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Družstvo\Desktop\"/>
    </mc:Choice>
  </mc:AlternateContent>
  <xr:revisionPtr revIDLastSave="0" documentId="13_ncr:1000001_{C823A2E4-3942-E044-9FD1-EB8202C1CBFB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DATA" sheetId="1" r:id="rId1"/>
    <sheet name="Základ" sheetId="2" r:id="rId2"/>
    <sheet name="DR 1. DEN" sheetId="3" r:id="rId3"/>
    <sheet name="Online týmy - 1. den" sheetId="4" r:id="rId4"/>
    <sheet name="Online jednotlivci - 1. den" sheetId="5" r:id="rId5"/>
    <sheet name="JEDN 1. DEN" sheetId="6" r:id="rId6"/>
    <sheet name="DRUZSTVA 1_2 DEN" sheetId="7" r:id="rId7"/>
    <sheet name="Online týmy So + Ne" sheetId="8" r:id="rId8"/>
    <sheet name="Online jednotlivci So + Ne" sheetId="9" r:id="rId9"/>
    <sheet name="JEDNOTLIVCI 1_2 DEN" sheetId="10" r:id="rId10"/>
    <sheet name="DRUZSTVA COPY" sheetId="11" r:id="rId11"/>
    <sheet name="JEDNOTLIVCI COPY" sheetId="12" r:id="rId12"/>
    <sheet name="DR VYSL" sheetId="13" r:id="rId13"/>
    <sheet name="JEDN VYSL" sheetId="14" r:id="rId14"/>
    <sheet name="DRUZSTVA 2. DEN" sheetId="15" r:id="rId15"/>
    <sheet name="JEDN 2. DEN" sheetId="16" r:id="rId16"/>
    <sheet name="DATABASE" sheetId="17" r:id="rId17"/>
    <sheet name="SOUPISKY" sheetId="18" r:id="rId18"/>
    <sheet name="POMOCNY" sheetId="19" r:id="rId19"/>
  </sheets>
  <definedNames>
    <definedName name="_xlnm._FilterDatabase" localSheetId="0" hidden="1">DATA!$A$1:$K$561</definedName>
    <definedName name="Excel_BuiltIn__FilterDatabase" localSheetId="16">DATABASE!$A$1:$H$295</definedName>
    <definedName name="Excel_BuiltIn__FilterDatabase" localSheetId="2">'DR 1. DEN'!$A$2:$G$44</definedName>
    <definedName name="Excel_BuiltIn__FilterDatabase" localSheetId="6">'DRUZSTVA 1_2 DEN'!$A$2:$H$2</definedName>
    <definedName name="Excel_BuiltIn__FilterDatabase" localSheetId="14">'DRUZSTVA 2. DEN'!$A$2:$G$296</definedName>
    <definedName name="Excel_BuiltIn__FilterDatabase" localSheetId="9">'JEDNOTLIVCI 1_2 DEN'!$A$2:$R$2</definedName>
    <definedName name="Excel_BuiltIn__FilterDatabase" localSheetId="8">'Online jednotlivci So + Ne'!$A$2:$H$2</definedName>
    <definedName name="Excel_BuiltIn__FilterDatabase" localSheetId="3">'Online týmy - 1. den'!$A$2:$G$44</definedName>
    <definedName name="Excel_BuiltIn__FilterDatabase" localSheetId="7">'Online týmy So + Ne'!$A$2:$H$2</definedName>
    <definedName name="Excel_BuiltIn__FilterDatabase" localSheetId="18">POMOCNY!$A$1:$J$134</definedName>
    <definedName name="Excel_BuiltIn__FilterDatabase" localSheetId="1">Základ!$A$2:$AH$2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0LA0OEKUg5grcKE9Js8gPqwN2ABXoJ8CXPwQDCBSe8A="/>
    </ext>
  </extLst>
</workbook>
</file>

<file path=xl/calcChain.xml><?xml version="1.0" encoding="utf-8"?>
<calcChain xmlns="http://schemas.openxmlformats.org/spreadsheetml/2006/main">
  <c r="B121" i="18" l="1"/>
  <c r="F111" i="18"/>
  <c r="B111" i="18"/>
  <c r="F101" i="18"/>
  <c r="B101" i="18"/>
  <c r="F91" i="18"/>
  <c r="B91" i="18"/>
  <c r="F81" i="18"/>
  <c r="B81" i="18"/>
  <c r="F71" i="18"/>
  <c r="B71" i="18"/>
  <c r="F61" i="18"/>
  <c r="B61" i="18"/>
  <c r="F51" i="18"/>
  <c r="B51" i="18"/>
  <c r="F41" i="18"/>
  <c r="B41" i="18"/>
  <c r="L21" i="18"/>
  <c r="L31" i="18"/>
  <c r="L41" i="18"/>
  <c r="L51" i="18"/>
  <c r="L61" i="18"/>
  <c r="L71" i="18"/>
  <c r="L81" i="18"/>
  <c r="L91" i="18"/>
  <c r="L101" i="18"/>
  <c r="L111" i="18"/>
  <c r="L121" i="18"/>
  <c r="L131" i="18"/>
  <c r="L141" i="18"/>
  <c r="L151" i="18"/>
  <c r="F31" i="18"/>
  <c r="B31" i="18"/>
  <c r="J21" i="18"/>
  <c r="J31" i="18"/>
  <c r="J41" i="18"/>
  <c r="J51" i="18"/>
  <c r="J61" i="18"/>
  <c r="J71" i="18"/>
  <c r="J81" i="18"/>
  <c r="J91" i="18"/>
  <c r="J101" i="18"/>
  <c r="J111" i="18"/>
  <c r="J121" i="18"/>
  <c r="J131" i="18"/>
  <c r="J141" i="18"/>
  <c r="J151" i="18"/>
  <c r="I21" i="18"/>
  <c r="I31" i="18"/>
  <c r="I41" i="18"/>
  <c r="I51" i="18"/>
  <c r="I61" i="18"/>
  <c r="I71" i="18"/>
  <c r="I81" i="18"/>
  <c r="I91" i="18"/>
  <c r="I101" i="18"/>
  <c r="I111" i="18"/>
  <c r="I121" i="18"/>
  <c r="I131" i="18"/>
  <c r="I141" i="18"/>
  <c r="I151" i="18"/>
  <c r="F21" i="18"/>
  <c r="B21" i="18"/>
  <c r="F11" i="18"/>
  <c r="H295" i="17"/>
  <c r="G295" i="17"/>
  <c r="F295" i="17"/>
  <c r="E295" i="17"/>
  <c r="D295" i="17"/>
  <c r="C295" i="17"/>
  <c r="B295" i="17"/>
  <c r="A295" i="17"/>
  <c r="H294" i="17"/>
  <c r="G294" i="17"/>
  <c r="F294" i="17"/>
  <c r="E294" i="17"/>
  <c r="D294" i="17"/>
  <c r="C294" i="17"/>
  <c r="B294" i="17"/>
  <c r="A294" i="17"/>
  <c r="H293" i="17"/>
  <c r="G293" i="17"/>
  <c r="F293" i="17"/>
  <c r="E293" i="17"/>
  <c r="D293" i="17"/>
  <c r="C293" i="17"/>
  <c r="B293" i="17"/>
  <c r="A293" i="17"/>
  <c r="H292" i="17"/>
  <c r="G292" i="17"/>
  <c r="F292" i="17"/>
  <c r="E292" i="17"/>
  <c r="D292" i="17"/>
  <c r="C292" i="17"/>
  <c r="B292" i="17"/>
  <c r="A292" i="17"/>
  <c r="H291" i="17"/>
  <c r="G291" i="17"/>
  <c r="F291" i="17"/>
  <c r="E291" i="17"/>
  <c r="D291" i="17"/>
  <c r="C291" i="17"/>
  <c r="B291" i="17"/>
  <c r="A291" i="17"/>
  <c r="H290" i="17"/>
  <c r="G290" i="17"/>
  <c r="F290" i="17"/>
  <c r="E290" i="17"/>
  <c r="D290" i="17"/>
  <c r="C290" i="17"/>
  <c r="B290" i="17"/>
  <c r="A290" i="17"/>
  <c r="H289" i="17"/>
  <c r="G289" i="17"/>
  <c r="F289" i="17"/>
  <c r="E289" i="17"/>
  <c r="D289" i="17"/>
  <c r="C289" i="17"/>
  <c r="B289" i="17"/>
  <c r="A289" i="17"/>
  <c r="H288" i="17"/>
  <c r="G288" i="17"/>
  <c r="F288" i="17"/>
  <c r="E288" i="17"/>
  <c r="D288" i="17"/>
  <c r="C288" i="17"/>
  <c r="B288" i="17"/>
  <c r="A288" i="17"/>
  <c r="H287" i="17"/>
  <c r="G287" i="17"/>
  <c r="F287" i="17"/>
  <c r="E287" i="17"/>
  <c r="D287" i="17"/>
  <c r="C287" i="17"/>
  <c r="B287" i="17"/>
  <c r="A287" i="17"/>
  <c r="H286" i="17"/>
  <c r="G286" i="17"/>
  <c r="F286" i="17"/>
  <c r="E286" i="17"/>
  <c r="D286" i="17"/>
  <c r="C286" i="17"/>
  <c r="B286" i="17"/>
  <c r="A286" i="17"/>
  <c r="H285" i="17"/>
  <c r="G285" i="17"/>
  <c r="F285" i="17"/>
  <c r="E285" i="17"/>
  <c r="D285" i="17"/>
  <c r="C285" i="17"/>
  <c r="B285" i="17"/>
  <c r="A285" i="17"/>
  <c r="H284" i="17"/>
  <c r="G284" i="17"/>
  <c r="F284" i="17"/>
  <c r="E284" i="17"/>
  <c r="D284" i="17"/>
  <c r="C284" i="17"/>
  <c r="B284" i="17"/>
  <c r="A284" i="17"/>
  <c r="H283" i="17"/>
  <c r="G283" i="17"/>
  <c r="F283" i="17"/>
  <c r="E283" i="17"/>
  <c r="D283" i="17"/>
  <c r="C283" i="17"/>
  <c r="B283" i="17"/>
  <c r="A283" i="17"/>
  <c r="H282" i="17"/>
  <c r="G282" i="17"/>
  <c r="F282" i="17"/>
  <c r="E282" i="17"/>
  <c r="D282" i="17"/>
  <c r="C282" i="17"/>
  <c r="B282" i="17"/>
  <c r="A282" i="17"/>
  <c r="H281" i="17"/>
  <c r="G281" i="17"/>
  <c r="F281" i="17"/>
  <c r="E281" i="17"/>
  <c r="D281" i="17"/>
  <c r="C281" i="17"/>
  <c r="B281" i="17"/>
  <c r="A281" i="17"/>
  <c r="H280" i="17"/>
  <c r="G280" i="17"/>
  <c r="F280" i="17"/>
  <c r="E280" i="17"/>
  <c r="D280" i="17"/>
  <c r="C280" i="17"/>
  <c r="B280" i="17"/>
  <c r="A280" i="17"/>
  <c r="H279" i="17"/>
  <c r="G279" i="17"/>
  <c r="F279" i="17"/>
  <c r="E279" i="17"/>
  <c r="D279" i="17"/>
  <c r="C279" i="17"/>
  <c r="B279" i="17"/>
  <c r="A279" i="17"/>
  <c r="H278" i="17"/>
  <c r="G278" i="17"/>
  <c r="F278" i="17"/>
  <c r="E278" i="17"/>
  <c r="D278" i="17"/>
  <c r="C278" i="17"/>
  <c r="B278" i="17"/>
  <c r="A278" i="17"/>
  <c r="H277" i="17"/>
  <c r="G277" i="17"/>
  <c r="F277" i="17"/>
  <c r="E277" i="17"/>
  <c r="D277" i="17"/>
  <c r="C277" i="17"/>
  <c r="B277" i="17"/>
  <c r="A277" i="17"/>
  <c r="H276" i="17"/>
  <c r="G276" i="17"/>
  <c r="F276" i="17"/>
  <c r="E276" i="17"/>
  <c r="D276" i="17"/>
  <c r="C276" i="17"/>
  <c r="B276" i="17"/>
  <c r="A276" i="17"/>
  <c r="H275" i="17"/>
  <c r="G275" i="17"/>
  <c r="F275" i="17"/>
  <c r="E275" i="17"/>
  <c r="D275" i="17"/>
  <c r="C275" i="17"/>
  <c r="B275" i="17"/>
  <c r="A275" i="17"/>
  <c r="H274" i="17"/>
  <c r="G274" i="17"/>
  <c r="F274" i="17"/>
  <c r="E274" i="17"/>
  <c r="D274" i="17"/>
  <c r="C274" i="17"/>
  <c r="B274" i="17"/>
  <c r="A274" i="17"/>
  <c r="H273" i="17"/>
  <c r="G273" i="17"/>
  <c r="F273" i="17"/>
  <c r="E273" i="17"/>
  <c r="D273" i="17"/>
  <c r="C273" i="17"/>
  <c r="B273" i="17"/>
  <c r="A273" i="17"/>
  <c r="H272" i="17"/>
  <c r="G272" i="17"/>
  <c r="F272" i="17"/>
  <c r="E272" i="17"/>
  <c r="D272" i="17"/>
  <c r="C272" i="17"/>
  <c r="B272" i="17"/>
  <c r="A272" i="17"/>
  <c r="H271" i="17"/>
  <c r="G271" i="17"/>
  <c r="F271" i="17"/>
  <c r="E271" i="17"/>
  <c r="D271" i="17"/>
  <c r="C271" i="17"/>
  <c r="B271" i="17"/>
  <c r="A271" i="17"/>
  <c r="H270" i="17"/>
  <c r="G270" i="17"/>
  <c r="F270" i="17"/>
  <c r="E270" i="17"/>
  <c r="D270" i="17"/>
  <c r="C270" i="17"/>
  <c r="B270" i="17"/>
  <c r="A270" i="17"/>
  <c r="H269" i="17"/>
  <c r="G269" i="17"/>
  <c r="F269" i="17"/>
  <c r="E269" i="17"/>
  <c r="D269" i="17"/>
  <c r="C269" i="17"/>
  <c r="B269" i="17"/>
  <c r="A269" i="17"/>
  <c r="H268" i="17"/>
  <c r="G268" i="17"/>
  <c r="F268" i="17"/>
  <c r="E268" i="17"/>
  <c r="D268" i="17"/>
  <c r="C268" i="17"/>
  <c r="B268" i="17"/>
  <c r="A268" i="17"/>
  <c r="H267" i="17"/>
  <c r="G267" i="17"/>
  <c r="F267" i="17"/>
  <c r="E267" i="17"/>
  <c r="D267" i="17"/>
  <c r="C267" i="17"/>
  <c r="B267" i="17"/>
  <c r="A267" i="17"/>
  <c r="H266" i="17"/>
  <c r="G266" i="17"/>
  <c r="F266" i="17"/>
  <c r="E266" i="17"/>
  <c r="D266" i="17"/>
  <c r="C266" i="17"/>
  <c r="B266" i="17"/>
  <c r="A266" i="17"/>
  <c r="H265" i="17"/>
  <c r="G265" i="17"/>
  <c r="F265" i="17"/>
  <c r="E265" i="17"/>
  <c r="D265" i="17"/>
  <c r="C265" i="17"/>
  <c r="B265" i="17"/>
  <c r="A265" i="17"/>
  <c r="H264" i="17"/>
  <c r="G264" i="17"/>
  <c r="F264" i="17"/>
  <c r="E264" i="17"/>
  <c r="D264" i="17"/>
  <c r="C264" i="17"/>
  <c r="B264" i="17"/>
  <c r="A264" i="17"/>
  <c r="H263" i="17"/>
  <c r="G263" i="17"/>
  <c r="F263" i="17"/>
  <c r="E263" i="17"/>
  <c r="D263" i="17"/>
  <c r="C263" i="17"/>
  <c r="B263" i="17"/>
  <c r="A263" i="17"/>
  <c r="H262" i="17"/>
  <c r="G262" i="17"/>
  <c r="F262" i="17"/>
  <c r="E262" i="17"/>
  <c r="D262" i="17"/>
  <c r="C262" i="17"/>
  <c r="B262" i="17"/>
  <c r="A262" i="17"/>
  <c r="H261" i="17"/>
  <c r="G261" i="17"/>
  <c r="F261" i="17"/>
  <c r="E261" i="17"/>
  <c r="D261" i="17"/>
  <c r="C261" i="17"/>
  <c r="B261" i="17"/>
  <c r="A261" i="17"/>
  <c r="H260" i="17"/>
  <c r="G260" i="17"/>
  <c r="F260" i="17"/>
  <c r="E260" i="17"/>
  <c r="D260" i="17"/>
  <c r="C260" i="17"/>
  <c r="B260" i="17"/>
  <c r="A260" i="17"/>
  <c r="H259" i="17"/>
  <c r="G259" i="17"/>
  <c r="F259" i="17"/>
  <c r="E259" i="17"/>
  <c r="D259" i="17"/>
  <c r="C259" i="17"/>
  <c r="B259" i="17"/>
  <c r="A259" i="17"/>
  <c r="H258" i="17"/>
  <c r="G258" i="17"/>
  <c r="F258" i="17"/>
  <c r="E258" i="17"/>
  <c r="D258" i="17"/>
  <c r="C258" i="17"/>
  <c r="B258" i="17"/>
  <c r="A258" i="17"/>
  <c r="H257" i="17"/>
  <c r="G257" i="17"/>
  <c r="F257" i="17"/>
  <c r="E257" i="17"/>
  <c r="D257" i="17"/>
  <c r="C257" i="17"/>
  <c r="B257" i="17"/>
  <c r="A257" i="17"/>
  <c r="H256" i="17"/>
  <c r="G256" i="17"/>
  <c r="F256" i="17"/>
  <c r="E256" i="17"/>
  <c r="D256" i="17"/>
  <c r="C256" i="17"/>
  <c r="B256" i="17"/>
  <c r="A256" i="17"/>
  <c r="H255" i="17"/>
  <c r="G255" i="17"/>
  <c r="F255" i="17"/>
  <c r="E255" i="17"/>
  <c r="D255" i="17"/>
  <c r="C255" i="17"/>
  <c r="B255" i="17"/>
  <c r="A255" i="17"/>
  <c r="H254" i="17"/>
  <c r="G254" i="17"/>
  <c r="F254" i="17"/>
  <c r="E254" i="17"/>
  <c r="D254" i="17"/>
  <c r="C254" i="17"/>
  <c r="B254" i="17"/>
  <c r="A254" i="17"/>
  <c r="H253" i="17"/>
  <c r="G253" i="17"/>
  <c r="F253" i="17"/>
  <c r="E253" i="17"/>
  <c r="D253" i="17"/>
  <c r="C253" i="17"/>
  <c r="B253" i="17"/>
  <c r="A253" i="17"/>
  <c r="H252" i="17"/>
  <c r="G252" i="17"/>
  <c r="F252" i="17"/>
  <c r="E252" i="17"/>
  <c r="D252" i="17"/>
  <c r="C252" i="17"/>
  <c r="B252" i="17"/>
  <c r="A252" i="17"/>
  <c r="H251" i="17"/>
  <c r="G251" i="17"/>
  <c r="F251" i="17"/>
  <c r="E251" i="17"/>
  <c r="D251" i="17"/>
  <c r="C251" i="17"/>
  <c r="B251" i="17"/>
  <c r="A251" i="17"/>
  <c r="H250" i="17"/>
  <c r="G250" i="17"/>
  <c r="F250" i="17"/>
  <c r="E250" i="17"/>
  <c r="D250" i="17"/>
  <c r="C250" i="17"/>
  <c r="B250" i="17"/>
  <c r="A250" i="17"/>
  <c r="H249" i="17"/>
  <c r="G249" i="17"/>
  <c r="F249" i="17"/>
  <c r="E249" i="17"/>
  <c r="D249" i="17"/>
  <c r="C249" i="17"/>
  <c r="B249" i="17"/>
  <c r="A249" i="17"/>
  <c r="H248" i="17"/>
  <c r="G248" i="17"/>
  <c r="F248" i="17"/>
  <c r="E248" i="17"/>
  <c r="D248" i="17"/>
  <c r="C248" i="17"/>
  <c r="B248" i="17"/>
  <c r="A248" i="17"/>
  <c r="H247" i="17"/>
  <c r="G247" i="17"/>
  <c r="F247" i="17"/>
  <c r="E247" i="17"/>
  <c r="D247" i="17"/>
  <c r="C247" i="17"/>
  <c r="B247" i="17"/>
  <c r="A247" i="17"/>
  <c r="H246" i="17"/>
  <c r="G246" i="17"/>
  <c r="F246" i="17"/>
  <c r="E246" i="17"/>
  <c r="D246" i="17"/>
  <c r="C246" i="17"/>
  <c r="B246" i="17"/>
  <c r="A246" i="17"/>
  <c r="H245" i="17"/>
  <c r="G245" i="17"/>
  <c r="F245" i="17"/>
  <c r="E245" i="17"/>
  <c r="D245" i="17"/>
  <c r="C245" i="17"/>
  <c r="B245" i="17"/>
  <c r="A245" i="17"/>
  <c r="H244" i="17"/>
  <c r="G244" i="17"/>
  <c r="F244" i="17"/>
  <c r="E244" i="17"/>
  <c r="D244" i="17"/>
  <c r="C244" i="17"/>
  <c r="B244" i="17"/>
  <c r="A244" i="17"/>
  <c r="H243" i="17"/>
  <c r="G243" i="17"/>
  <c r="F243" i="17"/>
  <c r="E243" i="17"/>
  <c r="D243" i="17"/>
  <c r="C243" i="17"/>
  <c r="B243" i="17"/>
  <c r="A243" i="17"/>
  <c r="H242" i="17"/>
  <c r="G242" i="17"/>
  <c r="F242" i="17"/>
  <c r="E242" i="17"/>
  <c r="D242" i="17"/>
  <c r="C242" i="17"/>
  <c r="B242" i="17"/>
  <c r="A242" i="17"/>
  <c r="H241" i="17"/>
  <c r="G241" i="17"/>
  <c r="F241" i="17"/>
  <c r="E241" i="17"/>
  <c r="D241" i="17"/>
  <c r="C241" i="17"/>
  <c r="B241" i="17"/>
  <c r="A241" i="17"/>
  <c r="H240" i="17"/>
  <c r="G240" i="17"/>
  <c r="F240" i="17"/>
  <c r="E240" i="17"/>
  <c r="D240" i="17"/>
  <c r="C240" i="17"/>
  <c r="B240" i="17"/>
  <c r="A240" i="17"/>
  <c r="H239" i="17"/>
  <c r="G239" i="17"/>
  <c r="F239" i="17"/>
  <c r="E239" i="17"/>
  <c r="D239" i="17"/>
  <c r="C239" i="17"/>
  <c r="B239" i="17"/>
  <c r="A239" i="17"/>
  <c r="H238" i="17"/>
  <c r="G238" i="17"/>
  <c r="F238" i="17"/>
  <c r="E238" i="17"/>
  <c r="D238" i="17"/>
  <c r="C238" i="17"/>
  <c r="B238" i="17"/>
  <c r="A238" i="17"/>
  <c r="H237" i="17"/>
  <c r="G237" i="17"/>
  <c r="F237" i="17"/>
  <c r="E237" i="17"/>
  <c r="D237" i="17"/>
  <c r="C237" i="17"/>
  <c r="B237" i="17"/>
  <c r="A237" i="17"/>
  <c r="H236" i="17"/>
  <c r="G236" i="17"/>
  <c r="F236" i="17"/>
  <c r="E236" i="17"/>
  <c r="D236" i="17"/>
  <c r="C236" i="17"/>
  <c r="B236" i="17"/>
  <c r="A236" i="17"/>
  <c r="H235" i="17"/>
  <c r="G235" i="17"/>
  <c r="F235" i="17"/>
  <c r="E235" i="17"/>
  <c r="D235" i="17"/>
  <c r="C235" i="17"/>
  <c r="B235" i="17"/>
  <c r="A235" i="17"/>
  <c r="H234" i="17"/>
  <c r="G234" i="17"/>
  <c r="F234" i="17"/>
  <c r="E234" i="17"/>
  <c r="D234" i="17"/>
  <c r="C234" i="17"/>
  <c r="B234" i="17"/>
  <c r="A234" i="17"/>
  <c r="H233" i="17"/>
  <c r="G233" i="17"/>
  <c r="F233" i="17"/>
  <c r="E233" i="17"/>
  <c r="D233" i="17"/>
  <c r="C233" i="17"/>
  <c r="B233" i="17"/>
  <c r="A233" i="17"/>
  <c r="H232" i="17"/>
  <c r="G232" i="17"/>
  <c r="F232" i="17"/>
  <c r="E232" i="17"/>
  <c r="D232" i="17"/>
  <c r="C232" i="17"/>
  <c r="B232" i="17"/>
  <c r="A232" i="17"/>
  <c r="H231" i="17"/>
  <c r="G231" i="17"/>
  <c r="F231" i="17"/>
  <c r="E231" i="17"/>
  <c r="D231" i="17"/>
  <c r="C231" i="17"/>
  <c r="B231" i="17"/>
  <c r="A231" i="17"/>
  <c r="H230" i="17"/>
  <c r="G230" i="17"/>
  <c r="F230" i="17"/>
  <c r="E230" i="17"/>
  <c r="D230" i="17"/>
  <c r="C230" i="17"/>
  <c r="B230" i="17"/>
  <c r="A230" i="17"/>
  <c r="H229" i="17"/>
  <c r="G229" i="17"/>
  <c r="F229" i="17"/>
  <c r="E229" i="17"/>
  <c r="D229" i="17"/>
  <c r="C229" i="17"/>
  <c r="B229" i="17"/>
  <c r="A229" i="17"/>
  <c r="H228" i="17"/>
  <c r="G228" i="17"/>
  <c r="F228" i="17"/>
  <c r="E228" i="17"/>
  <c r="D228" i="17"/>
  <c r="C228" i="17"/>
  <c r="B228" i="17"/>
  <c r="A228" i="17"/>
  <c r="H227" i="17"/>
  <c r="G227" i="17"/>
  <c r="F227" i="17"/>
  <c r="E227" i="17"/>
  <c r="D227" i="17"/>
  <c r="C227" i="17"/>
  <c r="B227" i="17"/>
  <c r="A227" i="17"/>
  <c r="H226" i="17"/>
  <c r="G226" i="17"/>
  <c r="F226" i="17"/>
  <c r="E226" i="17"/>
  <c r="D226" i="17"/>
  <c r="C226" i="17"/>
  <c r="B226" i="17"/>
  <c r="A226" i="17"/>
  <c r="H225" i="17"/>
  <c r="G225" i="17"/>
  <c r="F225" i="17"/>
  <c r="E225" i="17"/>
  <c r="D225" i="17"/>
  <c r="C225" i="17"/>
  <c r="B225" i="17"/>
  <c r="A225" i="17"/>
  <c r="H224" i="17"/>
  <c r="G224" i="17"/>
  <c r="F224" i="17"/>
  <c r="E224" i="17"/>
  <c r="D224" i="17"/>
  <c r="C224" i="17"/>
  <c r="B224" i="17"/>
  <c r="A224" i="17"/>
  <c r="H223" i="17"/>
  <c r="G223" i="17"/>
  <c r="F223" i="17"/>
  <c r="E223" i="17"/>
  <c r="D223" i="17"/>
  <c r="C223" i="17"/>
  <c r="B223" i="17"/>
  <c r="A223" i="17"/>
  <c r="H222" i="17"/>
  <c r="G222" i="17"/>
  <c r="F222" i="17"/>
  <c r="E222" i="17"/>
  <c r="D222" i="17"/>
  <c r="C222" i="17"/>
  <c r="B222" i="17"/>
  <c r="A222" i="17"/>
  <c r="H221" i="17"/>
  <c r="G221" i="17"/>
  <c r="F221" i="17"/>
  <c r="E221" i="17"/>
  <c r="D221" i="17"/>
  <c r="C221" i="17"/>
  <c r="B221" i="17"/>
  <c r="A221" i="17"/>
  <c r="H220" i="17"/>
  <c r="G220" i="17"/>
  <c r="F220" i="17"/>
  <c r="E220" i="17"/>
  <c r="D220" i="17"/>
  <c r="C220" i="17"/>
  <c r="B220" i="17"/>
  <c r="A220" i="17"/>
  <c r="H219" i="17"/>
  <c r="G219" i="17"/>
  <c r="F219" i="17"/>
  <c r="E219" i="17"/>
  <c r="D219" i="17"/>
  <c r="F151" i="18"/>
  <c r="C219" i="17"/>
  <c r="B219" i="17"/>
  <c r="A219" i="17"/>
  <c r="H218" i="17"/>
  <c r="G218" i="17"/>
  <c r="F218" i="17"/>
  <c r="E218" i="17"/>
  <c r="D218" i="17"/>
  <c r="C218" i="17"/>
  <c r="B218" i="17"/>
  <c r="A218" i="17"/>
  <c r="H217" i="17"/>
  <c r="G217" i="17"/>
  <c r="F217" i="17"/>
  <c r="E217" i="17"/>
  <c r="D217" i="17"/>
  <c r="C217" i="17"/>
  <c r="B217" i="17"/>
  <c r="A217" i="17"/>
  <c r="H216" i="17"/>
  <c r="G216" i="17"/>
  <c r="F216" i="17"/>
  <c r="E216" i="17"/>
  <c r="D216" i="17"/>
  <c r="C216" i="17"/>
  <c r="B216" i="17"/>
  <c r="A216" i="17"/>
  <c r="H215" i="17"/>
  <c r="G215" i="17"/>
  <c r="F215" i="17"/>
  <c r="E215" i="17"/>
  <c r="D215" i="17"/>
  <c r="C215" i="17"/>
  <c r="B215" i="17"/>
  <c r="A215" i="17"/>
  <c r="H214" i="17"/>
  <c r="G214" i="17"/>
  <c r="F214" i="17"/>
  <c r="E214" i="17"/>
  <c r="D214" i="17"/>
  <c r="C214" i="17"/>
  <c r="B214" i="17"/>
  <c r="A214" i="17"/>
  <c r="H213" i="17"/>
  <c r="G213" i="17"/>
  <c r="F213" i="17"/>
  <c r="E213" i="17"/>
  <c r="D213" i="17"/>
  <c r="C213" i="17"/>
  <c r="B213" i="17"/>
  <c r="A213" i="17"/>
  <c r="H212" i="17"/>
  <c r="G212" i="17"/>
  <c r="F212" i="17"/>
  <c r="E212" i="17"/>
  <c r="D212" i="17"/>
  <c r="B151" i="18"/>
  <c r="C212" i="17"/>
  <c r="B212" i="17"/>
  <c r="A212" i="17"/>
  <c r="H211" i="17"/>
  <c r="G211" i="17"/>
  <c r="F211" i="17"/>
  <c r="E211" i="17"/>
  <c r="D211" i="17"/>
  <c r="C211" i="17"/>
  <c r="B211" i="17"/>
  <c r="A211" i="17"/>
  <c r="H210" i="17"/>
  <c r="G210" i="17"/>
  <c r="F210" i="17"/>
  <c r="E210" i="17"/>
  <c r="D210" i="17"/>
  <c r="C210" i="17"/>
  <c r="B210" i="17"/>
  <c r="A210" i="17"/>
  <c r="H209" i="17"/>
  <c r="G209" i="17"/>
  <c r="F209" i="17"/>
  <c r="E209" i="17"/>
  <c r="D209" i="17"/>
  <c r="C209" i="17"/>
  <c r="B209" i="17"/>
  <c r="A209" i="17"/>
  <c r="H208" i="17"/>
  <c r="G208" i="17"/>
  <c r="F208" i="17"/>
  <c r="E208" i="17"/>
  <c r="D208" i="17"/>
  <c r="C208" i="17"/>
  <c r="B208" i="17"/>
  <c r="A208" i="17"/>
  <c r="H207" i="17"/>
  <c r="G207" i="17"/>
  <c r="F207" i="17"/>
  <c r="E207" i="17"/>
  <c r="D207" i="17"/>
  <c r="C207" i="17"/>
  <c r="B207" i="17"/>
  <c r="A207" i="17"/>
  <c r="H206" i="17"/>
  <c r="G206" i="17"/>
  <c r="F206" i="17"/>
  <c r="E206" i="17"/>
  <c r="D206" i="17"/>
  <c r="C206" i="17"/>
  <c r="B206" i="17"/>
  <c r="A206" i="17"/>
  <c r="H205" i="17"/>
  <c r="G205" i="17"/>
  <c r="F205" i="17"/>
  <c r="E205" i="17"/>
  <c r="D205" i="17"/>
  <c r="F141" i="18"/>
  <c r="C205" i="17"/>
  <c r="B205" i="17"/>
  <c r="A205" i="17"/>
  <c r="H204" i="17"/>
  <c r="G204" i="17"/>
  <c r="F204" i="17"/>
  <c r="E204" i="17"/>
  <c r="D204" i="17"/>
  <c r="C204" i="17"/>
  <c r="B204" i="17"/>
  <c r="A204" i="17"/>
  <c r="H203" i="17"/>
  <c r="G203" i="17"/>
  <c r="F203" i="17"/>
  <c r="E203" i="17"/>
  <c r="D203" i="17"/>
  <c r="C203" i="17"/>
  <c r="B203" i="17"/>
  <c r="A203" i="17"/>
  <c r="H202" i="17"/>
  <c r="G202" i="17"/>
  <c r="F202" i="17"/>
  <c r="E202" i="17"/>
  <c r="D202" i="17"/>
  <c r="C202" i="17"/>
  <c r="B202" i="17"/>
  <c r="A202" i="17"/>
  <c r="H201" i="17"/>
  <c r="G201" i="17"/>
  <c r="F201" i="17"/>
  <c r="E201" i="17"/>
  <c r="D201" i="17"/>
  <c r="C201" i="17"/>
  <c r="B201" i="17"/>
  <c r="A201" i="17"/>
  <c r="H200" i="17"/>
  <c r="G200" i="17"/>
  <c r="F200" i="17"/>
  <c r="E200" i="17"/>
  <c r="D200" i="17"/>
  <c r="C200" i="17"/>
  <c r="B200" i="17"/>
  <c r="A200" i="17"/>
  <c r="H199" i="17"/>
  <c r="G199" i="17"/>
  <c r="F199" i="17"/>
  <c r="E199" i="17"/>
  <c r="D199" i="17"/>
  <c r="C199" i="17"/>
  <c r="B199" i="17"/>
  <c r="A199" i="17"/>
  <c r="H198" i="17"/>
  <c r="G198" i="17"/>
  <c r="F198" i="17"/>
  <c r="E198" i="17"/>
  <c r="D198" i="17"/>
  <c r="B141" i="18"/>
  <c r="C198" i="17"/>
  <c r="B198" i="17"/>
  <c r="A198" i="17"/>
  <c r="H197" i="17"/>
  <c r="G197" i="17"/>
  <c r="F197" i="17"/>
  <c r="E197" i="17"/>
  <c r="D197" i="17"/>
  <c r="C197" i="17"/>
  <c r="B197" i="17"/>
  <c r="A197" i="17"/>
  <c r="H196" i="17"/>
  <c r="G196" i="17"/>
  <c r="F196" i="17"/>
  <c r="E196" i="17"/>
  <c r="D196" i="17"/>
  <c r="C196" i="17"/>
  <c r="B196" i="17"/>
  <c r="A196" i="17"/>
  <c r="H195" i="17"/>
  <c r="G195" i="17"/>
  <c r="F195" i="17"/>
  <c r="E195" i="17"/>
  <c r="D195" i="17"/>
  <c r="C195" i="17"/>
  <c r="B195" i="17"/>
  <c r="A195" i="17"/>
  <c r="H194" i="17"/>
  <c r="G194" i="17"/>
  <c r="F194" i="17"/>
  <c r="E194" i="17"/>
  <c r="D194" i="17"/>
  <c r="C194" i="17"/>
  <c r="B194" i="17"/>
  <c r="A194" i="17"/>
  <c r="H193" i="17"/>
  <c r="G193" i="17"/>
  <c r="F193" i="17"/>
  <c r="E193" i="17"/>
  <c r="D193" i="17"/>
  <c r="C193" i="17"/>
  <c r="B193" i="17"/>
  <c r="A193" i="17"/>
  <c r="H192" i="17"/>
  <c r="G192" i="17"/>
  <c r="F192" i="17"/>
  <c r="E192" i="17"/>
  <c r="D192" i="17"/>
  <c r="C192" i="17"/>
  <c r="B192" i="17"/>
  <c r="A192" i="17"/>
  <c r="H191" i="17"/>
  <c r="G191" i="17"/>
  <c r="F191" i="17"/>
  <c r="E191" i="17"/>
  <c r="D191" i="17"/>
  <c r="F131" i="18"/>
  <c r="C191" i="17"/>
  <c r="B191" i="17"/>
  <c r="A191" i="17"/>
  <c r="H190" i="17"/>
  <c r="G190" i="17"/>
  <c r="F190" i="17"/>
  <c r="E190" i="17"/>
  <c r="D190" i="17"/>
  <c r="C190" i="17"/>
  <c r="B190" i="17"/>
  <c r="A190" i="17"/>
  <c r="H189" i="17"/>
  <c r="G189" i="17"/>
  <c r="F189" i="17"/>
  <c r="E189" i="17"/>
  <c r="D189" i="17"/>
  <c r="C189" i="17"/>
  <c r="B189" i="17"/>
  <c r="A189" i="17"/>
  <c r="H188" i="17"/>
  <c r="G188" i="17"/>
  <c r="F188" i="17"/>
  <c r="E188" i="17"/>
  <c r="D188" i="17"/>
  <c r="C188" i="17"/>
  <c r="B188" i="17"/>
  <c r="A188" i="17"/>
  <c r="H187" i="17"/>
  <c r="G187" i="17"/>
  <c r="F187" i="17"/>
  <c r="E187" i="17"/>
  <c r="D187" i="17"/>
  <c r="C187" i="17"/>
  <c r="B187" i="17"/>
  <c r="A187" i="17"/>
  <c r="H186" i="17"/>
  <c r="G186" i="17"/>
  <c r="F186" i="17"/>
  <c r="E186" i="17"/>
  <c r="D186" i="17"/>
  <c r="C186" i="17"/>
  <c r="B186" i="17"/>
  <c r="A186" i="17"/>
  <c r="H185" i="17"/>
  <c r="G185" i="17"/>
  <c r="F185" i="17"/>
  <c r="E185" i="17"/>
  <c r="D185" i="17"/>
  <c r="C185" i="17"/>
  <c r="B185" i="17"/>
  <c r="A185" i="17"/>
  <c r="H184" i="17"/>
  <c r="G184" i="17"/>
  <c r="F184" i="17"/>
  <c r="E184" i="17"/>
  <c r="D184" i="17"/>
  <c r="B131" i="18"/>
  <c r="C184" i="17"/>
  <c r="B184" i="17"/>
  <c r="A184" i="17"/>
  <c r="H183" i="17"/>
  <c r="G183" i="17"/>
  <c r="F183" i="17"/>
  <c r="E183" i="17"/>
  <c r="D183" i="17"/>
  <c r="C183" i="17"/>
  <c r="B183" i="17"/>
  <c r="A183" i="17"/>
  <c r="H182" i="17"/>
  <c r="G182" i="17"/>
  <c r="F182" i="17"/>
  <c r="E182" i="17"/>
  <c r="D182" i="17"/>
  <c r="C182" i="17"/>
  <c r="B182" i="17"/>
  <c r="A182" i="17"/>
  <c r="H181" i="17"/>
  <c r="G181" i="17"/>
  <c r="F181" i="17"/>
  <c r="E181" i="17"/>
  <c r="D181" i="17"/>
  <c r="C181" i="17"/>
  <c r="B181" i="17"/>
  <c r="A181" i="17"/>
  <c r="H180" i="17"/>
  <c r="G180" i="17"/>
  <c r="F180" i="17"/>
  <c r="E180" i="17"/>
  <c r="D180" i="17"/>
  <c r="C180" i="17"/>
  <c r="B180" i="17"/>
  <c r="A180" i="17"/>
  <c r="H179" i="17"/>
  <c r="G179" i="17"/>
  <c r="F179" i="17"/>
  <c r="E179" i="17"/>
  <c r="D179" i="17"/>
  <c r="C179" i="17"/>
  <c r="B179" i="17"/>
  <c r="A179" i="17"/>
  <c r="H178" i="17"/>
  <c r="G178" i="17"/>
  <c r="F178" i="17"/>
  <c r="E178" i="17"/>
  <c r="D178" i="17"/>
  <c r="C178" i="17"/>
  <c r="B178" i="17"/>
  <c r="A178" i="17"/>
  <c r="H177" i="17"/>
  <c r="G177" i="17"/>
  <c r="F177" i="17"/>
  <c r="E177" i="17"/>
  <c r="D177" i="17"/>
  <c r="F121" i="18"/>
  <c r="C177" i="17"/>
  <c r="B177" i="17"/>
  <c r="A177" i="17"/>
  <c r="H176" i="17"/>
  <c r="G176" i="17"/>
  <c r="F176" i="17"/>
  <c r="E176" i="17"/>
  <c r="D176" i="17"/>
  <c r="C176" i="17"/>
  <c r="B176" i="17"/>
  <c r="A176" i="17"/>
  <c r="H175" i="17"/>
  <c r="G175" i="17"/>
  <c r="F175" i="17"/>
  <c r="E175" i="17"/>
  <c r="D175" i="17"/>
  <c r="C175" i="17"/>
  <c r="B175" i="17"/>
  <c r="A175" i="17"/>
  <c r="H174" i="17"/>
  <c r="G174" i="17"/>
  <c r="F174" i="17"/>
  <c r="E174" i="17"/>
  <c r="B174" i="17"/>
  <c r="A174" i="17"/>
  <c r="H173" i="17"/>
  <c r="G173" i="17"/>
  <c r="F173" i="17"/>
  <c r="E173" i="17"/>
  <c r="B173" i="17"/>
  <c r="A173" i="17"/>
  <c r="H172" i="17"/>
  <c r="G172" i="17"/>
  <c r="F172" i="17"/>
  <c r="E172" i="17"/>
  <c r="B172" i="17"/>
  <c r="A172" i="17"/>
  <c r="H171" i="17"/>
  <c r="G171" i="17"/>
  <c r="F171" i="17"/>
  <c r="E171" i="17"/>
  <c r="B171" i="17"/>
  <c r="A171" i="17"/>
  <c r="H170" i="17"/>
  <c r="G170" i="17"/>
  <c r="F170" i="17"/>
  <c r="E170" i="17"/>
  <c r="A170" i="17"/>
  <c r="H169" i="17"/>
  <c r="G169" i="17"/>
  <c r="F169" i="17"/>
  <c r="E169" i="17"/>
  <c r="C169" i="17"/>
  <c r="B169" i="17"/>
  <c r="A169" i="17"/>
  <c r="H168" i="17"/>
  <c r="G168" i="17"/>
  <c r="F168" i="17"/>
  <c r="E168" i="17"/>
  <c r="B168" i="17"/>
  <c r="A168" i="17"/>
  <c r="H167" i="17"/>
  <c r="G167" i="17"/>
  <c r="F167" i="17"/>
  <c r="E167" i="17"/>
  <c r="B167" i="17"/>
  <c r="A167" i="17"/>
  <c r="H166" i="17"/>
  <c r="G166" i="17"/>
  <c r="F166" i="17"/>
  <c r="E166" i="17"/>
  <c r="B166" i="17"/>
  <c r="A166" i="17"/>
  <c r="H165" i="17"/>
  <c r="G165" i="17"/>
  <c r="F165" i="17"/>
  <c r="E165" i="17"/>
  <c r="B165" i="17"/>
  <c r="A165" i="17"/>
  <c r="H164" i="17"/>
  <c r="G164" i="17"/>
  <c r="F164" i="17"/>
  <c r="E164" i="17"/>
  <c r="B164" i="17"/>
  <c r="A164" i="17"/>
  <c r="H163" i="17"/>
  <c r="G163" i="17"/>
  <c r="F163" i="17"/>
  <c r="E163" i="17"/>
  <c r="A163" i="17"/>
  <c r="H162" i="17"/>
  <c r="G162" i="17"/>
  <c r="F162" i="17"/>
  <c r="E162" i="17"/>
  <c r="D162" i="17"/>
  <c r="C162" i="17"/>
  <c r="B162" i="17"/>
  <c r="A162" i="17"/>
  <c r="H161" i="17"/>
  <c r="G161" i="17"/>
  <c r="F161" i="17"/>
  <c r="E161" i="17"/>
  <c r="B161" i="17"/>
  <c r="A161" i="17"/>
  <c r="H160" i="17"/>
  <c r="G160" i="17"/>
  <c r="F160" i="17"/>
  <c r="E160" i="17"/>
  <c r="B160" i="17"/>
  <c r="A160" i="17"/>
  <c r="H159" i="17"/>
  <c r="G159" i="17"/>
  <c r="F159" i="17"/>
  <c r="E159" i="17"/>
  <c r="B159" i="17"/>
  <c r="A159" i="17"/>
  <c r="H158" i="17"/>
  <c r="G158" i="17"/>
  <c r="F158" i="17"/>
  <c r="E158" i="17"/>
  <c r="B158" i="17"/>
  <c r="A158" i="17"/>
  <c r="H157" i="17"/>
  <c r="G157" i="17"/>
  <c r="F157" i="17"/>
  <c r="E157" i="17"/>
  <c r="B157" i="17"/>
  <c r="A157" i="17"/>
  <c r="H156" i="17"/>
  <c r="G156" i="17"/>
  <c r="F156" i="17"/>
  <c r="E156" i="17"/>
  <c r="A156" i="17"/>
  <c r="H155" i="17"/>
  <c r="G155" i="17"/>
  <c r="F155" i="17"/>
  <c r="E155" i="17"/>
  <c r="C155" i="17"/>
  <c r="B155" i="17"/>
  <c r="A155" i="17"/>
  <c r="H154" i="17"/>
  <c r="G154" i="17"/>
  <c r="F154" i="17"/>
  <c r="E154" i="17"/>
  <c r="C154" i="17"/>
  <c r="B154" i="17"/>
  <c r="A154" i="17"/>
  <c r="H153" i="17"/>
  <c r="G153" i="17"/>
  <c r="F153" i="17"/>
  <c r="E153" i="17"/>
  <c r="B153" i="17"/>
  <c r="A153" i="17"/>
  <c r="H152" i="17"/>
  <c r="G152" i="17"/>
  <c r="F152" i="17"/>
  <c r="E152" i="17"/>
  <c r="B152" i="17"/>
  <c r="A152" i="17"/>
  <c r="H151" i="17"/>
  <c r="G151" i="17"/>
  <c r="F151" i="17"/>
  <c r="E151" i="17"/>
  <c r="B151" i="17"/>
  <c r="A151" i="17"/>
  <c r="H150" i="17"/>
  <c r="G150" i="17"/>
  <c r="F150" i="17"/>
  <c r="E150" i="17"/>
  <c r="B150" i="17"/>
  <c r="A150" i="17"/>
  <c r="H149" i="17"/>
  <c r="G149" i="17"/>
  <c r="F149" i="17"/>
  <c r="E149" i="17"/>
  <c r="A149" i="17"/>
  <c r="H148" i="17"/>
  <c r="G148" i="17"/>
  <c r="F148" i="17"/>
  <c r="E148" i="17"/>
  <c r="D148" i="17"/>
  <c r="C148" i="17"/>
  <c r="B148" i="17"/>
  <c r="A148" i="17"/>
  <c r="H147" i="17"/>
  <c r="G147" i="17"/>
  <c r="F147" i="17"/>
  <c r="E147" i="17"/>
  <c r="D147" i="17"/>
  <c r="C147" i="17"/>
  <c r="B147" i="17"/>
  <c r="A147" i="17"/>
  <c r="H146" i="17"/>
  <c r="G146" i="17"/>
  <c r="F146" i="17"/>
  <c r="E146" i="17"/>
  <c r="B146" i="17"/>
  <c r="A146" i="17"/>
  <c r="H145" i="17"/>
  <c r="G145" i="17"/>
  <c r="F145" i="17"/>
  <c r="E145" i="17"/>
  <c r="B145" i="17"/>
  <c r="A145" i="17"/>
  <c r="H144" i="17"/>
  <c r="G144" i="17"/>
  <c r="F144" i="17"/>
  <c r="E144" i="17"/>
  <c r="B144" i="17"/>
  <c r="A144" i="17"/>
  <c r="H143" i="17"/>
  <c r="G143" i="17"/>
  <c r="F143" i="17"/>
  <c r="E143" i="17"/>
  <c r="B143" i="17"/>
  <c r="A143" i="17"/>
  <c r="H142" i="17"/>
  <c r="G142" i="17"/>
  <c r="F142" i="17"/>
  <c r="E142" i="17"/>
  <c r="A142" i="17"/>
  <c r="H141" i="17"/>
  <c r="G141" i="17"/>
  <c r="F141" i="17"/>
  <c r="E141" i="17"/>
  <c r="D141" i="17"/>
  <c r="C141" i="17"/>
  <c r="B141" i="17"/>
  <c r="A141" i="17"/>
  <c r="H140" i="17"/>
  <c r="G140" i="17"/>
  <c r="F140" i="17"/>
  <c r="E140" i="17"/>
  <c r="B140" i="17"/>
  <c r="A140" i="17"/>
  <c r="H139" i="17"/>
  <c r="G139" i="17"/>
  <c r="F139" i="17"/>
  <c r="E139" i="17"/>
  <c r="B139" i="17"/>
  <c r="A139" i="17"/>
  <c r="H138" i="17"/>
  <c r="G138" i="17"/>
  <c r="F138" i="17"/>
  <c r="E138" i="17"/>
  <c r="B138" i="17"/>
  <c r="A138" i="17"/>
  <c r="H137" i="17"/>
  <c r="G137" i="17"/>
  <c r="F137" i="17"/>
  <c r="E137" i="17"/>
  <c r="B137" i="17"/>
  <c r="A137" i="17"/>
  <c r="H136" i="17"/>
  <c r="G136" i="17"/>
  <c r="F136" i="17"/>
  <c r="E136" i="17"/>
  <c r="B136" i="17"/>
  <c r="A136" i="17"/>
  <c r="H135" i="17"/>
  <c r="G135" i="17"/>
  <c r="F135" i="17"/>
  <c r="E135" i="17"/>
  <c r="A135" i="17"/>
  <c r="H134" i="17"/>
  <c r="G134" i="17"/>
  <c r="F134" i="17"/>
  <c r="E134" i="17"/>
  <c r="C134" i="17"/>
  <c r="B134" i="17"/>
  <c r="A134" i="17"/>
  <c r="H133" i="17"/>
  <c r="G133" i="17"/>
  <c r="F133" i="17"/>
  <c r="E133" i="17"/>
  <c r="B133" i="17"/>
  <c r="A133" i="17"/>
  <c r="H132" i="17"/>
  <c r="G132" i="17"/>
  <c r="F132" i="17"/>
  <c r="E132" i="17"/>
  <c r="B132" i="17"/>
  <c r="A132" i="17"/>
  <c r="H131" i="17"/>
  <c r="G131" i="17"/>
  <c r="F131" i="17"/>
  <c r="E131" i="17"/>
  <c r="B131" i="17"/>
  <c r="A131" i="17"/>
  <c r="H130" i="17"/>
  <c r="G130" i="17"/>
  <c r="F130" i="17"/>
  <c r="E130" i="17"/>
  <c r="B130" i="17"/>
  <c r="A130" i="17"/>
  <c r="H129" i="17"/>
  <c r="G129" i="17"/>
  <c r="F129" i="17"/>
  <c r="E129" i="17"/>
  <c r="B129" i="17"/>
  <c r="A129" i="17"/>
  <c r="H128" i="17"/>
  <c r="G128" i="17"/>
  <c r="F128" i="17"/>
  <c r="E128" i="17"/>
  <c r="A128" i="17"/>
  <c r="H127" i="17"/>
  <c r="G127" i="17"/>
  <c r="F127" i="17"/>
  <c r="E127" i="17"/>
  <c r="B127" i="17"/>
  <c r="A127" i="17"/>
  <c r="H126" i="17"/>
  <c r="G126" i="17"/>
  <c r="F126" i="17"/>
  <c r="E126" i="17"/>
  <c r="B126" i="17"/>
  <c r="A126" i="17"/>
  <c r="H125" i="17"/>
  <c r="G125" i="17"/>
  <c r="F125" i="17"/>
  <c r="E125" i="17"/>
  <c r="B125" i="17"/>
  <c r="A125" i="17"/>
  <c r="H124" i="17"/>
  <c r="G124" i="17"/>
  <c r="F124" i="17"/>
  <c r="E124" i="17"/>
  <c r="B124" i="17"/>
  <c r="A124" i="17"/>
  <c r="H123" i="17"/>
  <c r="G123" i="17"/>
  <c r="F123" i="17"/>
  <c r="E123" i="17"/>
  <c r="B123" i="17"/>
  <c r="A123" i="17"/>
  <c r="H122" i="17"/>
  <c r="G122" i="17"/>
  <c r="F122" i="17"/>
  <c r="E122" i="17"/>
  <c r="B122" i="17"/>
  <c r="A122" i="17"/>
  <c r="H121" i="17"/>
  <c r="G121" i="17"/>
  <c r="F121" i="17"/>
  <c r="E121" i="17"/>
  <c r="A121" i="17"/>
  <c r="H120" i="17"/>
  <c r="G120" i="17"/>
  <c r="F120" i="17"/>
  <c r="E120" i="17"/>
  <c r="D120" i="17"/>
  <c r="C120" i="17"/>
  <c r="B120" i="17"/>
  <c r="A120" i="17"/>
  <c r="H119" i="17"/>
  <c r="G119" i="17"/>
  <c r="F119" i="17"/>
  <c r="E119" i="17"/>
  <c r="C119" i="17"/>
  <c r="B119" i="17"/>
  <c r="A119" i="17"/>
  <c r="H118" i="17"/>
  <c r="G118" i="17"/>
  <c r="F118" i="17"/>
  <c r="E118" i="17"/>
  <c r="B118" i="17"/>
  <c r="A118" i="17"/>
  <c r="H117" i="17"/>
  <c r="G117" i="17"/>
  <c r="F117" i="17"/>
  <c r="E117" i="17"/>
  <c r="B117" i="17"/>
  <c r="A117" i="17"/>
  <c r="H116" i="17"/>
  <c r="G116" i="17"/>
  <c r="F116" i="17"/>
  <c r="E116" i="17"/>
  <c r="B116" i="17"/>
  <c r="A116" i="17"/>
  <c r="H115" i="17"/>
  <c r="G115" i="17"/>
  <c r="F115" i="17"/>
  <c r="E115" i="17"/>
  <c r="B115" i="17"/>
  <c r="A115" i="17"/>
  <c r="H114" i="17"/>
  <c r="G114" i="17"/>
  <c r="F114" i="17"/>
  <c r="E114" i="17"/>
  <c r="A114" i="17"/>
  <c r="H113" i="17"/>
  <c r="G113" i="17"/>
  <c r="F113" i="17"/>
  <c r="E113" i="17"/>
  <c r="C113" i="17"/>
  <c r="B113" i="17"/>
  <c r="A113" i="17"/>
  <c r="H112" i="17"/>
  <c r="G112" i="17"/>
  <c r="F112" i="17"/>
  <c r="E112" i="17"/>
  <c r="B112" i="17"/>
  <c r="A112" i="17"/>
  <c r="H111" i="17"/>
  <c r="G111" i="17"/>
  <c r="F111" i="17"/>
  <c r="E111" i="17"/>
  <c r="B111" i="17"/>
  <c r="A111" i="17"/>
  <c r="H110" i="17"/>
  <c r="G110" i="17"/>
  <c r="F110" i="17"/>
  <c r="E110" i="17"/>
  <c r="B110" i="17"/>
  <c r="A110" i="17"/>
  <c r="H109" i="17"/>
  <c r="G109" i="17"/>
  <c r="F109" i="17"/>
  <c r="E109" i="17"/>
  <c r="B109" i="17"/>
  <c r="A109" i="17"/>
  <c r="H108" i="17"/>
  <c r="G108" i="17"/>
  <c r="F108" i="17"/>
  <c r="E108" i="17"/>
  <c r="B108" i="17"/>
  <c r="A108" i="17"/>
  <c r="H107" i="17"/>
  <c r="G107" i="17"/>
  <c r="F107" i="17"/>
  <c r="E107" i="17"/>
  <c r="A107" i="17"/>
  <c r="H106" i="17"/>
  <c r="G106" i="17"/>
  <c r="F106" i="17"/>
  <c r="E106" i="17"/>
  <c r="D106" i="17"/>
  <c r="C106" i="17"/>
  <c r="B106" i="17"/>
  <c r="A106" i="17"/>
  <c r="H105" i="17"/>
  <c r="G105" i="17"/>
  <c r="F105" i="17"/>
  <c r="E105" i="17"/>
  <c r="B105" i="17"/>
  <c r="A105" i="17"/>
  <c r="H104" i="17"/>
  <c r="G104" i="17"/>
  <c r="F104" i="17"/>
  <c r="E104" i="17"/>
  <c r="B104" i="17"/>
  <c r="A104" i="17"/>
  <c r="H103" i="17"/>
  <c r="G103" i="17"/>
  <c r="F103" i="17"/>
  <c r="E103" i="17"/>
  <c r="B103" i="17"/>
  <c r="A103" i="17"/>
  <c r="H102" i="17"/>
  <c r="G102" i="17"/>
  <c r="F102" i="17"/>
  <c r="E102" i="17"/>
  <c r="B102" i="17"/>
  <c r="A102" i="17"/>
  <c r="H101" i="17"/>
  <c r="G101" i="17"/>
  <c r="F101" i="17"/>
  <c r="E101" i="17"/>
  <c r="B101" i="17"/>
  <c r="A101" i="17"/>
  <c r="H100" i="17"/>
  <c r="G100" i="17"/>
  <c r="F100" i="17"/>
  <c r="E100" i="17"/>
  <c r="A100" i="17"/>
  <c r="H99" i="17"/>
  <c r="G99" i="17"/>
  <c r="F99" i="17"/>
  <c r="E99" i="17"/>
  <c r="D99" i="17"/>
  <c r="C99" i="17"/>
  <c r="B99" i="17"/>
  <c r="A99" i="17"/>
  <c r="H98" i="17"/>
  <c r="G98" i="17"/>
  <c r="F98" i="17"/>
  <c r="E98" i="17"/>
  <c r="B98" i="17"/>
  <c r="A98" i="17"/>
  <c r="H97" i="17"/>
  <c r="G97" i="17"/>
  <c r="F97" i="17"/>
  <c r="E97" i="17"/>
  <c r="B97" i="17"/>
  <c r="A97" i="17"/>
  <c r="H96" i="17"/>
  <c r="G96" i="17"/>
  <c r="F96" i="17"/>
  <c r="E96" i="17"/>
  <c r="B96" i="17"/>
  <c r="A96" i="17"/>
  <c r="H95" i="17"/>
  <c r="G95" i="17"/>
  <c r="F95" i="17"/>
  <c r="E95" i="17"/>
  <c r="B95" i="17"/>
  <c r="A95" i="17"/>
  <c r="H94" i="17"/>
  <c r="G94" i="17"/>
  <c r="F94" i="17"/>
  <c r="E94" i="17"/>
  <c r="B94" i="17"/>
  <c r="A94" i="17"/>
  <c r="H93" i="17"/>
  <c r="G93" i="17"/>
  <c r="F93" i="17"/>
  <c r="E93" i="17"/>
  <c r="A93" i="17"/>
  <c r="H92" i="17"/>
  <c r="G92" i="17"/>
  <c r="F92" i="17"/>
  <c r="E92" i="17"/>
  <c r="B92" i="17"/>
  <c r="A92" i="17"/>
  <c r="H91" i="17"/>
  <c r="G91" i="17"/>
  <c r="F91" i="17"/>
  <c r="E91" i="17"/>
  <c r="B91" i="17"/>
  <c r="A91" i="17"/>
  <c r="H90" i="17"/>
  <c r="G90" i="17"/>
  <c r="F90" i="17"/>
  <c r="E90" i="17"/>
  <c r="B90" i="17"/>
  <c r="A90" i="17"/>
  <c r="H89" i="17"/>
  <c r="G89" i="17"/>
  <c r="F89" i="17"/>
  <c r="E89" i="17"/>
  <c r="B89" i="17"/>
  <c r="A89" i="17"/>
  <c r="H88" i="17"/>
  <c r="G88" i="17"/>
  <c r="F88" i="17"/>
  <c r="E88" i="17"/>
  <c r="B88" i="17"/>
  <c r="A88" i="17"/>
  <c r="H87" i="17"/>
  <c r="G87" i="17"/>
  <c r="F87" i="17"/>
  <c r="E87" i="17"/>
  <c r="B87" i="17"/>
  <c r="A87" i="17"/>
  <c r="H86" i="17"/>
  <c r="G86" i="17"/>
  <c r="F86" i="17"/>
  <c r="E86" i="17"/>
  <c r="A86" i="17"/>
  <c r="H85" i="17"/>
  <c r="G85" i="17"/>
  <c r="F85" i="17"/>
  <c r="E85" i="17"/>
  <c r="B85" i="17"/>
  <c r="A85" i="17"/>
  <c r="H84" i="17"/>
  <c r="G84" i="17"/>
  <c r="F84" i="17"/>
  <c r="E84" i="17"/>
  <c r="B84" i="17"/>
  <c r="A84" i="17"/>
  <c r="H83" i="17"/>
  <c r="G83" i="17"/>
  <c r="F83" i="17"/>
  <c r="E83" i="17"/>
  <c r="B83" i="17"/>
  <c r="A83" i="17"/>
  <c r="H82" i="17"/>
  <c r="G82" i="17"/>
  <c r="F82" i="17"/>
  <c r="E82" i="17"/>
  <c r="B82" i="17"/>
  <c r="A82" i="17"/>
  <c r="H81" i="17"/>
  <c r="G81" i="17"/>
  <c r="F81" i="17"/>
  <c r="E81" i="17"/>
  <c r="B81" i="17"/>
  <c r="A81" i="17"/>
  <c r="H80" i="17"/>
  <c r="G80" i="17"/>
  <c r="F80" i="17"/>
  <c r="E80" i="17"/>
  <c r="B80" i="17"/>
  <c r="A80" i="17"/>
  <c r="H79" i="17"/>
  <c r="G79" i="17"/>
  <c r="F79" i="17"/>
  <c r="E79" i="17"/>
  <c r="A79" i="17"/>
  <c r="H78" i="17"/>
  <c r="G78" i="17"/>
  <c r="F78" i="17"/>
  <c r="E78" i="17"/>
  <c r="B78" i="17"/>
  <c r="A78" i="17"/>
  <c r="H77" i="17"/>
  <c r="G77" i="17"/>
  <c r="F77" i="17"/>
  <c r="E77" i="17"/>
  <c r="B77" i="17"/>
  <c r="A77" i="17"/>
  <c r="H76" i="17"/>
  <c r="G76" i="17"/>
  <c r="F76" i="17"/>
  <c r="E76" i="17"/>
  <c r="B76" i="17"/>
  <c r="A76" i="17"/>
  <c r="H75" i="17"/>
  <c r="G75" i="17"/>
  <c r="F75" i="17"/>
  <c r="E75" i="17"/>
  <c r="B75" i="17"/>
  <c r="A75" i="17"/>
  <c r="H74" i="17"/>
  <c r="G74" i="17"/>
  <c r="F74" i="17"/>
  <c r="E74" i="17"/>
  <c r="B74" i="17"/>
  <c r="A74" i="17"/>
  <c r="H73" i="17"/>
  <c r="G73" i="17"/>
  <c r="F73" i="17"/>
  <c r="E73" i="17"/>
  <c r="B73" i="17"/>
  <c r="A73" i="17"/>
  <c r="H72" i="17"/>
  <c r="G72" i="17"/>
  <c r="F72" i="17"/>
  <c r="E72" i="17"/>
  <c r="A72" i="17"/>
  <c r="H71" i="17"/>
  <c r="G71" i="17"/>
  <c r="F71" i="17"/>
  <c r="E71" i="17"/>
  <c r="D71" i="17"/>
  <c r="C71" i="17"/>
  <c r="B71" i="17"/>
  <c r="A71" i="17"/>
  <c r="H70" i="17"/>
  <c r="G70" i="17"/>
  <c r="F70" i="17"/>
  <c r="E70" i="17"/>
  <c r="B70" i="17"/>
  <c r="A70" i="17"/>
  <c r="H69" i="17"/>
  <c r="G69" i="17"/>
  <c r="F69" i="17"/>
  <c r="E69" i="17"/>
  <c r="B69" i="17"/>
  <c r="A69" i="17"/>
  <c r="H68" i="17"/>
  <c r="G68" i="17"/>
  <c r="F68" i="17"/>
  <c r="E68" i="17"/>
  <c r="B68" i="17"/>
  <c r="A68" i="17"/>
  <c r="H67" i="17"/>
  <c r="G67" i="17"/>
  <c r="F67" i="17"/>
  <c r="E67" i="17"/>
  <c r="B67" i="17"/>
  <c r="A67" i="17"/>
  <c r="H66" i="17"/>
  <c r="G66" i="17"/>
  <c r="F66" i="17"/>
  <c r="E66" i="17"/>
  <c r="B66" i="17"/>
  <c r="A66" i="17"/>
  <c r="H65" i="17"/>
  <c r="G65" i="17"/>
  <c r="F65" i="17"/>
  <c r="E65" i="17"/>
  <c r="A65" i="17"/>
  <c r="H64" i="17"/>
  <c r="G64" i="17"/>
  <c r="F64" i="17"/>
  <c r="E64" i="17"/>
  <c r="B64" i="17"/>
  <c r="A64" i="17"/>
  <c r="H63" i="17"/>
  <c r="G63" i="17"/>
  <c r="F63" i="17"/>
  <c r="E63" i="17"/>
  <c r="B63" i="17"/>
  <c r="A63" i="17"/>
  <c r="H62" i="17"/>
  <c r="G62" i="17"/>
  <c r="F62" i="17"/>
  <c r="E62" i="17"/>
  <c r="B62" i="17"/>
  <c r="A62" i="17"/>
  <c r="H61" i="17"/>
  <c r="G61" i="17"/>
  <c r="F61" i="17"/>
  <c r="E61" i="17"/>
  <c r="B61" i="17"/>
  <c r="A61" i="17"/>
  <c r="H60" i="17"/>
  <c r="G60" i="17"/>
  <c r="F60" i="17"/>
  <c r="E60" i="17"/>
  <c r="B60" i="17"/>
  <c r="A60" i="17"/>
  <c r="H59" i="17"/>
  <c r="G59" i="17"/>
  <c r="F59" i="17"/>
  <c r="E59" i="17"/>
  <c r="B59" i="17"/>
  <c r="A59" i="17"/>
  <c r="H58" i="17"/>
  <c r="G58" i="17"/>
  <c r="F58" i="17"/>
  <c r="E58" i="17"/>
  <c r="A58" i="17"/>
  <c r="H57" i="17"/>
  <c r="G57" i="17"/>
  <c r="F57" i="17"/>
  <c r="E57" i="17"/>
  <c r="B57" i="17"/>
  <c r="A57" i="17"/>
  <c r="H56" i="17"/>
  <c r="G56" i="17"/>
  <c r="F56" i="17"/>
  <c r="E56" i="17"/>
  <c r="B56" i="17"/>
  <c r="A56" i="17"/>
  <c r="H55" i="17"/>
  <c r="G55" i="17"/>
  <c r="F55" i="17"/>
  <c r="E55" i="17"/>
  <c r="B55" i="17"/>
  <c r="A55" i="17"/>
  <c r="H54" i="17"/>
  <c r="G54" i="17"/>
  <c r="F54" i="17"/>
  <c r="E54" i="17"/>
  <c r="B54" i="17"/>
  <c r="A54" i="17"/>
  <c r="H53" i="17"/>
  <c r="G53" i="17"/>
  <c r="F53" i="17"/>
  <c r="E53" i="17"/>
  <c r="B53" i="17"/>
  <c r="A53" i="17"/>
  <c r="H52" i="17"/>
  <c r="G52" i="17"/>
  <c r="F52" i="17"/>
  <c r="E52" i="17"/>
  <c r="B52" i="17"/>
  <c r="A52" i="17"/>
  <c r="H51" i="17"/>
  <c r="G51" i="17"/>
  <c r="F51" i="17"/>
  <c r="E51" i="17"/>
  <c r="A51" i="17"/>
  <c r="H50" i="17"/>
  <c r="G50" i="17"/>
  <c r="F50" i="17"/>
  <c r="E50" i="17"/>
  <c r="B50" i="17"/>
  <c r="A50" i="17"/>
  <c r="H49" i="17"/>
  <c r="G49" i="17"/>
  <c r="F49" i="17"/>
  <c r="E49" i="17"/>
  <c r="B49" i="17"/>
  <c r="A49" i="17"/>
  <c r="H48" i="17"/>
  <c r="G48" i="17"/>
  <c r="F48" i="17"/>
  <c r="E48" i="17"/>
  <c r="B48" i="17"/>
  <c r="A48" i="17"/>
  <c r="H47" i="17"/>
  <c r="G47" i="17"/>
  <c r="F47" i="17"/>
  <c r="E47" i="17"/>
  <c r="B47" i="17"/>
  <c r="A47" i="17"/>
  <c r="H46" i="17"/>
  <c r="G46" i="17"/>
  <c r="F46" i="17"/>
  <c r="E46" i="17"/>
  <c r="B46" i="17"/>
  <c r="A46" i="17"/>
  <c r="H45" i="17"/>
  <c r="G45" i="17"/>
  <c r="F45" i="17"/>
  <c r="E45" i="17"/>
  <c r="B45" i="17"/>
  <c r="A45" i="17"/>
  <c r="H44" i="17"/>
  <c r="G44" i="17"/>
  <c r="F44" i="17"/>
  <c r="E44" i="17"/>
  <c r="A44" i="17"/>
  <c r="H43" i="17"/>
  <c r="G43" i="17"/>
  <c r="F43" i="17"/>
  <c r="E43" i="17"/>
  <c r="C43" i="17"/>
  <c r="B43" i="17"/>
  <c r="A43" i="17"/>
  <c r="H42" i="17"/>
  <c r="G42" i="17"/>
  <c r="F42" i="17"/>
  <c r="E42" i="17"/>
  <c r="B42" i="17"/>
  <c r="A42" i="17"/>
  <c r="H41" i="17"/>
  <c r="G41" i="17"/>
  <c r="F41" i="17"/>
  <c r="E41" i="17"/>
  <c r="B41" i="17"/>
  <c r="A41" i="17"/>
  <c r="H40" i="17"/>
  <c r="G40" i="17"/>
  <c r="F40" i="17"/>
  <c r="E40" i="17"/>
  <c r="B40" i="17"/>
  <c r="A40" i="17"/>
  <c r="H39" i="17"/>
  <c r="G39" i="17"/>
  <c r="F39" i="17"/>
  <c r="E39" i="17"/>
  <c r="B39" i="17"/>
  <c r="A39" i="17"/>
  <c r="H38" i="17"/>
  <c r="G38" i="17"/>
  <c r="F38" i="17"/>
  <c r="E38" i="17"/>
  <c r="B38" i="17"/>
  <c r="A38" i="17"/>
  <c r="G37" i="17"/>
  <c r="F37" i="17"/>
  <c r="E37" i="17"/>
  <c r="A37" i="17"/>
  <c r="H36" i="17"/>
  <c r="G36" i="17"/>
  <c r="F36" i="17"/>
  <c r="E36" i="17"/>
  <c r="B36" i="17"/>
  <c r="A36" i="17"/>
  <c r="H35" i="17"/>
  <c r="G35" i="17"/>
  <c r="F35" i="17"/>
  <c r="E35" i="17"/>
  <c r="B35" i="17"/>
  <c r="A35" i="17"/>
  <c r="H34" i="17"/>
  <c r="G34" i="17"/>
  <c r="F34" i="17"/>
  <c r="E34" i="17"/>
  <c r="B34" i="17"/>
  <c r="A34" i="17"/>
  <c r="G33" i="17"/>
  <c r="F33" i="17"/>
  <c r="E33" i="17"/>
  <c r="B33" i="17"/>
  <c r="A33" i="17"/>
  <c r="G32" i="17"/>
  <c r="F32" i="17"/>
  <c r="E32" i="17"/>
  <c r="B32" i="17"/>
  <c r="A32" i="17"/>
  <c r="G31" i="17"/>
  <c r="F31" i="17"/>
  <c r="E31" i="17"/>
  <c r="B31" i="17"/>
  <c r="A31" i="17"/>
  <c r="G30" i="17"/>
  <c r="F30" i="17"/>
  <c r="E30" i="17"/>
  <c r="A30" i="17"/>
  <c r="H29" i="17"/>
  <c r="G29" i="17"/>
  <c r="F29" i="17"/>
  <c r="E29" i="17"/>
  <c r="B29" i="17"/>
  <c r="A29" i="17"/>
  <c r="H28" i="17"/>
  <c r="G28" i="17"/>
  <c r="F28" i="17"/>
  <c r="E28" i="17"/>
  <c r="B28" i="17"/>
  <c r="A28" i="17"/>
  <c r="H27" i="17"/>
  <c r="G27" i="17"/>
  <c r="F27" i="17"/>
  <c r="E27" i="17"/>
  <c r="B27" i="17"/>
  <c r="A27" i="17"/>
  <c r="G26" i="17"/>
  <c r="F26" i="17"/>
  <c r="E26" i="17"/>
  <c r="B26" i="17"/>
  <c r="A26" i="17"/>
  <c r="G25" i="17"/>
  <c r="F25" i="17"/>
  <c r="E25" i="17"/>
  <c r="B25" i="17"/>
  <c r="A25" i="17"/>
  <c r="G24" i="17"/>
  <c r="F24" i="17"/>
  <c r="E24" i="17"/>
  <c r="B24" i="17"/>
  <c r="A24" i="17"/>
  <c r="G23" i="17"/>
  <c r="F23" i="17"/>
  <c r="E23" i="17"/>
  <c r="A23" i="17"/>
  <c r="H22" i="17"/>
  <c r="G22" i="17"/>
  <c r="F22" i="17"/>
  <c r="E22" i="17"/>
  <c r="B22" i="17"/>
  <c r="A22" i="17"/>
  <c r="H21" i="17"/>
  <c r="G21" i="17"/>
  <c r="F21" i="17"/>
  <c r="E21" i="17"/>
  <c r="B21" i="17"/>
  <c r="A21" i="17"/>
  <c r="G20" i="17"/>
  <c r="F20" i="17"/>
  <c r="E20" i="17"/>
  <c r="B20" i="17"/>
  <c r="A20" i="17"/>
  <c r="G19" i="17"/>
  <c r="F19" i="17"/>
  <c r="E19" i="17"/>
  <c r="B19" i="17"/>
  <c r="A19" i="17"/>
  <c r="G18" i="17"/>
  <c r="F18" i="17"/>
  <c r="E18" i="17"/>
  <c r="B18" i="17"/>
  <c r="A18" i="17"/>
  <c r="G17" i="17"/>
  <c r="F17" i="17"/>
  <c r="E17" i="17"/>
  <c r="B17" i="17"/>
  <c r="A17" i="17"/>
  <c r="G16" i="17"/>
  <c r="F16" i="17"/>
  <c r="E16" i="17"/>
  <c r="A16" i="17"/>
  <c r="H15" i="17"/>
  <c r="G15" i="17"/>
  <c r="F15" i="17"/>
  <c r="E15" i="17"/>
  <c r="B15" i="17"/>
  <c r="A15" i="17"/>
  <c r="H14" i="17"/>
  <c r="G14" i="17"/>
  <c r="F14" i="17"/>
  <c r="E14" i="17"/>
  <c r="B14" i="17"/>
  <c r="A14" i="17"/>
  <c r="H13" i="17"/>
  <c r="G13" i="17"/>
  <c r="F13" i="17"/>
  <c r="E13" i="17"/>
  <c r="B13" i="17"/>
  <c r="A13" i="17"/>
  <c r="G12" i="17"/>
  <c r="F12" i="17"/>
  <c r="E12" i="17"/>
  <c r="B12" i="17"/>
  <c r="A12" i="17"/>
  <c r="G11" i="17"/>
  <c r="F11" i="17"/>
  <c r="E11" i="17"/>
  <c r="B11" i="17"/>
  <c r="A11" i="17"/>
  <c r="G10" i="17"/>
  <c r="F10" i="17"/>
  <c r="E10" i="17"/>
  <c r="B10" i="17"/>
  <c r="A10" i="17"/>
  <c r="G9" i="17"/>
  <c r="F9" i="17"/>
  <c r="E9" i="17"/>
  <c r="A9" i="17"/>
  <c r="H8" i="17"/>
  <c r="G8" i="17"/>
  <c r="F8" i="17"/>
  <c r="E8" i="17"/>
  <c r="D8" i="17"/>
  <c r="C8" i="17"/>
  <c r="B8" i="17"/>
  <c r="A8" i="17"/>
  <c r="H7" i="17"/>
  <c r="G7" i="17"/>
  <c r="F7" i="17"/>
  <c r="E7" i="17"/>
  <c r="C7" i="17"/>
  <c r="B7" i="17"/>
  <c r="A7" i="17"/>
  <c r="H6" i="17"/>
  <c r="G6" i="17"/>
  <c r="F6" i="17"/>
  <c r="E6" i="17"/>
  <c r="B6" i="17"/>
  <c r="A6" i="17"/>
  <c r="G5" i="17"/>
  <c r="F5" i="17"/>
  <c r="E5" i="17"/>
  <c r="B5" i="17"/>
  <c r="A5" i="17"/>
  <c r="G4" i="17"/>
  <c r="F4" i="17"/>
  <c r="E4" i="17"/>
  <c r="B4" i="17"/>
  <c r="A4" i="17"/>
  <c r="G3" i="17"/>
  <c r="F3" i="17"/>
  <c r="E3" i="17"/>
  <c r="B3" i="17"/>
  <c r="A3" i="17"/>
  <c r="G2" i="17"/>
  <c r="F2" i="17"/>
  <c r="E2" i="17"/>
  <c r="A2" i="17"/>
  <c r="I294" i="16"/>
  <c r="G294" i="16"/>
  <c r="F294" i="16"/>
  <c r="E294" i="16"/>
  <c r="D294" i="16"/>
  <c r="A294" i="16"/>
  <c r="I293" i="16"/>
  <c r="G293" i="16"/>
  <c r="F293" i="16"/>
  <c r="E293" i="16"/>
  <c r="D293" i="16"/>
  <c r="A293" i="16"/>
  <c r="I292" i="16"/>
  <c r="G292" i="16"/>
  <c r="F292" i="16"/>
  <c r="E292" i="16"/>
  <c r="D292" i="16"/>
  <c r="A292" i="16"/>
  <c r="I291" i="16"/>
  <c r="G291" i="16"/>
  <c r="F291" i="16"/>
  <c r="E291" i="16"/>
  <c r="D291" i="16"/>
  <c r="A291" i="16"/>
  <c r="I290" i="16"/>
  <c r="G290" i="16"/>
  <c r="F290" i="16"/>
  <c r="E290" i="16"/>
  <c r="D290" i="16"/>
  <c r="A290" i="16"/>
  <c r="I289" i="16"/>
  <c r="G289" i="16"/>
  <c r="F289" i="16"/>
  <c r="E289" i="16"/>
  <c r="D289" i="16"/>
  <c r="A289" i="16"/>
  <c r="I288" i="16"/>
  <c r="G288" i="16"/>
  <c r="F288" i="16"/>
  <c r="E288" i="16"/>
  <c r="D288" i="16"/>
  <c r="A288" i="16"/>
  <c r="I287" i="16"/>
  <c r="G287" i="16"/>
  <c r="F287" i="16"/>
  <c r="E287" i="16"/>
  <c r="D287" i="16"/>
  <c r="A287" i="16"/>
  <c r="I286" i="16"/>
  <c r="G286" i="16"/>
  <c r="F286" i="16"/>
  <c r="E286" i="16"/>
  <c r="D286" i="16"/>
  <c r="A286" i="16"/>
  <c r="I285" i="16"/>
  <c r="G285" i="16"/>
  <c r="F285" i="16"/>
  <c r="E285" i="16"/>
  <c r="D285" i="16"/>
  <c r="A285" i="16"/>
  <c r="I284" i="16"/>
  <c r="G284" i="16"/>
  <c r="F284" i="16"/>
  <c r="E284" i="16"/>
  <c r="D284" i="16"/>
  <c r="A284" i="16"/>
  <c r="I283" i="16"/>
  <c r="G283" i="16"/>
  <c r="F283" i="16"/>
  <c r="E283" i="16"/>
  <c r="D283" i="16"/>
  <c r="A283" i="16"/>
  <c r="I282" i="16"/>
  <c r="G282" i="16"/>
  <c r="F282" i="16"/>
  <c r="E282" i="16"/>
  <c r="D282" i="16"/>
  <c r="A282" i="16"/>
  <c r="I281" i="16"/>
  <c r="G281" i="16"/>
  <c r="F281" i="16"/>
  <c r="E281" i="16"/>
  <c r="D281" i="16"/>
  <c r="A281" i="16"/>
  <c r="I280" i="16"/>
  <c r="G280" i="16"/>
  <c r="F280" i="16"/>
  <c r="E280" i="16"/>
  <c r="D280" i="16"/>
  <c r="A280" i="16"/>
  <c r="I279" i="16"/>
  <c r="G279" i="16"/>
  <c r="F279" i="16"/>
  <c r="E279" i="16"/>
  <c r="D279" i="16"/>
  <c r="A279" i="16"/>
  <c r="I278" i="16"/>
  <c r="G278" i="16"/>
  <c r="F278" i="16"/>
  <c r="E278" i="16"/>
  <c r="D278" i="16"/>
  <c r="A278" i="16"/>
  <c r="I277" i="16"/>
  <c r="G277" i="16"/>
  <c r="F277" i="16"/>
  <c r="E277" i="16"/>
  <c r="D277" i="16"/>
  <c r="A277" i="16"/>
  <c r="I276" i="16"/>
  <c r="G276" i="16"/>
  <c r="F276" i="16"/>
  <c r="E276" i="16"/>
  <c r="D276" i="16"/>
  <c r="A276" i="16"/>
  <c r="I275" i="16"/>
  <c r="G275" i="16"/>
  <c r="F275" i="16"/>
  <c r="E275" i="16"/>
  <c r="D275" i="16"/>
  <c r="A275" i="16"/>
  <c r="I274" i="16"/>
  <c r="G274" i="16"/>
  <c r="F274" i="16"/>
  <c r="E274" i="16"/>
  <c r="D274" i="16"/>
  <c r="A274" i="16"/>
  <c r="I273" i="16"/>
  <c r="G273" i="16"/>
  <c r="F273" i="16"/>
  <c r="E273" i="16"/>
  <c r="D273" i="16"/>
  <c r="A273" i="16"/>
  <c r="I272" i="16"/>
  <c r="G272" i="16"/>
  <c r="F272" i="16"/>
  <c r="E272" i="16"/>
  <c r="D272" i="16"/>
  <c r="A272" i="16"/>
  <c r="I271" i="16"/>
  <c r="G271" i="16"/>
  <c r="F271" i="16"/>
  <c r="E271" i="16"/>
  <c r="D271" i="16"/>
  <c r="A271" i="16"/>
  <c r="I270" i="16"/>
  <c r="G270" i="16"/>
  <c r="F270" i="16"/>
  <c r="E270" i="16"/>
  <c r="D270" i="16"/>
  <c r="A270" i="16"/>
  <c r="I269" i="16"/>
  <c r="G269" i="16"/>
  <c r="F269" i="16"/>
  <c r="E269" i="16"/>
  <c r="D269" i="16"/>
  <c r="A269" i="16"/>
  <c r="I268" i="16"/>
  <c r="G268" i="16"/>
  <c r="F268" i="16"/>
  <c r="E268" i="16"/>
  <c r="D268" i="16"/>
  <c r="A268" i="16"/>
  <c r="I267" i="16"/>
  <c r="G267" i="16"/>
  <c r="F267" i="16"/>
  <c r="E267" i="16"/>
  <c r="D267" i="16"/>
  <c r="A267" i="16"/>
  <c r="I266" i="16"/>
  <c r="G266" i="16"/>
  <c r="F266" i="16"/>
  <c r="E266" i="16"/>
  <c r="D266" i="16"/>
  <c r="A266" i="16"/>
  <c r="I265" i="16"/>
  <c r="G265" i="16"/>
  <c r="F265" i="16"/>
  <c r="E265" i="16"/>
  <c r="D265" i="16"/>
  <c r="A265" i="16"/>
  <c r="I264" i="16"/>
  <c r="G264" i="16"/>
  <c r="F264" i="16"/>
  <c r="E264" i="16"/>
  <c r="D264" i="16"/>
  <c r="A264" i="16"/>
  <c r="I263" i="16"/>
  <c r="G263" i="16"/>
  <c r="F263" i="16"/>
  <c r="E263" i="16"/>
  <c r="D263" i="16"/>
  <c r="A263" i="16"/>
  <c r="I262" i="16"/>
  <c r="G262" i="16"/>
  <c r="F262" i="16"/>
  <c r="E262" i="16"/>
  <c r="D262" i="16"/>
  <c r="A262" i="16"/>
  <c r="I261" i="16"/>
  <c r="G261" i="16"/>
  <c r="F261" i="16"/>
  <c r="E261" i="16"/>
  <c r="D261" i="16"/>
  <c r="A261" i="16"/>
  <c r="I260" i="16"/>
  <c r="G260" i="16"/>
  <c r="F260" i="16"/>
  <c r="E260" i="16"/>
  <c r="D260" i="16"/>
  <c r="A260" i="16"/>
  <c r="I259" i="16"/>
  <c r="G259" i="16"/>
  <c r="F259" i="16"/>
  <c r="E259" i="16"/>
  <c r="D259" i="16"/>
  <c r="A259" i="16"/>
  <c r="I258" i="16"/>
  <c r="G258" i="16"/>
  <c r="F258" i="16"/>
  <c r="E258" i="16"/>
  <c r="D258" i="16"/>
  <c r="A258" i="16"/>
  <c r="I257" i="16"/>
  <c r="G257" i="16"/>
  <c r="F257" i="16"/>
  <c r="E257" i="16"/>
  <c r="D257" i="16"/>
  <c r="A257" i="16"/>
  <c r="I256" i="16"/>
  <c r="G256" i="16"/>
  <c r="F256" i="16"/>
  <c r="E256" i="16"/>
  <c r="D256" i="16"/>
  <c r="A256" i="16"/>
  <c r="I255" i="16"/>
  <c r="G255" i="16"/>
  <c r="F255" i="16"/>
  <c r="E255" i="16"/>
  <c r="D255" i="16"/>
  <c r="A255" i="16"/>
  <c r="I254" i="16"/>
  <c r="G254" i="16"/>
  <c r="F254" i="16"/>
  <c r="E254" i="16"/>
  <c r="D254" i="16"/>
  <c r="A254" i="16"/>
  <c r="I253" i="16"/>
  <c r="G253" i="16"/>
  <c r="F253" i="16"/>
  <c r="E253" i="16"/>
  <c r="D253" i="16"/>
  <c r="A253" i="16"/>
  <c r="I252" i="16"/>
  <c r="G252" i="16"/>
  <c r="F252" i="16"/>
  <c r="E252" i="16"/>
  <c r="D252" i="16"/>
  <c r="A252" i="16"/>
  <c r="I251" i="16"/>
  <c r="G251" i="16"/>
  <c r="F251" i="16"/>
  <c r="E251" i="16"/>
  <c r="D251" i="16"/>
  <c r="A251" i="16"/>
  <c r="I250" i="16"/>
  <c r="G250" i="16"/>
  <c r="F250" i="16"/>
  <c r="E250" i="16"/>
  <c r="D250" i="16"/>
  <c r="A250" i="16"/>
  <c r="I249" i="16"/>
  <c r="G249" i="16"/>
  <c r="F249" i="16"/>
  <c r="E249" i="16"/>
  <c r="D249" i="16"/>
  <c r="A249" i="16"/>
  <c r="I248" i="16"/>
  <c r="G248" i="16"/>
  <c r="F248" i="16"/>
  <c r="E248" i="16"/>
  <c r="D248" i="16"/>
  <c r="A248" i="16"/>
  <c r="I247" i="16"/>
  <c r="G247" i="16"/>
  <c r="F247" i="16"/>
  <c r="E247" i="16"/>
  <c r="D247" i="16"/>
  <c r="A247" i="16"/>
  <c r="I246" i="16"/>
  <c r="G246" i="16"/>
  <c r="F246" i="16"/>
  <c r="E246" i="16"/>
  <c r="D246" i="16"/>
  <c r="A246" i="16"/>
  <c r="I245" i="16"/>
  <c r="G245" i="16"/>
  <c r="F245" i="16"/>
  <c r="E245" i="16"/>
  <c r="D245" i="16"/>
  <c r="A245" i="16"/>
  <c r="I244" i="16"/>
  <c r="G244" i="16"/>
  <c r="F244" i="16"/>
  <c r="E244" i="16"/>
  <c r="D244" i="16"/>
  <c r="A244" i="16"/>
  <c r="I243" i="16"/>
  <c r="G243" i="16"/>
  <c r="F243" i="16"/>
  <c r="E243" i="16"/>
  <c r="D243" i="16"/>
  <c r="A243" i="16"/>
  <c r="I242" i="16"/>
  <c r="G242" i="16"/>
  <c r="F242" i="16"/>
  <c r="E242" i="16"/>
  <c r="D242" i="16"/>
  <c r="A242" i="16"/>
  <c r="I241" i="16"/>
  <c r="G241" i="16"/>
  <c r="F241" i="16"/>
  <c r="E241" i="16"/>
  <c r="D241" i="16"/>
  <c r="A241" i="16"/>
  <c r="I240" i="16"/>
  <c r="G240" i="16"/>
  <c r="F240" i="16"/>
  <c r="E240" i="16"/>
  <c r="D240" i="16"/>
  <c r="A240" i="16"/>
  <c r="I239" i="16"/>
  <c r="G239" i="16"/>
  <c r="F239" i="16"/>
  <c r="E239" i="16"/>
  <c r="D239" i="16"/>
  <c r="A239" i="16"/>
  <c r="I238" i="16"/>
  <c r="G238" i="16"/>
  <c r="F238" i="16"/>
  <c r="E238" i="16"/>
  <c r="D238" i="16"/>
  <c r="A238" i="16"/>
  <c r="I237" i="16"/>
  <c r="G237" i="16"/>
  <c r="F237" i="16"/>
  <c r="E237" i="16"/>
  <c r="D237" i="16"/>
  <c r="A237" i="16"/>
  <c r="I236" i="16"/>
  <c r="G236" i="16"/>
  <c r="F236" i="16"/>
  <c r="E236" i="16"/>
  <c r="D236" i="16"/>
  <c r="A236" i="16"/>
  <c r="I235" i="16"/>
  <c r="G235" i="16"/>
  <c r="F235" i="16"/>
  <c r="E235" i="16"/>
  <c r="D235" i="16"/>
  <c r="A235" i="16"/>
  <c r="I234" i="16"/>
  <c r="G234" i="16"/>
  <c r="F234" i="16"/>
  <c r="E234" i="16"/>
  <c r="D234" i="16"/>
  <c r="A234" i="16"/>
  <c r="I233" i="16"/>
  <c r="G233" i="16"/>
  <c r="F233" i="16"/>
  <c r="E233" i="16"/>
  <c r="D233" i="16"/>
  <c r="A233" i="16"/>
  <c r="I232" i="16"/>
  <c r="G232" i="16"/>
  <c r="F232" i="16"/>
  <c r="E232" i="16"/>
  <c r="D232" i="16"/>
  <c r="A232" i="16"/>
  <c r="I231" i="16"/>
  <c r="G231" i="16"/>
  <c r="F231" i="16"/>
  <c r="E231" i="16"/>
  <c r="D231" i="16"/>
  <c r="A231" i="16"/>
  <c r="I230" i="16"/>
  <c r="G230" i="16"/>
  <c r="F230" i="16"/>
  <c r="E230" i="16"/>
  <c r="D230" i="16"/>
  <c r="A230" i="16"/>
  <c r="I229" i="16"/>
  <c r="G229" i="16"/>
  <c r="F229" i="16"/>
  <c r="E229" i="16"/>
  <c r="D229" i="16"/>
  <c r="A229" i="16"/>
  <c r="I228" i="16"/>
  <c r="G228" i="16"/>
  <c r="F228" i="16"/>
  <c r="E228" i="16"/>
  <c r="D228" i="16"/>
  <c r="A228" i="16"/>
  <c r="I227" i="16"/>
  <c r="G227" i="16"/>
  <c r="F227" i="16"/>
  <c r="E227" i="16"/>
  <c r="D227" i="16"/>
  <c r="A227" i="16"/>
  <c r="I226" i="16"/>
  <c r="G226" i="16"/>
  <c r="F226" i="16"/>
  <c r="E226" i="16"/>
  <c r="D226" i="16"/>
  <c r="A226" i="16"/>
  <c r="I225" i="16"/>
  <c r="G225" i="16"/>
  <c r="F225" i="16"/>
  <c r="E225" i="16"/>
  <c r="D225" i="16"/>
  <c r="A225" i="16"/>
  <c r="I224" i="16"/>
  <c r="G224" i="16"/>
  <c r="F224" i="16"/>
  <c r="E224" i="16"/>
  <c r="D224" i="16"/>
  <c r="A224" i="16"/>
  <c r="I223" i="16"/>
  <c r="G223" i="16"/>
  <c r="F223" i="16"/>
  <c r="E223" i="16"/>
  <c r="D223" i="16"/>
  <c r="A223" i="16"/>
  <c r="I222" i="16"/>
  <c r="G222" i="16"/>
  <c r="F222" i="16"/>
  <c r="E222" i="16"/>
  <c r="D222" i="16"/>
  <c r="A222" i="16"/>
  <c r="I221" i="16"/>
  <c r="G221" i="16"/>
  <c r="F221" i="16"/>
  <c r="E221" i="16"/>
  <c r="D221" i="16"/>
  <c r="A221" i="16"/>
  <c r="I220" i="16"/>
  <c r="G220" i="16"/>
  <c r="F220" i="16"/>
  <c r="E220" i="16"/>
  <c r="D220" i="16"/>
  <c r="A220" i="16"/>
  <c r="I219" i="16"/>
  <c r="G219" i="16"/>
  <c r="F219" i="16"/>
  <c r="E219" i="16"/>
  <c r="D219" i="16"/>
  <c r="A219" i="16"/>
  <c r="I218" i="16"/>
  <c r="G218" i="16"/>
  <c r="F218" i="16"/>
  <c r="E218" i="16"/>
  <c r="D218" i="16"/>
  <c r="A218" i="16"/>
  <c r="I217" i="16"/>
  <c r="G217" i="16"/>
  <c r="F217" i="16"/>
  <c r="E217" i="16"/>
  <c r="D217" i="16"/>
  <c r="A217" i="16"/>
  <c r="I216" i="16"/>
  <c r="G216" i="16"/>
  <c r="F216" i="16"/>
  <c r="E216" i="16"/>
  <c r="D216" i="16"/>
  <c r="A216" i="16"/>
  <c r="I215" i="16"/>
  <c r="G215" i="16"/>
  <c r="F215" i="16"/>
  <c r="E215" i="16"/>
  <c r="D215" i="16"/>
  <c r="A215" i="16"/>
  <c r="I214" i="16"/>
  <c r="G214" i="16"/>
  <c r="F214" i="16"/>
  <c r="E214" i="16"/>
  <c r="D214" i="16"/>
  <c r="A214" i="16"/>
  <c r="I213" i="16"/>
  <c r="G213" i="16"/>
  <c r="F213" i="16"/>
  <c r="E213" i="16"/>
  <c r="D213" i="16"/>
  <c r="A213" i="16"/>
  <c r="I212" i="16"/>
  <c r="G212" i="16"/>
  <c r="F212" i="16"/>
  <c r="E212" i="16"/>
  <c r="D212" i="16"/>
  <c r="A212" i="16"/>
  <c r="I211" i="16"/>
  <c r="G211" i="16"/>
  <c r="F211" i="16"/>
  <c r="E211" i="16"/>
  <c r="D211" i="16"/>
  <c r="A211" i="16"/>
  <c r="I210" i="16"/>
  <c r="G210" i="16"/>
  <c r="F210" i="16"/>
  <c r="E210" i="16"/>
  <c r="D210" i="16"/>
  <c r="A210" i="16"/>
  <c r="I209" i="16"/>
  <c r="G209" i="16"/>
  <c r="F209" i="16"/>
  <c r="E209" i="16"/>
  <c r="D209" i="16"/>
  <c r="A209" i="16"/>
  <c r="I208" i="16"/>
  <c r="G208" i="16"/>
  <c r="F208" i="16"/>
  <c r="E208" i="16"/>
  <c r="D208" i="16"/>
  <c r="A208" i="16"/>
  <c r="I207" i="16"/>
  <c r="G207" i="16"/>
  <c r="F207" i="16"/>
  <c r="E207" i="16"/>
  <c r="D207" i="16"/>
  <c r="A207" i="16"/>
  <c r="I206" i="16"/>
  <c r="G206" i="16"/>
  <c r="F206" i="16"/>
  <c r="E206" i="16"/>
  <c r="D206" i="16"/>
  <c r="A206" i="16"/>
  <c r="I205" i="16"/>
  <c r="G205" i="16"/>
  <c r="F205" i="16"/>
  <c r="E205" i="16"/>
  <c r="D205" i="16"/>
  <c r="A205" i="16"/>
  <c r="I204" i="16"/>
  <c r="G204" i="16"/>
  <c r="F204" i="16"/>
  <c r="E204" i="16"/>
  <c r="D204" i="16"/>
  <c r="A204" i="16"/>
  <c r="I203" i="16"/>
  <c r="G203" i="16"/>
  <c r="F203" i="16"/>
  <c r="E203" i="16"/>
  <c r="D203" i="16"/>
  <c r="A203" i="16"/>
  <c r="I202" i="16"/>
  <c r="G202" i="16"/>
  <c r="F202" i="16"/>
  <c r="E202" i="16"/>
  <c r="D202" i="16"/>
  <c r="A202" i="16"/>
  <c r="I201" i="16"/>
  <c r="G201" i="16"/>
  <c r="F201" i="16"/>
  <c r="E201" i="16"/>
  <c r="D201" i="16"/>
  <c r="A201" i="16"/>
  <c r="I200" i="16"/>
  <c r="G200" i="16"/>
  <c r="F200" i="16"/>
  <c r="E200" i="16"/>
  <c r="D200" i="16"/>
  <c r="A200" i="16"/>
  <c r="I199" i="16"/>
  <c r="G199" i="16"/>
  <c r="F199" i="16"/>
  <c r="E199" i="16"/>
  <c r="D199" i="16"/>
  <c r="A199" i="16"/>
  <c r="I198" i="16"/>
  <c r="G198" i="16"/>
  <c r="F198" i="16"/>
  <c r="E198" i="16"/>
  <c r="D198" i="16"/>
  <c r="A198" i="16"/>
  <c r="I197" i="16"/>
  <c r="G197" i="16"/>
  <c r="F197" i="16"/>
  <c r="E197" i="16"/>
  <c r="D197" i="16"/>
  <c r="A197" i="16"/>
  <c r="I196" i="16"/>
  <c r="G196" i="16"/>
  <c r="F196" i="16"/>
  <c r="E196" i="16"/>
  <c r="D196" i="16"/>
  <c r="A196" i="16"/>
  <c r="I195" i="16"/>
  <c r="G195" i="16"/>
  <c r="F195" i="16"/>
  <c r="E195" i="16"/>
  <c r="D195" i="16"/>
  <c r="A195" i="16"/>
  <c r="I194" i="16"/>
  <c r="G194" i="16"/>
  <c r="F194" i="16"/>
  <c r="E194" i="16"/>
  <c r="D194" i="16"/>
  <c r="A194" i="16"/>
  <c r="I193" i="16"/>
  <c r="G193" i="16"/>
  <c r="F193" i="16"/>
  <c r="E193" i="16"/>
  <c r="D193" i="16"/>
  <c r="A193" i="16"/>
  <c r="I192" i="16"/>
  <c r="G192" i="16"/>
  <c r="F192" i="16"/>
  <c r="E192" i="16"/>
  <c r="D192" i="16"/>
  <c r="A192" i="16"/>
  <c r="I191" i="16"/>
  <c r="G191" i="16"/>
  <c r="F191" i="16"/>
  <c r="E191" i="16"/>
  <c r="D191" i="16"/>
  <c r="A191" i="16"/>
  <c r="I190" i="16"/>
  <c r="G190" i="16"/>
  <c r="F190" i="16"/>
  <c r="E190" i="16"/>
  <c r="D190" i="16"/>
  <c r="A190" i="16"/>
  <c r="I189" i="16"/>
  <c r="G189" i="16"/>
  <c r="F189" i="16"/>
  <c r="E189" i="16"/>
  <c r="D189" i="16"/>
  <c r="A189" i="16"/>
  <c r="I188" i="16"/>
  <c r="G188" i="16"/>
  <c r="F188" i="16"/>
  <c r="E188" i="16"/>
  <c r="D188" i="16"/>
  <c r="A188" i="16"/>
  <c r="I187" i="16"/>
  <c r="G187" i="16"/>
  <c r="F187" i="16"/>
  <c r="E187" i="16"/>
  <c r="D187" i="16"/>
  <c r="A187" i="16"/>
  <c r="I186" i="16"/>
  <c r="G186" i="16"/>
  <c r="F186" i="16"/>
  <c r="E186" i="16"/>
  <c r="D186" i="16"/>
  <c r="A186" i="16"/>
  <c r="I185" i="16"/>
  <c r="G185" i="16"/>
  <c r="F185" i="16"/>
  <c r="E185" i="16"/>
  <c r="D185" i="16"/>
  <c r="A185" i="16"/>
  <c r="I184" i="16"/>
  <c r="G184" i="16"/>
  <c r="F184" i="16"/>
  <c r="E184" i="16"/>
  <c r="D184" i="16"/>
  <c r="A184" i="16"/>
  <c r="I183" i="16"/>
  <c r="G183" i="16"/>
  <c r="F183" i="16"/>
  <c r="E183" i="16"/>
  <c r="D183" i="16"/>
  <c r="A183" i="16"/>
  <c r="I182" i="16"/>
  <c r="G182" i="16"/>
  <c r="F182" i="16"/>
  <c r="E182" i="16"/>
  <c r="D182" i="16"/>
  <c r="A182" i="16"/>
  <c r="I181" i="16"/>
  <c r="G181" i="16"/>
  <c r="F181" i="16"/>
  <c r="E181" i="16"/>
  <c r="D181" i="16"/>
  <c r="A181" i="16"/>
  <c r="I180" i="16"/>
  <c r="G180" i="16"/>
  <c r="F180" i="16"/>
  <c r="E180" i="16"/>
  <c r="D180" i="16"/>
  <c r="A180" i="16"/>
  <c r="I179" i="16"/>
  <c r="G179" i="16"/>
  <c r="F179" i="16"/>
  <c r="E179" i="16"/>
  <c r="D179" i="16"/>
  <c r="A179" i="16"/>
  <c r="I178" i="16"/>
  <c r="G178" i="16"/>
  <c r="F178" i="16"/>
  <c r="E178" i="16"/>
  <c r="D178" i="16"/>
  <c r="A178" i="16"/>
  <c r="I177" i="16"/>
  <c r="G177" i="16"/>
  <c r="F177" i="16"/>
  <c r="E177" i="16"/>
  <c r="D177" i="16"/>
  <c r="A177" i="16"/>
  <c r="I176" i="16"/>
  <c r="G176" i="16"/>
  <c r="F176" i="16"/>
  <c r="E176" i="16"/>
  <c r="D176" i="16"/>
  <c r="A176" i="16"/>
  <c r="I175" i="16"/>
  <c r="G175" i="16"/>
  <c r="F175" i="16"/>
  <c r="E175" i="16"/>
  <c r="D175" i="16"/>
  <c r="A175" i="16"/>
  <c r="I174" i="16"/>
  <c r="G174" i="16"/>
  <c r="F174" i="16"/>
  <c r="E174" i="16"/>
  <c r="D174" i="16"/>
  <c r="A174" i="16"/>
  <c r="I173" i="16"/>
  <c r="G173" i="16"/>
  <c r="F173" i="16"/>
  <c r="E173" i="16"/>
  <c r="D173" i="16"/>
  <c r="C173" i="16"/>
  <c r="B173" i="16"/>
  <c r="A173" i="16"/>
  <c r="I172" i="16"/>
  <c r="G172" i="16"/>
  <c r="F172" i="16"/>
  <c r="E172" i="16"/>
  <c r="D172" i="16"/>
  <c r="C172" i="16"/>
  <c r="B172" i="16"/>
  <c r="A172" i="16"/>
  <c r="I171" i="16"/>
  <c r="G171" i="16"/>
  <c r="F171" i="16"/>
  <c r="E171" i="16"/>
  <c r="D171" i="16"/>
  <c r="C171" i="16"/>
  <c r="B171" i="16"/>
  <c r="A171" i="16"/>
  <c r="I170" i="16"/>
  <c r="G170" i="16"/>
  <c r="F170" i="16"/>
  <c r="E170" i="16"/>
  <c r="D170" i="16"/>
  <c r="C170" i="16"/>
  <c r="B170" i="16"/>
  <c r="A170" i="16"/>
  <c r="I169" i="16"/>
  <c r="G169" i="16"/>
  <c r="F169" i="16"/>
  <c r="E169" i="16"/>
  <c r="D169" i="16"/>
  <c r="C169" i="16"/>
  <c r="B169" i="16"/>
  <c r="A169" i="16"/>
  <c r="I168" i="16"/>
  <c r="G168" i="16"/>
  <c r="F168" i="16"/>
  <c r="E168" i="16"/>
  <c r="D168" i="16"/>
  <c r="A168" i="16"/>
  <c r="I167" i="16"/>
  <c r="G167" i="16"/>
  <c r="F167" i="16"/>
  <c r="E167" i="16"/>
  <c r="D167" i="16"/>
  <c r="A167" i="16"/>
  <c r="I166" i="16"/>
  <c r="G166" i="16"/>
  <c r="F166" i="16"/>
  <c r="E166" i="16"/>
  <c r="D166" i="16"/>
  <c r="A166" i="16"/>
  <c r="I165" i="16"/>
  <c r="G165" i="16"/>
  <c r="F165" i="16"/>
  <c r="E165" i="16"/>
  <c r="D165" i="16"/>
  <c r="A165" i="16"/>
  <c r="I164" i="16"/>
  <c r="G164" i="16"/>
  <c r="F164" i="16"/>
  <c r="E164" i="16"/>
  <c r="D164" i="16"/>
  <c r="A164" i="16"/>
  <c r="I163" i="16"/>
  <c r="G163" i="16"/>
  <c r="F163" i="16"/>
  <c r="E163" i="16"/>
  <c r="D163" i="16"/>
  <c r="A163" i="16"/>
  <c r="I162" i="16"/>
  <c r="G162" i="16"/>
  <c r="F162" i="16"/>
  <c r="E162" i="16"/>
  <c r="D162" i="16"/>
  <c r="A162" i="16"/>
  <c r="I161" i="16"/>
  <c r="G161" i="16"/>
  <c r="F161" i="16"/>
  <c r="E161" i="16"/>
  <c r="D161" i="16"/>
  <c r="A161" i="16"/>
  <c r="I160" i="16"/>
  <c r="G160" i="16"/>
  <c r="F160" i="16"/>
  <c r="E160" i="16"/>
  <c r="D160" i="16"/>
  <c r="A160" i="16"/>
  <c r="I159" i="16"/>
  <c r="G159" i="16"/>
  <c r="F159" i="16"/>
  <c r="E159" i="16"/>
  <c r="D159" i="16"/>
  <c r="A159" i="16"/>
  <c r="I158" i="16"/>
  <c r="G158" i="16"/>
  <c r="F158" i="16"/>
  <c r="E158" i="16"/>
  <c r="D158" i="16"/>
  <c r="A158" i="16"/>
  <c r="I157" i="16"/>
  <c r="G157" i="16"/>
  <c r="F157" i="16"/>
  <c r="E157" i="16"/>
  <c r="D157" i="16"/>
  <c r="A157" i="16"/>
  <c r="I156" i="16"/>
  <c r="G156" i="16"/>
  <c r="F156" i="16"/>
  <c r="E156" i="16"/>
  <c r="D156" i="16"/>
  <c r="A156" i="16"/>
  <c r="I155" i="16"/>
  <c r="G155" i="16"/>
  <c r="F155" i="16"/>
  <c r="E155" i="16"/>
  <c r="D155" i="16"/>
  <c r="A155" i="16"/>
  <c r="I154" i="16"/>
  <c r="G154" i="16"/>
  <c r="F154" i="16"/>
  <c r="E154" i="16"/>
  <c r="D154" i="16"/>
  <c r="A154" i="16"/>
  <c r="I153" i="16"/>
  <c r="G153" i="16"/>
  <c r="F153" i="16"/>
  <c r="E153" i="16"/>
  <c r="D153" i="16"/>
  <c r="A153" i="16"/>
  <c r="I152" i="16"/>
  <c r="G152" i="16"/>
  <c r="F152" i="16"/>
  <c r="E152" i="16"/>
  <c r="D152" i="16"/>
  <c r="A152" i="16"/>
  <c r="I151" i="16"/>
  <c r="G151" i="16"/>
  <c r="F151" i="16"/>
  <c r="E151" i="16"/>
  <c r="D151" i="16"/>
  <c r="A151" i="16"/>
  <c r="I150" i="16"/>
  <c r="G150" i="16"/>
  <c r="F150" i="16"/>
  <c r="E150" i="16"/>
  <c r="D150" i="16"/>
  <c r="A150" i="16"/>
  <c r="I149" i="16"/>
  <c r="G149" i="16"/>
  <c r="F149" i="16"/>
  <c r="E149" i="16"/>
  <c r="D149" i="16"/>
  <c r="A149" i="16"/>
  <c r="I148" i="16"/>
  <c r="G148" i="16"/>
  <c r="F148" i="16"/>
  <c r="E148" i="16"/>
  <c r="D148" i="16"/>
  <c r="A148" i="16"/>
  <c r="I147" i="16"/>
  <c r="G147" i="16"/>
  <c r="F147" i="16"/>
  <c r="E147" i="16"/>
  <c r="D147" i="16"/>
  <c r="A147" i="16"/>
  <c r="I146" i="16"/>
  <c r="G146" i="16"/>
  <c r="F146" i="16"/>
  <c r="E146" i="16"/>
  <c r="D146" i="16"/>
  <c r="A146" i="16"/>
  <c r="I145" i="16"/>
  <c r="G145" i="16"/>
  <c r="F145" i="16"/>
  <c r="E145" i="16"/>
  <c r="D145" i="16"/>
  <c r="A145" i="16"/>
  <c r="I144" i="16"/>
  <c r="G144" i="16"/>
  <c r="F144" i="16"/>
  <c r="E144" i="16"/>
  <c r="D144" i="16"/>
  <c r="A144" i="16"/>
  <c r="I143" i="16"/>
  <c r="G143" i="16"/>
  <c r="F143" i="16"/>
  <c r="E143" i="16"/>
  <c r="D143" i="16"/>
  <c r="A143" i="16"/>
  <c r="I142" i="16"/>
  <c r="G142" i="16"/>
  <c r="F142" i="16"/>
  <c r="E142" i="16"/>
  <c r="D142" i="16"/>
  <c r="A142" i="16"/>
  <c r="I141" i="16"/>
  <c r="G141" i="16"/>
  <c r="F141" i="16"/>
  <c r="E141" i="16"/>
  <c r="D141" i="16"/>
  <c r="A141" i="16"/>
  <c r="I140" i="16"/>
  <c r="G140" i="16"/>
  <c r="F140" i="16"/>
  <c r="E140" i="16"/>
  <c r="D140" i="16"/>
  <c r="A140" i="16"/>
  <c r="I139" i="16"/>
  <c r="G139" i="16"/>
  <c r="F139" i="16"/>
  <c r="E139" i="16"/>
  <c r="D139" i="16"/>
  <c r="A139" i="16"/>
  <c r="I138" i="16"/>
  <c r="G138" i="16"/>
  <c r="F138" i="16"/>
  <c r="E138" i="16"/>
  <c r="D138" i="16"/>
  <c r="A138" i="16"/>
  <c r="I137" i="16"/>
  <c r="G137" i="16"/>
  <c r="F137" i="16"/>
  <c r="E137" i="16"/>
  <c r="D137" i="16"/>
  <c r="A137" i="16"/>
  <c r="I136" i="16"/>
  <c r="G136" i="16"/>
  <c r="F136" i="16"/>
  <c r="E136" i="16"/>
  <c r="D136" i="16"/>
  <c r="A136" i="16"/>
  <c r="I135" i="16"/>
  <c r="G135" i="16"/>
  <c r="F135" i="16"/>
  <c r="E135" i="16"/>
  <c r="D135" i="16"/>
  <c r="A135" i="16"/>
  <c r="I134" i="16"/>
  <c r="G134" i="16"/>
  <c r="F134" i="16"/>
  <c r="E134" i="16"/>
  <c r="D134" i="16"/>
  <c r="A134" i="16"/>
  <c r="I133" i="16"/>
  <c r="G133" i="16"/>
  <c r="F133" i="16"/>
  <c r="E133" i="16"/>
  <c r="D133" i="16"/>
  <c r="A133" i="16"/>
  <c r="I132" i="16"/>
  <c r="G132" i="16"/>
  <c r="F132" i="16"/>
  <c r="E132" i="16"/>
  <c r="D132" i="16"/>
  <c r="A132" i="16"/>
  <c r="I131" i="16"/>
  <c r="G131" i="16"/>
  <c r="F131" i="16"/>
  <c r="E131" i="16"/>
  <c r="D131" i="16"/>
  <c r="A131" i="16"/>
  <c r="I130" i="16"/>
  <c r="G130" i="16"/>
  <c r="F130" i="16"/>
  <c r="E130" i="16"/>
  <c r="D130" i="16"/>
  <c r="A130" i="16"/>
  <c r="I129" i="16"/>
  <c r="G129" i="16"/>
  <c r="F129" i="16"/>
  <c r="E129" i="16"/>
  <c r="D129" i="16"/>
  <c r="A129" i="16"/>
  <c r="I128" i="16"/>
  <c r="G128" i="16"/>
  <c r="F128" i="16"/>
  <c r="E128" i="16"/>
  <c r="D128" i="16"/>
  <c r="A128" i="16"/>
  <c r="I127" i="16"/>
  <c r="G127" i="16"/>
  <c r="F127" i="16"/>
  <c r="E127" i="16"/>
  <c r="D127" i="16"/>
  <c r="A127" i="16"/>
  <c r="I126" i="16"/>
  <c r="G126" i="16"/>
  <c r="F126" i="16"/>
  <c r="E126" i="16"/>
  <c r="D126" i="16"/>
  <c r="A126" i="16"/>
  <c r="I125" i="16"/>
  <c r="G125" i="16"/>
  <c r="F125" i="16"/>
  <c r="E125" i="16"/>
  <c r="D125" i="16"/>
  <c r="A125" i="16"/>
  <c r="I124" i="16"/>
  <c r="G124" i="16"/>
  <c r="F124" i="16"/>
  <c r="E124" i="16"/>
  <c r="D124" i="16"/>
  <c r="A124" i="16"/>
  <c r="I123" i="16"/>
  <c r="G123" i="16"/>
  <c r="F123" i="16"/>
  <c r="E123" i="16"/>
  <c r="D123" i="16"/>
  <c r="A123" i="16"/>
  <c r="I122" i="16"/>
  <c r="G122" i="16"/>
  <c r="F122" i="16"/>
  <c r="E122" i="16"/>
  <c r="D122" i="16"/>
  <c r="A122" i="16"/>
  <c r="I121" i="16"/>
  <c r="G121" i="16"/>
  <c r="F121" i="16"/>
  <c r="E121" i="16"/>
  <c r="D121" i="16"/>
  <c r="A121" i="16"/>
  <c r="I120" i="16"/>
  <c r="G120" i="16"/>
  <c r="F120" i="16"/>
  <c r="E120" i="16"/>
  <c r="D120" i="16"/>
  <c r="A120" i="16"/>
  <c r="I119" i="16"/>
  <c r="G119" i="16"/>
  <c r="F119" i="16"/>
  <c r="E119" i="16"/>
  <c r="D119" i="16"/>
  <c r="A119" i="16"/>
  <c r="I118" i="16"/>
  <c r="G118" i="16"/>
  <c r="F118" i="16"/>
  <c r="E118" i="16"/>
  <c r="D118" i="16"/>
  <c r="C118" i="16"/>
  <c r="B118" i="16"/>
  <c r="A118" i="16"/>
  <c r="I117" i="16"/>
  <c r="G117" i="16"/>
  <c r="F117" i="16"/>
  <c r="E117" i="16"/>
  <c r="D117" i="16"/>
  <c r="C117" i="16"/>
  <c r="B117" i="16"/>
  <c r="A117" i="16"/>
  <c r="I116" i="16"/>
  <c r="G116" i="16"/>
  <c r="F116" i="16"/>
  <c r="E116" i="16"/>
  <c r="D116" i="16"/>
  <c r="B116" i="16"/>
  <c r="A116" i="16"/>
  <c r="I115" i="16"/>
  <c r="G115" i="16"/>
  <c r="F115" i="16"/>
  <c r="E115" i="16"/>
  <c r="D115" i="16"/>
  <c r="A115" i="16"/>
  <c r="I114" i="16"/>
  <c r="G114" i="16"/>
  <c r="F114" i="16"/>
  <c r="E114" i="16"/>
  <c r="D114" i="16"/>
  <c r="A114" i="16"/>
  <c r="I113" i="16"/>
  <c r="G113" i="16"/>
  <c r="F113" i="16"/>
  <c r="E113" i="16"/>
  <c r="D113" i="16"/>
  <c r="B113" i="16"/>
  <c r="A113" i="16"/>
  <c r="I112" i="16"/>
  <c r="G112" i="16"/>
  <c r="F112" i="16"/>
  <c r="E112" i="16"/>
  <c r="D112" i="16"/>
  <c r="A112" i="16"/>
  <c r="I111" i="16"/>
  <c r="G111" i="16"/>
  <c r="F111" i="16"/>
  <c r="E111" i="16"/>
  <c r="D111" i="16"/>
  <c r="A111" i="16"/>
  <c r="I110" i="16"/>
  <c r="G110" i="16"/>
  <c r="F110" i="16"/>
  <c r="E110" i="16"/>
  <c r="D110" i="16"/>
  <c r="A110" i="16"/>
  <c r="I109" i="16"/>
  <c r="G109" i="16"/>
  <c r="F109" i="16"/>
  <c r="E109" i="16"/>
  <c r="D109" i="16"/>
  <c r="A109" i="16"/>
  <c r="I108" i="16"/>
  <c r="G108" i="16"/>
  <c r="F108" i="16"/>
  <c r="E108" i="16"/>
  <c r="D108" i="16"/>
  <c r="A108" i="16"/>
  <c r="I107" i="16"/>
  <c r="G107" i="16"/>
  <c r="F107" i="16"/>
  <c r="E107" i="16"/>
  <c r="D107" i="16"/>
  <c r="A107" i="16"/>
  <c r="I106" i="16"/>
  <c r="G106" i="16"/>
  <c r="F106" i="16"/>
  <c r="E106" i="16"/>
  <c r="D106" i="16"/>
  <c r="A106" i="16"/>
  <c r="I105" i="16"/>
  <c r="G105" i="16"/>
  <c r="F105" i="16"/>
  <c r="E105" i="16"/>
  <c r="D105" i="16"/>
  <c r="A105" i="16"/>
  <c r="I104" i="16"/>
  <c r="G104" i="16"/>
  <c r="F104" i="16"/>
  <c r="E104" i="16"/>
  <c r="D104" i="16"/>
  <c r="A104" i="16"/>
  <c r="I103" i="16"/>
  <c r="G103" i="16"/>
  <c r="F103" i="16"/>
  <c r="E103" i="16"/>
  <c r="D103" i="16"/>
  <c r="A103" i="16"/>
  <c r="I102" i="16"/>
  <c r="G102" i="16"/>
  <c r="F102" i="16"/>
  <c r="E102" i="16"/>
  <c r="D102" i="16"/>
  <c r="A102" i="16"/>
  <c r="I101" i="16"/>
  <c r="G101" i="16"/>
  <c r="F101" i="16"/>
  <c r="E101" i="16"/>
  <c r="D101" i="16"/>
  <c r="A101" i="16"/>
  <c r="I100" i="16"/>
  <c r="G100" i="16"/>
  <c r="F100" i="16"/>
  <c r="E100" i="16"/>
  <c r="D100" i="16"/>
  <c r="A100" i="16"/>
  <c r="I99" i="16"/>
  <c r="G99" i="16"/>
  <c r="F99" i="16"/>
  <c r="E99" i="16"/>
  <c r="D99" i="16"/>
  <c r="A99" i="16"/>
  <c r="I98" i="16"/>
  <c r="G98" i="16"/>
  <c r="F98" i="16"/>
  <c r="E98" i="16"/>
  <c r="D98" i="16"/>
  <c r="A98" i="16"/>
  <c r="I97" i="16"/>
  <c r="G97" i="16"/>
  <c r="F97" i="16"/>
  <c r="E97" i="16"/>
  <c r="D97" i="16"/>
  <c r="A97" i="16"/>
  <c r="I96" i="16"/>
  <c r="G96" i="16"/>
  <c r="F96" i="16"/>
  <c r="E96" i="16"/>
  <c r="D96" i="16"/>
  <c r="A96" i="16"/>
  <c r="I95" i="16"/>
  <c r="G95" i="16"/>
  <c r="F95" i="16"/>
  <c r="E95" i="16"/>
  <c r="D95" i="16"/>
  <c r="A95" i="16"/>
  <c r="I94" i="16"/>
  <c r="G94" i="16"/>
  <c r="F94" i="16"/>
  <c r="E94" i="16"/>
  <c r="D94" i="16"/>
  <c r="A94" i="16"/>
  <c r="I93" i="16"/>
  <c r="G93" i="16"/>
  <c r="F93" i="16"/>
  <c r="E93" i="16"/>
  <c r="D93" i="16"/>
  <c r="A93" i="16"/>
  <c r="I92" i="16"/>
  <c r="G92" i="16"/>
  <c r="F92" i="16"/>
  <c r="E92" i="16"/>
  <c r="D92" i="16"/>
  <c r="A92" i="16"/>
  <c r="I91" i="16"/>
  <c r="G91" i="16"/>
  <c r="F91" i="16"/>
  <c r="E91" i="16"/>
  <c r="D91" i="16"/>
  <c r="A91" i="16"/>
  <c r="I90" i="16"/>
  <c r="G90" i="16"/>
  <c r="F90" i="16"/>
  <c r="E90" i="16"/>
  <c r="D90" i="16"/>
  <c r="A90" i="16"/>
  <c r="I89" i="16"/>
  <c r="G89" i="16"/>
  <c r="F89" i="16"/>
  <c r="E89" i="16"/>
  <c r="D89" i="16"/>
  <c r="A89" i="16"/>
  <c r="I88" i="16"/>
  <c r="G88" i="16"/>
  <c r="F88" i="16"/>
  <c r="E88" i="16"/>
  <c r="D88" i="16"/>
  <c r="A88" i="16"/>
  <c r="I87" i="16"/>
  <c r="G87" i="16"/>
  <c r="F87" i="16"/>
  <c r="E87" i="16"/>
  <c r="D87" i="16"/>
  <c r="A87" i="16"/>
  <c r="I86" i="16"/>
  <c r="G86" i="16"/>
  <c r="F86" i="16"/>
  <c r="E86" i="16"/>
  <c r="D86" i="16"/>
  <c r="A86" i="16"/>
  <c r="I85" i="16"/>
  <c r="G85" i="16"/>
  <c r="F85" i="16"/>
  <c r="E85" i="16"/>
  <c r="D85" i="16"/>
  <c r="A85" i="16"/>
  <c r="I84" i="16"/>
  <c r="G84" i="16"/>
  <c r="F84" i="16"/>
  <c r="E84" i="16"/>
  <c r="D84" i="16"/>
  <c r="A84" i="16"/>
  <c r="I83" i="16"/>
  <c r="G83" i="16"/>
  <c r="F83" i="16"/>
  <c r="E83" i="16"/>
  <c r="D83" i="16"/>
  <c r="A83" i="16"/>
  <c r="I82" i="16"/>
  <c r="G82" i="16"/>
  <c r="F82" i="16"/>
  <c r="E82" i="16"/>
  <c r="D82" i="16"/>
  <c r="A82" i="16"/>
  <c r="I81" i="16"/>
  <c r="G81" i="16"/>
  <c r="F81" i="16"/>
  <c r="E81" i="16"/>
  <c r="D81" i="16"/>
  <c r="A81" i="16"/>
  <c r="I80" i="16"/>
  <c r="G80" i="16"/>
  <c r="F80" i="16"/>
  <c r="E80" i="16"/>
  <c r="D80" i="16"/>
  <c r="A80" i="16"/>
  <c r="I79" i="16"/>
  <c r="G79" i="16"/>
  <c r="F79" i="16"/>
  <c r="E79" i="16"/>
  <c r="D79" i="16"/>
  <c r="A79" i="16"/>
  <c r="I78" i="16"/>
  <c r="G78" i="16"/>
  <c r="F78" i="16"/>
  <c r="E78" i="16"/>
  <c r="D78" i="16"/>
  <c r="A78" i="16"/>
  <c r="I77" i="16"/>
  <c r="G77" i="16"/>
  <c r="F77" i="16"/>
  <c r="E77" i="16"/>
  <c r="D77" i="16"/>
  <c r="A77" i="16"/>
  <c r="I76" i="16"/>
  <c r="G76" i="16"/>
  <c r="F76" i="16"/>
  <c r="E76" i="16"/>
  <c r="D76" i="16"/>
  <c r="A76" i="16"/>
  <c r="I75" i="16"/>
  <c r="G75" i="16"/>
  <c r="F75" i="16"/>
  <c r="E75" i="16"/>
  <c r="D75" i="16"/>
  <c r="A75" i="16"/>
  <c r="I74" i="16"/>
  <c r="G74" i="16"/>
  <c r="F74" i="16"/>
  <c r="E74" i="16"/>
  <c r="D74" i="16"/>
  <c r="A74" i="16"/>
  <c r="I73" i="16"/>
  <c r="G73" i="16"/>
  <c r="F73" i="16"/>
  <c r="E73" i="16"/>
  <c r="D73" i="16"/>
  <c r="A73" i="16"/>
  <c r="I72" i="16"/>
  <c r="G72" i="16"/>
  <c r="F72" i="16"/>
  <c r="E72" i="16"/>
  <c r="D72" i="16"/>
  <c r="A72" i="16"/>
  <c r="I71" i="16"/>
  <c r="G71" i="16"/>
  <c r="F71" i="16"/>
  <c r="E71" i="16"/>
  <c r="D71" i="16"/>
  <c r="A71" i="16"/>
  <c r="I70" i="16"/>
  <c r="G70" i="16"/>
  <c r="F70" i="16"/>
  <c r="E70" i="16"/>
  <c r="D70" i="16"/>
  <c r="A70" i="16"/>
  <c r="I69" i="16"/>
  <c r="G69" i="16"/>
  <c r="F69" i="16"/>
  <c r="E69" i="16"/>
  <c r="D69" i="16"/>
  <c r="A69" i="16"/>
  <c r="I68" i="16"/>
  <c r="G68" i="16"/>
  <c r="F68" i="16"/>
  <c r="E68" i="16"/>
  <c r="D68" i="16"/>
  <c r="A68" i="16"/>
  <c r="I67" i="16"/>
  <c r="G67" i="16"/>
  <c r="F67" i="16"/>
  <c r="E67" i="16"/>
  <c r="D67" i="16"/>
  <c r="A67" i="16"/>
  <c r="I66" i="16"/>
  <c r="G66" i="16"/>
  <c r="F66" i="16"/>
  <c r="E66" i="16"/>
  <c r="D66" i="16"/>
  <c r="A66" i="16"/>
  <c r="I65" i="16"/>
  <c r="G65" i="16"/>
  <c r="F65" i="16"/>
  <c r="E65" i="16"/>
  <c r="D65" i="16"/>
  <c r="A65" i="16"/>
  <c r="I64" i="16"/>
  <c r="G64" i="16"/>
  <c r="F64" i="16"/>
  <c r="E64" i="16"/>
  <c r="D64" i="16"/>
  <c r="A64" i="16"/>
  <c r="I63" i="16"/>
  <c r="G63" i="16"/>
  <c r="F63" i="16"/>
  <c r="E63" i="16"/>
  <c r="D63" i="16"/>
  <c r="A63" i="16"/>
  <c r="I62" i="16"/>
  <c r="G62" i="16"/>
  <c r="F62" i="16"/>
  <c r="E62" i="16"/>
  <c r="D62" i="16"/>
  <c r="A62" i="16"/>
  <c r="I61" i="16"/>
  <c r="G61" i="16"/>
  <c r="F61" i="16"/>
  <c r="E61" i="16"/>
  <c r="D61" i="16"/>
  <c r="A61" i="16"/>
  <c r="I60" i="16"/>
  <c r="G60" i="16"/>
  <c r="F60" i="16"/>
  <c r="E60" i="16"/>
  <c r="D60" i="16"/>
  <c r="A60" i="16"/>
  <c r="I59" i="16"/>
  <c r="G59" i="16"/>
  <c r="F59" i="16"/>
  <c r="E59" i="16"/>
  <c r="D59" i="16"/>
  <c r="A59" i="16"/>
  <c r="I58" i="16"/>
  <c r="G58" i="16"/>
  <c r="F58" i="16"/>
  <c r="E58" i="16"/>
  <c r="D58" i="16"/>
  <c r="A58" i="16"/>
  <c r="I57" i="16"/>
  <c r="G57" i="16"/>
  <c r="F57" i="16"/>
  <c r="E57" i="16"/>
  <c r="D57" i="16"/>
  <c r="A57" i="16"/>
  <c r="I56" i="16"/>
  <c r="G56" i="16"/>
  <c r="F56" i="16"/>
  <c r="E56" i="16"/>
  <c r="D56" i="16"/>
  <c r="A56" i="16"/>
  <c r="I55" i="16"/>
  <c r="G55" i="16"/>
  <c r="F55" i="16"/>
  <c r="E55" i="16"/>
  <c r="D55" i="16"/>
  <c r="A55" i="16"/>
  <c r="I54" i="16"/>
  <c r="G54" i="16"/>
  <c r="F54" i="16"/>
  <c r="E54" i="16"/>
  <c r="D54" i="16"/>
  <c r="A54" i="16"/>
  <c r="I53" i="16"/>
  <c r="G53" i="16"/>
  <c r="F53" i="16"/>
  <c r="E53" i="16"/>
  <c r="D53" i="16"/>
  <c r="A53" i="16"/>
  <c r="I52" i="16"/>
  <c r="G52" i="16"/>
  <c r="F52" i="16"/>
  <c r="E52" i="16"/>
  <c r="D52" i="16"/>
  <c r="A52" i="16"/>
  <c r="I51" i="16"/>
  <c r="G51" i="16"/>
  <c r="F51" i="16"/>
  <c r="E51" i="16"/>
  <c r="D51" i="16"/>
  <c r="A51" i="16"/>
  <c r="I50" i="16"/>
  <c r="G50" i="16"/>
  <c r="F50" i="16"/>
  <c r="E50" i="16"/>
  <c r="D50" i="16"/>
  <c r="A50" i="16"/>
  <c r="I49" i="16"/>
  <c r="G49" i="16"/>
  <c r="F49" i="16"/>
  <c r="E49" i="16"/>
  <c r="D49" i="16"/>
  <c r="A49" i="16"/>
  <c r="I48" i="16"/>
  <c r="G48" i="16"/>
  <c r="F48" i="16"/>
  <c r="E48" i="16"/>
  <c r="D48" i="16"/>
  <c r="A48" i="16"/>
  <c r="I47" i="16"/>
  <c r="G47" i="16"/>
  <c r="F47" i="16"/>
  <c r="E47" i="16"/>
  <c r="D47" i="16"/>
  <c r="A47" i="16"/>
  <c r="I46" i="16"/>
  <c r="G46" i="16"/>
  <c r="F46" i="16"/>
  <c r="E46" i="16"/>
  <c r="D46" i="16"/>
  <c r="A46" i="16"/>
  <c r="I45" i="16"/>
  <c r="G45" i="16"/>
  <c r="F45" i="16"/>
  <c r="E45" i="16"/>
  <c r="D45" i="16"/>
  <c r="A45" i="16"/>
  <c r="I44" i="16"/>
  <c r="G44" i="16"/>
  <c r="F44" i="16"/>
  <c r="E44" i="16"/>
  <c r="D44" i="16"/>
  <c r="A44" i="16"/>
  <c r="I43" i="16"/>
  <c r="G43" i="16"/>
  <c r="F43" i="16"/>
  <c r="E43" i="16"/>
  <c r="D43" i="16"/>
  <c r="A43" i="16"/>
  <c r="I42" i="16"/>
  <c r="G42" i="16"/>
  <c r="F42" i="16"/>
  <c r="E42" i="16"/>
  <c r="D42" i="16"/>
  <c r="A42" i="16"/>
  <c r="I41" i="16"/>
  <c r="G41" i="16"/>
  <c r="F41" i="16"/>
  <c r="E41" i="16"/>
  <c r="D41" i="16"/>
  <c r="A41" i="16"/>
  <c r="I40" i="16"/>
  <c r="G40" i="16"/>
  <c r="F40" i="16"/>
  <c r="E40" i="16"/>
  <c r="D40" i="16"/>
  <c r="A40" i="16"/>
  <c r="I39" i="16"/>
  <c r="G39" i="16"/>
  <c r="F39" i="16"/>
  <c r="E39" i="16"/>
  <c r="D39" i="16"/>
  <c r="A39" i="16"/>
  <c r="I38" i="16"/>
  <c r="G38" i="16"/>
  <c r="F38" i="16"/>
  <c r="E38" i="16"/>
  <c r="D38" i="16"/>
  <c r="A38" i="16"/>
  <c r="I37" i="16"/>
  <c r="G37" i="16"/>
  <c r="F37" i="16"/>
  <c r="E37" i="16"/>
  <c r="D37" i="16"/>
  <c r="A37" i="16"/>
  <c r="I36" i="16"/>
  <c r="G36" i="16"/>
  <c r="F36" i="16"/>
  <c r="E36" i="16"/>
  <c r="D36" i="16"/>
  <c r="A36" i="16"/>
  <c r="I35" i="16"/>
  <c r="G35" i="16"/>
  <c r="F35" i="16"/>
  <c r="E35" i="16"/>
  <c r="D35" i="16"/>
  <c r="A35" i="16"/>
  <c r="I34" i="16"/>
  <c r="G34" i="16"/>
  <c r="F34" i="16"/>
  <c r="E34" i="16"/>
  <c r="D34" i="16"/>
  <c r="A34" i="16"/>
  <c r="I33" i="16"/>
  <c r="G33" i="16"/>
  <c r="F33" i="16"/>
  <c r="E33" i="16"/>
  <c r="D33" i="16"/>
  <c r="A33" i="16"/>
  <c r="I32" i="16"/>
  <c r="G32" i="16"/>
  <c r="F32" i="16"/>
  <c r="E32" i="16"/>
  <c r="D32" i="16"/>
  <c r="A32" i="16"/>
  <c r="I31" i="16"/>
  <c r="G31" i="16"/>
  <c r="F31" i="16"/>
  <c r="E31" i="16"/>
  <c r="D31" i="16"/>
  <c r="A31" i="16"/>
  <c r="I30" i="16"/>
  <c r="G30" i="16"/>
  <c r="F30" i="16"/>
  <c r="E30" i="16"/>
  <c r="D30" i="16"/>
  <c r="A30" i="16"/>
  <c r="I29" i="16"/>
  <c r="G29" i="16"/>
  <c r="F29" i="16"/>
  <c r="E29" i="16"/>
  <c r="D29" i="16"/>
  <c r="A29" i="16"/>
  <c r="I28" i="16"/>
  <c r="G28" i="16"/>
  <c r="F28" i="16"/>
  <c r="E28" i="16"/>
  <c r="D28" i="16"/>
  <c r="A28" i="16"/>
  <c r="I27" i="16"/>
  <c r="G27" i="16"/>
  <c r="F27" i="16"/>
  <c r="E27" i="16"/>
  <c r="D27" i="16"/>
  <c r="A27" i="16"/>
  <c r="I26" i="16"/>
  <c r="G26" i="16"/>
  <c r="F26" i="16"/>
  <c r="E26" i="16"/>
  <c r="D26" i="16"/>
  <c r="B26" i="16"/>
  <c r="A26" i="16"/>
  <c r="I25" i="16"/>
  <c r="G25" i="16"/>
  <c r="F25" i="16"/>
  <c r="E25" i="16"/>
  <c r="D25" i="16"/>
  <c r="A25" i="16"/>
  <c r="I24" i="16"/>
  <c r="G24" i="16"/>
  <c r="F24" i="16"/>
  <c r="E24" i="16"/>
  <c r="D24" i="16"/>
  <c r="A24" i="16"/>
  <c r="I23" i="16"/>
  <c r="G23" i="16"/>
  <c r="F23" i="16"/>
  <c r="E23" i="16"/>
  <c r="D23" i="16"/>
  <c r="A23" i="16"/>
  <c r="I22" i="16"/>
  <c r="G22" i="16"/>
  <c r="F22" i="16"/>
  <c r="E22" i="16"/>
  <c r="D22" i="16"/>
  <c r="A22" i="16"/>
  <c r="I21" i="16"/>
  <c r="G21" i="16"/>
  <c r="F21" i="16"/>
  <c r="E21" i="16"/>
  <c r="D21" i="16"/>
  <c r="A21" i="16"/>
  <c r="I20" i="16"/>
  <c r="G20" i="16"/>
  <c r="F20" i="16"/>
  <c r="E20" i="16"/>
  <c r="D20" i="16"/>
  <c r="A20" i="16"/>
  <c r="I19" i="16"/>
  <c r="G19" i="16"/>
  <c r="F19" i="16"/>
  <c r="E19" i="16"/>
  <c r="D19" i="16"/>
  <c r="A19" i="16"/>
  <c r="I18" i="16"/>
  <c r="G18" i="16"/>
  <c r="F18" i="16"/>
  <c r="E18" i="16"/>
  <c r="D18" i="16"/>
  <c r="A18" i="16"/>
  <c r="I17" i="16"/>
  <c r="G17" i="16"/>
  <c r="F17" i="16"/>
  <c r="E17" i="16"/>
  <c r="D17" i="16"/>
  <c r="A17" i="16"/>
  <c r="I16" i="16"/>
  <c r="G16" i="16"/>
  <c r="F16" i="16"/>
  <c r="E16" i="16"/>
  <c r="D16" i="16"/>
  <c r="A16" i="16"/>
  <c r="I15" i="16"/>
  <c r="G15" i="16"/>
  <c r="F15" i="16"/>
  <c r="E15" i="16"/>
  <c r="D15" i="16"/>
  <c r="A15" i="16"/>
  <c r="I14" i="16"/>
  <c r="G14" i="16"/>
  <c r="F14" i="16"/>
  <c r="E14" i="16"/>
  <c r="D14" i="16"/>
  <c r="C14" i="16"/>
  <c r="B14" i="16"/>
  <c r="A14" i="16"/>
  <c r="I13" i="16"/>
  <c r="G13" i="16"/>
  <c r="F13" i="16"/>
  <c r="E13" i="16"/>
  <c r="D13" i="16"/>
  <c r="A13" i="16"/>
  <c r="I12" i="16"/>
  <c r="G12" i="16"/>
  <c r="F12" i="16"/>
  <c r="E12" i="16"/>
  <c r="D12" i="16"/>
  <c r="A12" i="16"/>
  <c r="I11" i="16"/>
  <c r="G11" i="16"/>
  <c r="F11" i="16"/>
  <c r="E11" i="16"/>
  <c r="D11" i="16"/>
  <c r="A11" i="16"/>
  <c r="I10" i="16"/>
  <c r="G10" i="16"/>
  <c r="F10" i="16"/>
  <c r="E10" i="16"/>
  <c r="D10" i="16"/>
  <c r="A10" i="16"/>
  <c r="I9" i="16"/>
  <c r="G9" i="16"/>
  <c r="F9" i="16"/>
  <c r="E9" i="16"/>
  <c r="D9" i="16"/>
  <c r="A9" i="16"/>
  <c r="I8" i="16"/>
  <c r="G8" i="16"/>
  <c r="F8" i="16"/>
  <c r="E8" i="16"/>
  <c r="D8" i="16"/>
  <c r="C8" i="16"/>
  <c r="B8" i="16"/>
  <c r="A8" i="16"/>
  <c r="I7" i="16"/>
  <c r="G7" i="16"/>
  <c r="F7" i="16"/>
  <c r="E7" i="16"/>
  <c r="D7" i="16"/>
  <c r="A7" i="16"/>
  <c r="I6" i="16"/>
  <c r="G6" i="16"/>
  <c r="F6" i="16"/>
  <c r="E6" i="16"/>
  <c r="D6" i="16"/>
  <c r="A6" i="16"/>
  <c r="I5" i="16"/>
  <c r="G5" i="16"/>
  <c r="F5" i="16"/>
  <c r="E5" i="16"/>
  <c r="D5" i="16"/>
  <c r="B5" i="16"/>
  <c r="A5" i="16"/>
  <c r="I4" i="16"/>
  <c r="G4" i="16"/>
  <c r="F4" i="16"/>
  <c r="E4" i="16"/>
  <c r="D4" i="16"/>
  <c r="A4" i="16"/>
  <c r="I3" i="16"/>
  <c r="G3" i="16"/>
  <c r="F3" i="16"/>
  <c r="E3" i="16"/>
  <c r="D3" i="16"/>
  <c r="A3" i="16"/>
  <c r="I2" i="16"/>
  <c r="G2" i="16"/>
  <c r="F2" i="16"/>
  <c r="E2" i="16"/>
  <c r="D2" i="16"/>
  <c r="A2" i="16"/>
  <c r="I1" i="16"/>
  <c r="G1" i="16"/>
  <c r="F1" i="16"/>
  <c r="E1" i="16"/>
  <c r="D1" i="16"/>
  <c r="A1" i="16"/>
  <c r="C296" i="15"/>
  <c r="B296" i="15"/>
  <c r="C295" i="15"/>
  <c r="B295" i="15"/>
  <c r="C294" i="15"/>
  <c r="B294" i="15"/>
  <c r="C293" i="15"/>
  <c r="B293" i="15"/>
  <c r="C292" i="15"/>
  <c r="B292" i="15"/>
  <c r="C291" i="15"/>
  <c r="B291" i="15"/>
  <c r="C290" i="15"/>
  <c r="B290" i="15"/>
  <c r="C289" i="15"/>
  <c r="B289" i="15"/>
  <c r="C288" i="15"/>
  <c r="B288" i="15"/>
  <c r="C287" i="15"/>
  <c r="B287" i="15"/>
  <c r="C286" i="15"/>
  <c r="B286" i="15"/>
  <c r="C285" i="15"/>
  <c r="B285" i="15"/>
  <c r="C284" i="15"/>
  <c r="B284" i="15"/>
  <c r="C283" i="15"/>
  <c r="B283" i="15"/>
  <c r="C282" i="15"/>
  <c r="B282" i="15"/>
  <c r="C281" i="15"/>
  <c r="B281" i="15"/>
  <c r="C280" i="15"/>
  <c r="B280" i="15"/>
  <c r="C279" i="15"/>
  <c r="B279" i="15"/>
  <c r="C278" i="15"/>
  <c r="B278" i="15"/>
  <c r="C277" i="15"/>
  <c r="B277" i="15"/>
  <c r="C276" i="15"/>
  <c r="B276" i="15"/>
  <c r="C275" i="15"/>
  <c r="B275" i="15"/>
  <c r="C274" i="15"/>
  <c r="B274" i="15"/>
  <c r="C273" i="15"/>
  <c r="B273" i="15"/>
  <c r="C272" i="15"/>
  <c r="B272" i="15"/>
  <c r="C271" i="15"/>
  <c r="B271" i="15"/>
  <c r="C270" i="15"/>
  <c r="B270" i="15"/>
  <c r="C269" i="15"/>
  <c r="B269" i="15"/>
  <c r="C268" i="15"/>
  <c r="B268" i="15"/>
  <c r="C267" i="15"/>
  <c r="B267" i="15"/>
  <c r="C266" i="15"/>
  <c r="B266" i="15"/>
  <c r="C265" i="15"/>
  <c r="B265" i="15"/>
  <c r="C264" i="15"/>
  <c r="B264" i="15"/>
  <c r="C263" i="15"/>
  <c r="B263" i="15"/>
  <c r="C262" i="15"/>
  <c r="B262" i="15"/>
  <c r="C261" i="15"/>
  <c r="B261" i="15"/>
  <c r="C260" i="15"/>
  <c r="B260" i="15"/>
  <c r="C259" i="15"/>
  <c r="B259" i="15"/>
  <c r="C258" i="15"/>
  <c r="B258" i="15"/>
  <c r="C257" i="15"/>
  <c r="B257" i="15"/>
  <c r="C256" i="15"/>
  <c r="B256" i="15"/>
  <c r="C255" i="15"/>
  <c r="B255" i="15"/>
  <c r="C254" i="15"/>
  <c r="B254" i="15"/>
  <c r="C253" i="15"/>
  <c r="B253" i="15"/>
  <c r="C252" i="15"/>
  <c r="B252" i="15"/>
  <c r="C251" i="15"/>
  <c r="B251" i="15"/>
  <c r="C250" i="15"/>
  <c r="B250" i="15"/>
  <c r="C249" i="15"/>
  <c r="B249" i="15"/>
  <c r="C248" i="15"/>
  <c r="B248" i="15"/>
  <c r="C247" i="15"/>
  <c r="B247" i="15"/>
  <c r="C246" i="15"/>
  <c r="B246" i="15"/>
  <c r="C245" i="15"/>
  <c r="B245" i="15"/>
  <c r="C244" i="15"/>
  <c r="B244" i="15"/>
  <c r="C243" i="15"/>
  <c r="B243" i="15"/>
  <c r="C242" i="15"/>
  <c r="B242" i="15"/>
  <c r="C241" i="15"/>
  <c r="B241" i="15"/>
  <c r="C240" i="15"/>
  <c r="B240" i="15"/>
  <c r="C239" i="15"/>
  <c r="B239" i="15"/>
  <c r="C238" i="15"/>
  <c r="B238" i="15"/>
  <c r="C237" i="15"/>
  <c r="B237" i="15"/>
  <c r="C236" i="15"/>
  <c r="B236" i="15"/>
  <c r="C235" i="15"/>
  <c r="B235" i="15"/>
  <c r="C234" i="15"/>
  <c r="B234" i="15"/>
  <c r="C233" i="15"/>
  <c r="B233" i="15"/>
  <c r="C232" i="15"/>
  <c r="B232" i="15"/>
  <c r="C231" i="15"/>
  <c r="B231" i="15"/>
  <c r="C230" i="15"/>
  <c r="B230" i="15"/>
  <c r="C229" i="15"/>
  <c r="B229" i="15"/>
  <c r="C228" i="15"/>
  <c r="B228" i="15"/>
  <c r="C227" i="15"/>
  <c r="B227" i="15"/>
  <c r="C226" i="15"/>
  <c r="B226" i="15"/>
  <c r="C225" i="15"/>
  <c r="B225" i="15"/>
  <c r="C224" i="15"/>
  <c r="B224" i="15"/>
  <c r="C223" i="15"/>
  <c r="B223" i="15"/>
  <c r="C222" i="15"/>
  <c r="B222" i="15"/>
  <c r="C221" i="15"/>
  <c r="B221" i="15"/>
  <c r="C220" i="15"/>
  <c r="B220" i="15"/>
  <c r="C219" i="15"/>
  <c r="B219" i="15"/>
  <c r="C218" i="15"/>
  <c r="B218" i="15"/>
  <c r="C217" i="15"/>
  <c r="B217" i="15"/>
  <c r="C216" i="15"/>
  <c r="B216" i="15"/>
  <c r="C215" i="15"/>
  <c r="B215" i="15"/>
  <c r="C214" i="15"/>
  <c r="B214" i="15"/>
  <c r="C213" i="15"/>
  <c r="B213" i="15"/>
  <c r="C212" i="15"/>
  <c r="B212" i="15"/>
  <c r="C211" i="15"/>
  <c r="B211" i="15"/>
  <c r="C210" i="15"/>
  <c r="B210" i="15"/>
  <c r="C209" i="15"/>
  <c r="B209" i="15"/>
  <c r="C208" i="15"/>
  <c r="B208" i="15"/>
  <c r="C207" i="15"/>
  <c r="B207" i="15"/>
  <c r="C206" i="15"/>
  <c r="B206" i="15"/>
  <c r="C205" i="15"/>
  <c r="B205" i="15"/>
  <c r="C204" i="15"/>
  <c r="B204" i="15"/>
  <c r="C203" i="15"/>
  <c r="B203" i="15"/>
  <c r="C202" i="15"/>
  <c r="B202" i="15"/>
  <c r="C201" i="15"/>
  <c r="B201" i="15"/>
  <c r="C200" i="15"/>
  <c r="B200" i="15"/>
  <c r="C199" i="15"/>
  <c r="B199" i="15"/>
  <c r="C198" i="15"/>
  <c r="B198" i="15"/>
  <c r="C197" i="15"/>
  <c r="B197" i="15"/>
  <c r="C196" i="15"/>
  <c r="B196" i="15"/>
  <c r="C195" i="15"/>
  <c r="B195" i="15"/>
  <c r="C194" i="15"/>
  <c r="B194" i="15"/>
  <c r="C193" i="15"/>
  <c r="B193" i="15"/>
  <c r="C192" i="15"/>
  <c r="B192" i="15"/>
  <c r="C191" i="15"/>
  <c r="B191" i="15"/>
  <c r="C190" i="15"/>
  <c r="B190" i="15"/>
  <c r="C189" i="15"/>
  <c r="B189" i="15"/>
  <c r="C188" i="15"/>
  <c r="B188" i="15"/>
  <c r="C187" i="15"/>
  <c r="B187" i="15"/>
  <c r="C186" i="15"/>
  <c r="B186" i="15"/>
  <c r="C185" i="15"/>
  <c r="B185" i="15"/>
  <c r="C184" i="15"/>
  <c r="B184" i="15"/>
  <c r="C183" i="15"/>
  <c r="B183" i="15"/>
  <c r="C182" i="15"/>
  <c r="B182" i="15"/>
  <c r="C181" i="15"/>
  <c r="B181" i="15"/>
  <c r="C180" i="15"/>
  <c r="B180" i="15"/>
  <c r="C179" i="15"/>
  <c r="B179" i="15"/>
  <c r="C178" i="15"/>
  <c r="B178" i="15"/>
  <c r="C177" i="15"/>
  <c r="B177" i="15"/>
  <c r="C176" i="15"/>
  <c r="B176" i="15"/>
  <c r="C175" i="15"/>
  <c r="B175" i="15"/>
  <c r="C174" i="15"/>
  <c r="B174" i="15"/>
  <c r="C173" i="15"/>
  <c r="B173" i="15"/>
  <c r="C172" i="15"/>
  <c r="B172" i="15"/>
  <c r="C171" i="15"/>
  <c r="B171" i="15"/>
  <c r="C170" i="15"/>
  <c r="B170" i="15"/>
  <c r="C169" i="15"/>
  <c r="B169" i="15"/>
  <c r="C168" i="15"/>
  <c r="B168" i="15"/>
  <c r="C167" i="15"/>
  <c r="B167" i="15"/>
  <c r="C166" i="15"/>
  <c r="B166" i="15"/>
  <c r="C165" i="15"/>
  <c r="B165" i="15"/>
  <c r="C164" i="15"/>
  <c r="B164" i="15"/>
  <c r="C163" i="15"/>
  <c r="B163" i="15"/>
  <c r="C162" i="15"/>
  <c r="B162" i="15"/>
  <c r="C161" i="15"/>
  <c r="B161" i="15"/>
  <c r="C160" i="15"/>
  <c r="B160" i="15"/>
  <c r="C159" i="15"/>
  <c r="B159" i="15"/>
  <c r="C158" i="15"/>
  <c r="B158" i="15"/>
  <c r="C157" i="15"/>
  <c r="B157" i="15"/>
  <c r="C156" i="15"/>
  <c r="B156" i="15"/>
  <c r="C155" i="15"/>
  <c r="B155" i="15"/>
  <c r="C154" i="15"/>
  <c r="B154" i="15"/>
  <c r="C153" i="15"/>
  <c r="B153" i="15"/>
  <c r="C152" i="15"/>
  <c r="B152" i="15"/>
  <c r="C151" i="15"/>
  <c r="B151" i="15"/>
  <c r="C150" i="15"/>
  <c r="B150" i="15"/>
  <c r="C149" i="15"/>
  <c r="B149" i="15"/>
  <c r="C148" i="15"/>
  <c r="B148" i="15"/>
  <c r="C147" i="15"/>
  <c r="B147" i="15"/>
  <c r="C146" i="15"/>
  <c r="B146" i="15"/>
  <c r="C145" i="15"/>
  <c r="B145" i="15"/>
  <c r="C144" i="15"/>
  <c r="B144" i="15"/>
  <c r="C143" i="15"/>
  <c r="B143" i="15"/>
  <c r="C142" i="15"/>
  <c r="B142" i="15"/>
  <c r="C141" i="15"/>
  <c r="B141" i="15"/>
  <c r="C140" i="15"/>
  <c r="B140" i="15"/>
  <c r="C139" i="15"/>
  <c r="B139" i="15"/>
  <c r="C138" i="15"/>
  <c r="B138" i="15"/>
  <c r="C137" i="15"/>
  <c r="B137" i="15"/>
  <c r="C136" i="15"/>
  <c r="B136" i="15"/>
  <c r="C135" i="15"/>
  <c r="B135" i="15"/>
  <c r="C134" i="15"/>
  <c r="B134" i="15"/>
  <c r="C133" i="15"/>
  <c r="B133" i="15"/>
  <c r="C132" i="15"/>
  <c r="B132" i="15"/>
  <c r="C131" i="15"/>
  <c r="B131" i="15"/>
  <c r="C130" i="15"/>
  <c r="B130" i="15"/>
  <c r="C129" i="15"/>
  <c r="B129" i="15"/>
  <c r="C128" i="15"/>
  <c r="B128" i="15"/>
  <c r="C127" i="15"/>
  <c r="B127" i="15"/>
  <c r="C126" i="15"/>
  <c r="B126" i="15"/>
  <c r="C125" i="15"/>
  <c r="B125" i="15"/>
  <c r="C124" i="15"/>
  <c r="B124" i="15"/>
  <c r="C123" i="15"/>
  <c r="B123" i="15"/>
  <c r="C122" i="15"/>
  <c r="B122" i="15"/>
  <c r="C121" i="15"/>
  <c r="B121" i="15"/>
  <c r="C120" i="15"/>
  <c r="B120" i="15"/>
  <c r="C119" i="15"/>
  <c r="B119" i="15"/>
  <c r="C118" i="15"/>
  <c r="B118" i="15"/>
  <c r="C117" i="15"/>
  <c r="B117" i="15"/>
  <c r="C116" i="15"/>
  <c r="B116" i="15"/>
  <c r="C115" i="15"/>
  <c r="B115" i="15"/>
  <c r="C114" i="15"/>
  <c r="B114" i="15"/>
  <c r="C113" i="15"/>
  <c r="B113" i="15"/>
  <c r="C112" i="15"/>
  <c r="B112" i="15"/>
  <c r="C111" i="15"/>
  <c r="B111" i="15"/>
  <c r="C110" i="15"/>
  <c r="B110" i="15"/>
  <c r="C109" i="15"/>
  <c r="B109" i="15"/>
  <c r="C108" i="15"/>
  <c r="B108" i="15"/>
  <c r="C107" i="15"/>
  <c r="B107" i="15"/>
  <c r="C106" i="15"/>
  <c r="B106" i="15"/>
  <c r="C105" i="15"/>
  <c r="B105" i="15"/>
  <c r="C104" i="15"/>
  <c r="B104" i="15"/>
  <c r="C103" i="15"/>
  <c r="B103" i="15"/>
  <c r="C102" i="15"/>
  <c r="B102" i="15"/>
  <c r="C101" i="15"/>
  <c r="B101" i="15"/>
  <c r="C100" i="15"/>
  <c r="B100" i="15"/>
  <c r="C99" i="15"/>
  <c r="B99" i="15"/>
  <c r="C98" i="15"/>
  <c r="B98" i="15"/>
  <c r="C97" i="15"/>
  <c r="B97" i="15"/>
  <c r="C96" i="15"/>
  <c r="B96" i="15"/>
  <c r="C95" i="15"/>
  <c r="B95" i="15"/>
  <c r="C94" i="15"/>
  <c r="B94" i="15"/>
  <c r="C93" i="15"/>
  <c r="B93" i="15"/>
  <c r="C92" i="15"/>
  <c r="B92" i="15"/>
  <c r="C91" i="15"/>
  <c r="B91" i="15"/>
  <c r="C90" i="15"/>
  <c r="B90" i="15"/>
  <c r="C89" i="15"/>
  <c r="B89" i="15"/>
  <c r="C88" i="15"/>
  <c r="B88" i="15"/>
  <c r="C87" i="15"/>
  <c r="B87" i="15"/>
  <c r="C86" i="15"/>
  <c r="B86" i="15"/>
  <c r="C85" i="15"/>
  <c r="B85" i="15"/>
  <c r="C84" i="15"/>
  <c r="B84" i="15"/>
  <c r="C83" i="15"/>
  <c r="B83" i="15"/>
  <c r="C82" i="15"/>
  <c r="B82" i="15"/>
  <c r="C81" i="15"/>
  <c r="B81" i="15"/>
  <c r="C80" i="15"/>
  <c r="B80" i="15"/>
  <c r="C79" i="15"/>
  <c r="B79" i="15"/>
  <c r="C78" i="15"/>
  <c r="B78" i="15"/>
  <c r="C77" i="15"/>
  <c r="B77" i="15"/>
  <c r="C76" i="15"/>
  <c r="B76" i="15"/>
  <c r="C75" i="15"/>
  <c r="B75" i="15"/>
  <c r="C74" i="15"/>
  <c r="B74" i="15"/>
  <c r="C73" i="15"/>
  <c r="B73" i="15"/>
  <c r="C72" i="15"/>
  <c r="B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C59" i="15"/>
  <c r="B59" i="15"/>
  <c r="C58" i="15"/>
  <c r="B58" i="15"/>
  <c r="C57" i="15"/>
  <c r="B57" i="15"/>
  <c r="C56" i="15"/>
  <c r="B56" i="15"/>
  <c r="C55" i="15"/>
  <c r="B55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C9" i="15"/>
  <c r="B9" i="15"/>
  <c r="C8" i="15"/>
  <c r="B8" i="15"/>
  <c r="C7" i="15"/>
  <c r="B7" i="15"/>
  <c r="C6" i="15"/>
  <c r="B6" i="15"/>
  <c r="C5" i="15"/>
  <c r="B5" i="15"/>
  <c r="C4" i="15"/>
  <c r="B4" i="15"/>
  <c r="C3" i="15"/>
  <c r="B3" i="15"/>
  <c r="G296" i="12"/>
  <c r="E296" i="12"/>
  <c r="D296" i="12"/>
  <c r="F296" i="12"/>
  <c r="G295" i="12"/>
  <c r="E295" i="12"/>
  <c r="D295" i="12"/>
  <c r="F295" i="12"/>
  <c r="G294" i="12"/>
  <c r="E294" i="12"/>
  <c r="D294" i="12"/>
  <c r="F294" i="12"/>
  <c r="G293" i="12"/>
  <c r="E293" i="12"/>
  <c r="D293" i="12"/>
  <c r="F293" i="12"/>
  <c r="G292" i="12"/>
  <c r="E292" i="12"/>
  <c r="D292" i="12"/>
  <c r="F292" i="12"/>
  <c r="G291" i="12"/>
  <c r="E291" i="12"/>
  <c r="D291" i="12"/>
  <c r="F291" i="12"/>
  <c r="G290" i="12"/>
  <c r="E290" i="12"/>
  <c r="D290" i="12"/>
  <c r="F290" i="12"/>
  <c r="G289" i="12"/>
  <c r="E289" i="12"/>
  <c r="D289" i="12"/>
  <c r="F289" i="12"/>
  <c r="G288" i="12"/>
  <c r="E288" i="12"/>
  <c r="D288" i="12"/>
  <c r="F288" i="12"/>
  <c r="G287" i="12"/>
  <c r="E287" i="12"/>
  <c r="D287" i="12"/>
  <c r="F287" i="12"/>
  <c r="G286" i="12"/>
  <c r="E286" i="12"/>
  <c r="D286" i="12"/>
  <c r="F286" i="12"/>
  <c r="G285" i="12"/>
  <c r="E285" i="12"/>
  <c r="D285" i="12"/>
  <c r="F285" i="12"/>
  <c r="G284" i="12"/>
  <c r="E284" i="12"/>
  <c r="D284" i="12"/>
  <c r="F284" i="12"/>
  <c r="G283" i="12"/>
  <c r="E283" i="12"/>
  <c r="D283" i="12"/>
  <c r="F283" i="12"/>
  <c r="G282" i="12"/>
  <c r="E282" i="12"/>
  <c r="D282" i="12"/>
  <c r="F282" i="12"/>
  <c r="G281" i="12"/>
  <c r="E281" i="12"/>
  <c r="D281" i="12"/>
  <c r="F281" i="12"/>
  <c r="G280" i="12"/>
  <c r="E280" i="12"/>
  <c r="D280" i="12"/>
  <c r="F280" i="12"/>
  <c r="G279" i="12"/>
  <c r="E279" i="12"/>
  <c r="D279" i="12"/>
  <c r="F279" i="12"/>
  <c r="G278" i="12"/>
  <c r="E278" i="12"/>
  <c r="D278" i="12"/>
  <c r="F278" i="12"/>
  <c r="G277" i="12"/>
  <c r="E277" i="12"/>
  <c r="D277" i="12"/>
  <c r="F277" i="12"/>
  <c r="G276" i="12"/>
  <c r="E276" i="12"/>
  <c r="D276" i="12"/>
  <c r="F276" i="12"/>
  <c r="G275" i="12"/>
  <c r="E275" i="12"/>
  <c r="D275" i="12"/>
  <c r="F275" i="12"/>
  <c r="G274" i="12"/>
  <c r="E274" i="12"/>
  <c r="D274" i="12"/>
  <c r="F274" i="12"/>
  <c r="G273" i="12"/>
  <c r="E273" i="12"/>
  <c r="D273" i="12"/>
  <c r="F273" i="12"/>
  <c r="G272" i="12"/>
  <c r="E272" i="12"/>
  <c r="D272" i="12"/>
  <c r="F272" i="12"/>
  <c r="G271" i="12"/>
  <c r="E271" i="12"/>
  <c r="D271" i="12"/>
  <c r="F271" i="12"/>
  <c r="G270" i="12"/>
  <c r="E270" i="12"/>
  <c r="D270" i="12"/>
  <c r="F270" i="12"/>
  <c r="G269" i="12"/>
  <c r="E269" i="12"/>
  <c r="D269" i="12"/>
  <c r="F269" i="12"/>
  <c r="G268" i="12"/>
  <c r="E268" i="12"/>
  <c r="D268" i="12"/>
  <c r="F268" i="12"/>
  <c r="G267" i="12"/>
  <c r="E267" i="12"/>
  <c r="D267" i="12"/>
  <c r="F267" i="12"/>
  <c r="G266" i="12"/>
  <c r="E266" i="12"/>
  <c r="D266" i="12"/>
  <c r="F266" i="12"/>
  <c r="G265" i="12"/>
  <c r="E265" i="12"/>
  <c r="D265" i="12"/>
  <c r="F265" i="12"/>
  <c r="G264" i="12"/>
  <c r="E264" i="12"/>
  <c r="D264" i="12"/>
  <c r="F264" i="12"/>
  <c r="G263" i="12"/>
  <c r="E263" i="12"/>
  <c r="D263" i="12"/>
  <c r="F263" i="12"/>
  <c r="G262" i="12"/>
  <c r="E262" i="12"/>
  <c r="D262" i="12"/>
  <c r="F262" i="12"/>
  <c r="G261" i="12"/>
  <c r="E261" i="12"/>
  <c r="D261" i="12"/>
  <c r="F261" i="12"/>
  <c r="G260" i="12"/>
  <c r="E260" i="12"/>
  <c r="D260" i="12"/>
  <c r="F260" i="12"/>
  <c r="G259" i="12"/>
  <c r="E259" i="12"/>
  <c r="D259" i="12"/>
  <c r="F259" i="12"/>
  <c r="G258" i="12"/>
  <c r="E258" i="12"/>
  <c r="D258" i="12"/>
  <c r="F258" i="12"/>
  <c r="G257" i="12"/>
  <c r="E257" i="12"/>
  <c r="D257" i="12"/>
  <c r="F257" i="12"/>
  <c r="G256" i="12"/>
  <c r="E256" i="12"/>
  <c r="D256" i="12"/>
  <c r="F256" i="12"/>
  <c r="G255" i="12"/>
  <c r="E255" i="12"/>
  <c r="D255" i="12"/>
  <c r="F255" i="12"/>
  <c r="G254" i="12"/>
  <c r="E254" i="12"/>
  <c r="D254" i="12"/>
  <c r="F254" i="12"/>
  <c r="G253" i="12"/>
  <c r="E253" i="12"/>
  <c r="D253" i="12"/>
  <c r="F253" i="12"/>
  <c r="G252" i="12"/>
  <c r="E252" i="12"/>
  <c r="D252" i="12"/>
  <c r="F252" i="12"/>
  <c r="G251" i="12"/>
  <c r="E251" i="12"/>
  <c r="D251" i="12"/>
  <c r="F251" i="12"/>
  <c r="G250" i="12"/>
  <c r="E250" i="12"/>
  <c r="D250" i="12"/>
  <c r="F250" i="12"/>
  <c r="G249" i="12"/>
  <c r="E249" i="12"/>
  <c r="D249" i="12"/>
  <c r="F249" i="12"/>
  <c r="G248" i="12"/>
  <c r="E248" i="12"/>
  <c r="D248" i="12"/>
  <c r="F248" i="12"/>
  <c r="G247" i="12"/>
  <c r="E247" i="12"/>
  <c r="D247" i="12"/>
  <c r="F247" i="12"/>
  <c r="G246" i="12"/>
  <c r="E246" i="12"/>
  <c r="D246" i="12"/>
  <c r="F246" i="12"/>
  <c r="G245" i="12"/>
  <c r="E245" i="12"/>
  <c r="D245" i="12"/>
  <c r="F245" i="12"/>
  <c r="G244" i="12"/>
  <c r="E244" i="12"/>
  <c r="D244" i="12"/>
  <c r="F244" i="12"/>
  <c r="G243" i="12"/>
  <c r="E243" i="12"/>
  <c r="D243" i="12"/>
  <c r="F243" i="12"/>
  <c r="G242" i="12"/>
  <c r="E242" i="12"/>
  <c r="D242" i="12"/>
  <c r="F242" i="12"/>
  <c r="G241" i="12"/>
  <c r="E241" i="12"/>
  <c r="D241" i="12"/>
  <c r="F241" i="12"/>
  <c r="G240" i="12"/>
  <c r="E240" i="12"/>
  <c r="D240" i="12"/>
  <c r="F240" i="12"/>
  <c r="G239" i="12"/>
  <c r="E239" i="12"/>
  <c r="D239" i="12"/>
  <c r="F239" i="12"/>
  <c r="G238" i="12"/>
  <c r="E238" i="12"/>
  <c r="D238" i="12"/>
  <c r="F238" i="12"/>
  <c r="G237" i="12"/>
  <c r="E237" i="12"/>
  <c r="D237" i="12"/>
  <c r="F237" i="12"/>
  <c r="G236" i="12"/>
  <c r="E236" i="12"/>
  <c r="D236" i="12"/>
  <c r="F236" i="12"/>
  <c r="G235" i="12"/>
  <c r="E235" i="12"/>
  <c r="D235" i="12"/>
  <c r="F235" i="12"/>
  <c r="G234" i="12"/>
  <c r="E234" i="12"/>
  <c r="D234" i="12"/>
  <c r="F234" i="12"/>
  <c r="G233" i="12"/>
  <c r="E233" i="12"/>
  <c r="D233" i="12"/>
  <c r="F233" i="12"/>
  <c r="G232" i="12"/>
  <c r="E232" i="12"/>
  <c r="D232" i="12"/>
  <c r="F232" i="12"/>
  <c r="G231" i="12"/>
  <c r="E231" i="12"/>
  <c r="D231" i="12"/>
  <c r="F231" i="12"/>
  <c r="G230" i="12"/>
  <c r="E230" i="12"/>
  <c r="D230" i="12"/>
  <c r="F230" i="12"/>
  <c r="G229" i="12"/>
  <c r="E229" i="12"/>
  <c r="D229" i="12"/>
  <c r="F229" i="12"/>
  <c r="G228" i="12"/>
  <c r="E228" i="12"/>
  <c r="D228" i="12"/>
  <c r="F228" i="12"/>
  <c r="G227" i="12"/>
  <c r="E227" i="12"/>
  <c r="D227" i="12"/>
  <c r="F227" i="12"/>
  <c r="G226" i="12"/>
  <c r="E226" i="12"/>
  <c r="D226" i="12"/>
  <c r="F226" i="12"/>
  <c r="G225" i="12"/>
  <c r="E225" i="12"/>
  <c r="D225" i="12"/>
  <c r="F225" i="12"/>
  <c r="G224" i="12"/>
  <c r="E224" i="12"/>
  <c r="D224" i="12"/>
  <c r="F224" i="12"/>
  <c r="G223" i="12"/>
  <c r="E223" i="12"/>
  <c r="D223" i="12"/>
  <c r="F223" i="12"/>
  <c r="G222" i="12"/>
  <c r="E222" i="12"/>
  <c r="D222" i="12"/>
  <c r="F222" i="12"/>
  <c r="G221" i="12"/>
  <c r="E221" i="12"/>
  <c r="D221" i="12"/>
  <c r="F221" i="12"/>
  <c r="G220" i="12"/>
  <c r="D220" i="12"/>
  <c r="E220" i="12"/>
  <c r="F220" i="12"/>
  <c r="G219" i="12"/>
  <c r="E219" i="12"/>
  <c r="D219" i="12"/>
  <c r="F219" i="12"/>
  <c r="G218" i="12"/>
  <c r="D218" i="12"/>
  <c r="E218" i="12"/>
  <c r="F218" i="12"/>
  <c r="G217" i="12"/>
  <c r="E217" i="12"/>
  <c r="D217" i="12"/>
  <c r="F217" i="12"/>
  <c r="G216" i="12"/>
  <c r="E216" i="12"/>
  <c r="D216" i="12"/>
  <c r="F216" i="12"/>
  <c r="G215" i="12"/>
  <c r="E215" i="12"/>
  <c r="D215" i="12"/>
  <c r="F215" i="12"/>
  <c r="G214" i="12"/>
  <c r="E214" i="12"/>
  <c r="D214" i="12"/>
  <c r="F214" i="12"/>
  <c r="G213" i="12"/>
  <c r="E213" i="12"/>
  <c r="D213" i="12"/>
  <c r="F213" i="12"/>
  <c r="G212" i="12"/>
  <c r="E212" i="12"/>
  <c r="D212" i="12"/>
  <c r="F212" i="12"/>
  <c r="G211" i="12"/>
  <c r="E211" i="12"/>
  <c r="D211" i="12"/>
  <c r="F211" i="12"/>
  <c r="G210" i="12"/>
  <c r="D210" i="12"/>
  <c r="E210" i="12"/>
  <c r="F210" i="12"/>
  <c r="G209" i="12"/>
  <c r="E209" i="12"/>
  <c r="D209" i="12"/>
  <c r="F209" i="12"/>
  <c r="G208" i="12"/>
  <c r="E208" i="12"/>
  <c r="D208" i="12"/>
  <c r="F208" i="12"/>
  <c r="G207" i="12"/>
  <c r="E207" i="12"/>
  <c r="D207" i="12"/>
  <c r="F207" i="12"/>
  <c r="G206" i="12"/>
  <c r="E206" i="12"/>
  <c r="D206" i="12"/>
  <c r="F206" i="12"/>
  <c r="G205" i="12"/>
  <c r="E205" i="12"/>
  <c r="D205" i="12"/>
  <c r="F205" i="12"/>
  <c r="G204" i="12"/>
  <c r="D204" i="12"/>
  <c r="E204" i="12"/>
  <c r="F204" i="12"/>
  <c r="G203" i="12"/>
  <c r="E203" i="12"/>
  <c r="D203" i="12"/>
  <c r="F203" i="12"/>
  <c r="G202" i="12"/>
  <c r="D202" i="12"/>
  <c r="E202" i="12"/>
  <c r="F202" i="12"/>
  <c r="G201" i="12"/>
  <c r="E201" i="12"/>
  <c r="D201" i="12"/>
  <c r="F201" i="12"/>
  <c r="G200" i="12"/>
  <c r="E200" i="12"/>
  <c r="D200" i="12"/>
  <c r="F200" i="12"/>
  <c r="G199" i="12"/>
  <c r="E199" i="12"/>
  <c r="D199" i="12"/>
  <c r="F199" i="12"/>
  <c r="G198" i="12"/>
  <c r="E198" i="12"/>
  <c r="D198" i="12"/>
  <c r="F198" i="12"/>
  <c r="G197" i="12"/>
  <c r="E197" i="12"/>
  <c r="D197" i="12"/>
  <c r="F197" i="12"/>
  <c r="G196" i="12"/>
  <c r="E196" i="12"/>
  <c r="D196" i="12"/>
  <c r="F196" i="12"/>
  <c r="G195" i="12"/>
  <c r="E195" i="12"/>
  <c r="D195" i="12"/>
  <c r="F195" i="12"/>
  <c r="G194" i="12"/>
  <c r="D194" i="12"/>
  <c r="E194" i="12"/>
  <c r="F194" i="12"/>
  <c r="G193" i="12"/>
  <c r="E193" i="12"/>
  <c r="D193" i="12"/>
  <c r="F193" i="12"/>
  <c r="G192" i="12"/>
  <c r="E192" i="12"/>
  <c r="D192" i="12"/>
  <c r="F192" i="12"/>
  <c r="G191" i="12"/>
  <c r="E191" i="12"/>
  <c r="D191" i="12"/>
  <c r="F191" i="12"/>
  <c r="G190" i="12"/>
  <c r="E190" i="12"/>
  <c r="D190" i="12"/>
  <c r="F190" i="12"/>
  <c r="G189" i="12"/>
  <c r="E189" i="12"/>
  <c r="D189" i="12"/>
  <c r="F189" i="12"/>
  <c r="G188" i="12"/>
  <c r="D188" i="12"/>
  <c r="E188" i="12"/>
  <c r="F188" i="12"/>
  <c r="G187" i="12"/>
  <c r="E187" i="12"/>
  <c r="D187" i="12"/>
  <c r="F187" i="12"/>
  <c r="G186" i="12"/>
  <c r="D186" i="12"/>
  <c r="E186" i="12"/>
  <c r="F186" i="12"/>
  <c r="G185" i="12"/>
  <c r="E185" i="12"/>
  <c r="D185" i="12"/>
  <c r="F185" i="12"/>
  <c r="G184" i="12"/>
  <c r="E184" i="12"/>
  <c r="D184" i="12"/>
  <c r="F184" i="12"/>
  <c r="G183" i="12"/>
  <c r="E183" i="12"/>
  <c r="D183" i="12"/>
  <c r="F183" i="12"/>
  <c r="G182" i="12"/>
  <c r="E182" i="12"/>
  <c r="D182" i="12"/>
  <c r="F182" i="12"/>
  <c r="G181" i="12"/>
  <c r="E181" i="12"/>
  <c r="D181" i="12"/>
  <c r="F181" i="12"/>
  <c r="G180" i="12"/>
  <c r="E180" i="12"/>
  <c r="D180" i="12"/>
  <c r="F180" i="12"/>
  <c r="G179" i="12"/>
  <c r="E179" i="12"/>
  <c r="D179" i="12"/>
  <c r="F179" i="12"/>
  <c r="G178" i="12"/>
  <c r="D178" i="12"/>
  <c r="E178" i="12"/>
  <c r="F178" i="12"/>
  <c r="G177" i="12"/>
  <c r="E177" i="12"/>
  <c r="D177" i="12"/>
  <c r="F177" i="12"/>
  <c r="G176" i="12"/>
  <c r="E176" i="12"/>
  <c r="D176" i="12"/>
  <c r="F176" i="12"/>
  <c r="G175" i="12"/>
  <c r="E175" i="12"/>
  <c r="D175" i="12"/>
  <c r="F175" i="12"/>
  <c r="C175" i="12"/>
  <c r="B175" i="12"/>
  <c r="G174" i="12"/>
  <c r="E174" i="12"/>
  <c r="D174" i="12"/>
  <c r="F174" i="12"/>
  <c r="C174" i="12"/>
  <c r="B174" i="12"/>
  <c r="G173" i="12"/>
  <c r="E173" i="12"/>
  <c r="D173" i="12"/>
  <c r="F173" i="12"/>
  <c r="C173" i="12"/>
  <c r="B173" i="12"/>
  <c r="G172" i="12"/>
  <c r="E172" i="12"/>
  <c r="D172" i="12"/>
  <c r="F172" i="12"/>
  <c r="C172" i="12"/>
  <c r="B172" i="12"/>
  <c r="G171" i="12"/>
  <c r="E171" i="12"/>
  <c r="D171" i="12"/>
  <c r="F171" i="12"/>
  <c r="C171" i="12"/>
  <c r="B171" i="12"/>
  <c r="G170" i="12"/>
  <c r="E170" i="12"/>
  <c r="D170" i="12"/>
  <c r="F170" i="12"/>
  <c r="G169" i="12"/>
  <c r="E169" i="12"/>
  <c r="D169" i="12"/>
  <c r="F169" i="12"/>
  <c r="G168" i="12"/>
  <c r="E168" i="12"/>
  <c r="D168" i="12"/>
  <c r="F168" i="12"/>
  <c r="G167" i="12"/>
  <c r="E167" i="12"/>
  <c r="D167" i="12"/>
  <c r="F167" i="12"/>
  <c r="G166" i="12"/>
  <c r="E166" i="12"/>
  <c r="D166" i="12"/>
  <c r="F166" i="12"/>
  <c r="G165" i="12"/>
  <c r="E165" i="12"/>
  <c r="D165" i="12"/>
  <c r="F165" i="12"/>
  <c r="G164" i="12"/>
  <c r="D164" i="12"/>
  <c r="E164" i="12"/>
  <c r="F164" i="12"/>
  <c r="G163" i="12"/>
  <c r="E163" i="12"/>
  <c r="D163" i="12"/>
  <c r="F163" i="12"/>
  <c r="G162" i="12"/>
  <c r="E162" i="12"/>
  <c r="D162" i="12"/>
  <c r="F162" i="12"/>
  <c r="G161" i="12"/>
  <c r="E161" i="12"/>
  <c r="D161" i="12"/>
  <c r="F161" i="12"/>
  <c r="G160" i="12"/>
  <c r="E160" i="12"/>
  <c r="D160" i="12"/>
  <c r="F160" i="12"/>
  <c r="G159" i="12"/>
  <c r="E159" i="12"/>
  <c r="D159" i="12"/>
  <c r="F159" i="12"/>
  <c r="G158" i="12"/>
  <c r="D158" i="12"/>
  <c r="E158" i="12"/>
  <c r="F158" i="12"/>
  <c r="G157" i="12"/>
  <c r="E157" i="12"/>
  <c r="D157" i="12"/>
  <c r="F157" i="12"/>
  <c r="G156" i="12"/>
  <c r="D156" i="12"/>
  <c r="E156" i="12"/>
  <c r="F156" i="12"/>
  <c r="G155" i="12"/>
  <c r="E155" i="12"/>
  <c r="D155" i="12"/>
  <c r="F155" i="12"/>
  <c r="G154" i="12"/>
  <c r="E154" i="12"/>
  <c r="D154" i="12"/>
  <c r="F154" i="12"/>
  <c r="G153" i="12"/>
  <c r="E153" i="12"/>
  <c r="D153" i="12"/>
  <c r="F153" i="12"/>
  <c r="G152" i="12"/>
  <c r="E152" i="12"/>
  <c r="D152" i="12"/>
  <c r="F152" i="12"/>
  <c r="G151" i="12"/>
  <c r="E151" i="12"/>
  <c r="D151" i="12"/>
  <c r="F151" i="12"/>
  <c r="G150" i="12"/>
  <c r="E150" i="12"/>
  <c r="D150" i="12"/>
  <c r="F150" i="12"/>
  <c r="G149" i="12"/>
  <c r="E149" i="12"/>
  <c r="D149" i="12"/>
  <c r="F149" i="12"/>
  <c r="G148" i="12"/>
  <c r="D148" i="12"/>
  <c r="E148" i="12"/>
  <c r="F148" i="12"/>
  <c r="G147" i="12"/>
  <c r="E147" i="12"/>
  <c r="D147" i="12"/>
  <c r="F147" i="12"/>
  <c r="G146" i="12"/>
  <c r="E146" i="12"/>
  <c r="D146" i="12"/>
  <c r="F146" i="12"/>
  <c r="G145" i="12"/>
  <c r="E145" i="12"/>
  <c r="D145" i="12"/>
  <c r="F145" i="12"/>
  <c r="G144" i="12"/>
  <c r="E144" i="12"/>
  <c r="D144" i="12"/>
  <c r="F144" i="12"/>
  <c r="G143" i="12"/>
  <c r="E143" i="12"/>
  <c r="D143" i="12"/>
  <c r="F143" i="12"/>
  <c r="G142" i="12"/>
  <c r="D142" i="12"/>
  <c r="E142" i="12"/>
  <c r="F142" i="12"/>
  <c r="G141" i="12"/>
  <c r="E141" i="12"/>
  <c r="D141" i="12"/>
  <c r="G140" i="12"/>
  <c r="D140" i="12"/>
  <c r="E140" i="12"/>
  <c r="F140" i="12"/>
  <c r="G139" i="12"/>
  <c r="E139" i="12"/>
  <c r="D139" i="12"/>
  <c r="F139" i="12"/>
  <c r="G138" i="12"/>
  <c r="E138" i="12"/>
  <c r="D138" i="12"/>
  <c r="F138" i="12"/>
  <c r="G137" i="12"/>
  <c r="E137" i="12"/>
  <c r="D137" i="12"/>
  <c r="F137" i="12"/>
  <c r="G136" i="12"/>
  <c r="E136" i="12"/>
  <c r="D136" i="12"/>
  <c r="F136" i="12"/>
  <c r="G135" i="12"/>
  <c r="E135" i="12"/>
  <c r="D135" i="12"/>
  <c r="F135" i="12"/>
  <c r="G134" i="12"/>
  <c r="E134" i="12"/>
  <c r="D134" i="12"/>
  <c r="F134" i="12"/>
  <c r="G133" i="12"/>
  <c r="E133" i="12"/>
  <c r="D133" i="12"/>
  <c r="F133" i="12"/>
  <c r="G132" i="12"/>
  <c r="D132" i="12"/>
  <c r="E132" i="12"/>
  <c r="F132" i="12"/>
  <c r="G131" i="12"/>
  <c r="E131" i="12"/>
  <c r="D131" i="12"/>
  <c r="F131" i="12"/>
  <c r="G130" i="12"/>
  <c r="E130" i="12"/>
  <c r="D130" i="12"/>
  <c r="F130" i="12"/>
  <c r="G129" i="12"/>
  <c r="E129" i="12"/>
  <c r="D129" i="12"/>
  <c r="F129" i="12"/>
  <c r="G128" i="12"/>
  <c r="E128" i="12"/>
  <c r="D128" i="12"/>
  <c r="F128" i="12"/>
  <c r="G127" i="12"/>
  <c r="E127" i="12"/>
  <c r="D127" i="12"/>
  <c r="F127" i="12"/>
  <c r="G126" i="12"/>
  <c r="E126" i="12"/>
  <c r="D126" i="12"/>
  <c r="F126" i="12"/>
  <c r="G125" i="12"/>
  <c r="E125" i="12"/>
  <c r="D125" i="12"/>
  <c r="F125" i="12"/>
  <c r="G124" i="12"/>
  <c r="D124" i="12"/>
  <c r="E124" i="12"/>
  <c r="F124" i="12"/>
  <c r="G123" i="12"/>
  <c r="E123" i="12"/>
  <c r="D123" i="12"/>
  <c r="F123" i="12"/>
  <c r="G122" i="12"/>
  <c r="E122" i="12"/>
  <c r="D122" i="12"/>
  <c r="F122" i="12"/>
  <c r="G121" i="12"/>
  <c r="E121" i="12"/>
  <c r="D121" i="12"/>
  <c r="F121" i="12"/>
  <c r="G120" i="12"/>
  <c r="E120" i="12"/>
  <c r="D120" i="12"/>
  <c r="F120" i="12"/>
  <c r="C120" i="12"/>
  <c r="B120" i="12"/>
  <c r="G119" i="12"/>
  <c r="E119" i="12"/>
  <c r="D119" i="12"/>
  <c r="F119" i="12"/>
  <c r="C119" i="12"/>
  <c r="B119" i="12"/>
  <c r="G118" i="12"/>
  <c r="E118" i="12"/>
  <c r="D118" i="12"/>
  <c r="F118" i="12"/>
  <c r="B118" i="12"/>
  <c r="G117" i="12"/>
  <c r="E117" i="12"/>
  <c r="D117" i="12"/>
  <c r="F117" i="12"/>
  <c r="G116" i="12"/>
  <c r="E116" i="12"/>
  <c r="D116" i="12"/>
  <c r="F116" i="12"/>
  <c r="G115" i="12"/>
  <c r="E115" i="12"/>
  <c r="D115" i="12"/>
  <c r="F115" i="12"/>
  <c r="B115" i="12"/>
  <c r="G114" i="12"/>
  <c r="D114" i="12"/>
  <c r="E114" i="12"/>
  <c r="F114" i="12"/>
  <c r="G113" i="12"/>
  <c r="E113" i="12"/>
  <c r="D113" i="12"/>
  <c r="F113" i="12"/>
  <c r="G112" i="12"/>
  <c r="E112" i="12"/>
  <c r="D112" i="12"/>
  <c r="F112" i="12"/>
  <c r="G111" i="12"/>
  <c r="E111" i="12"/>
  <c r="D111" i="12"/>
  <c r="F111" i="12"/>
  <c r="G110" i="12"/>
  <c r="E110" i="12"/>
  <c r="D110" i="12"/>
  <c r="F110" i="12"/>
  <c r="E109" i="12"/>
  <c r="D109" i="12"/>
  <c r="F109" i="12"/>
  <c r="E108" i="12"/>
  <c r="D108" i="12"/>
  <c r="F108" i="12"/>
  <c r="G107" i="12"/>
  <c r="E107" i="12"/>
  <c r="D107" i="12"/>
  <c r="F107" i="12"/>
  <c r="G106" i="12"/>
  <c r="E106" i="12"/>
  <c r="D106" i="12"/>
  <c r="F106" i="12"/>
  <c r="G105" i="12"/>
  <c r="E105" i="12"/>
  <c r="D105" i="12"/>
  <c r="F105" i="12"/>
  <c r="G104" i="12"/>
  <c r="D104" i="12"/>
  <c r="E104" i="12"/>
  <c r="F104" i="12"/>
  <c r="G103" i="12"/>
  <c r="E103" i="12"/>
  <c r="D103" i="12"/>
  <c r="F103" i="12"/>
  <c r="G102" i="12"/>
  <c r="E102" i="12"/>
  <c r="D102" i="12"/>
  <c r="F102" i="12"/>
  <c r="E101" i="12"/>
  <c r="D101" i="12"/>
  <c r="F101" i="12"/>
  <c r="G100" i="12"/>
  <c r="E100" i="12"/>
  <c r="D100" i="12"/>
  <c r="F100" i="12"/>
  <c r="G99" i="12"/>
  <c r="E99" i="12"/>
  <c r="D99" i="12"/>
  <c r="F99" i="12"/>
  <c r="G98" i="12"/>
  <c r="E98" i="12"/>
  <c r="D98" i="12"/>
  <c r="F98" i="12"/>
  <c r="G97" i="12"/>
  <c r="E97" i="12"/>
  <c r="D97" i="12"/>
  <c r="F97" i="12"/>
  <c r="G96" i="12"/>
  <c r="D96" i="12"/>
  <c r="E96" i="12"/>
  <c r="F96" i="12"/>
  <c r="E95" i="12"/>
  <c r="D95" i="12"/>
  <c r="F95" i="12"/>
  <c r="D94" i="12"/>
  <c r="E94" i="12"/>
  <c r="F94" i="12"/>
  <c r="G93" i="12"/>
  <c r="E93" i="12"/>
  <c r="D93" i="12"/>
  <c r="F93" i="12"/>
  <c r="G92" i="12"/>
  <c r="E92" i="12"/>
  <c r="D92" i="12"/>
  <c r="F92" i="12"/>
  <c r="G91" i="12"/>
  <c r="E91" i="12"/>
  <c r="D91" i="12"/>
  <c r="F91" i="12"/>
  <c r="G90" i="12"/>
  <c r="E90" i="12"/>
  <c r="D90" i="12"/>
  <c r="F90" i="12"/>
  <c r="G89" i="12"/>
  <c r="E89" i="12"/>
  <c r="D89" i="12"/>
  <c r="F89" i="12"/>
  <c r="G88" i="12"/>
  <c r="E88" i="12"/>
  <c r="D88" i="12"/>
  <c r="F88" i="12"/>
  <c r="E87" i="12"/>
  <c r="D87" i="12"/>
  <c r="F87" i="12"/>
  <c r="G86" i="12"/>
  <c r="D86" i="12"/>
  <c r="E86" i="12"/>
  <c r="F86" i="12"/>
  <c r="G85" i="12"/>
  <c r="E85" i="12"/>
  <c r="D85" i="12"/>
  <c r="F85" i="12"/>
  <c r="G84" i="12"/>
  <c r="E84" i="12"/>
  <c r="D84" i="12"/>
  <c r="F84" i="12"/>
  <c r="E83" i="12"/>
  <c r="D83" i="12"/>
  <c r="F83" i="12"/>
  <c r="E82" i="12"/>
  <c r="D82" i="12"/>
  <c r="F82" i="12"/>
  <c r="E81" i="12"/>
  <c r="D81" i="12"/>
  <c r="F81" i="12"/>
  <c r="G80" i="12"/>
  <c r="E80" i="12"/>
  <c r="D80" i="12"/>
  <c r="F80" i="12"/>
  <c r="G79" i="12"/>
  <c r="E79" i="12"/>
  <c r="D79" i="12"/>
  <c r="F79" i="12"/>
  <c r="G78" i="12"/>
  <c r="E78" i="12"/>
  <c r="D78" i="12"/>
  <c r="F78" i="12"/>
  <c r="E77" i="12"/>
  <c r="D77" i="12"/>
  <c r="F77" i="12"/>
  <c r="E76" i="12"/>
  <c r="D76" i="12"/>
  <c r="F76" i="12"/>
  <c r="G75" i="12"/>
  <c r="E75" i="12"/>
  <c r="D75" i="12"/>
  <c r="F75" i="12"/>
  <c r="G74" i="12"/>
  <c r="D74" i="12"/>
  <c r="E74" i="12"/>
  <c r="F74" i="12"/>
  <c r="E73" i="12"/>
  <c r="D73" i="12"/>
  <c r="F73" i="12"/>
  <c r="G72" i="12"/>
  <c r="E72" i="12"/>
  <c r="D72" i="12"/>
  <c r="F72" i="12"/>
  <c r="G71" i="12"/>
  <c r="E71" i="12"/>
  <c r="D71" i="12"/>
  <c r="F71" i="12"/>
  <c r="G70" i="12"/>
  <c r="E70" i="12"/>
  <c r="D70" i="12"/>
  <c r="F70" i="12"/>
  <c r="E69" i="12"/>
  <c r="D69" i="12"/>
  <c r="F69" i="12"/>
  <c r="E68" i="12"/>
  <c r="D68" i="12"/>
  <c r="F68" i="12"/>
  <c r="E67" i="12"/>
  <c r="D67" i="12"/>
  <c r="F67" i="12"/>
  <c r="G66" i="12"/>
  <c r="E66" i="12"/>
  <c r="D66" i="12"/>
  <c r="F66" i="12"/>
  <c r="G65" i="12"/>
  <c r="E65" i="12"/>
  <c r="D65" i="12"/>
  <c r="F65" i="12"/>
  <c r="G64" i="12"/>
  <c r="D64" i="12"/>
  <c r="E64" i="12"/>
  <c r="F64" i="12"/>
  <c r="G63" i="12"/>
  <c r="E63" i="12"/>
  <c r="D63" i="12"/>
  <c r="F63" i="12"/>
  <c r="G62" i="12"/>
  <c r="E62" i="12"/>
  <c r="D62" i="12"/>
  <c r="F62" i="12"/>
  <c r="G61" i="12"/>
  <c r="E61" i="12"/>
  <c r="D61" i="12"/>
  <c r="F61" i="12"/>
  <c r="G60" i="12"/>
  <c r="E60" i="12"/>
  <c r="D60" i="12"/>
  <c r="F60" i="12"/>
  <c r="E59" i="12"/>
  <c r="D59" i="12"/>
  <c r="F59" i="12"/>
  <c r="G58" i="12"/>
  <c r="E58" i="12"/>
  <c r="D58" i="12"/>
  <c r="F58" i="12"/>
  <c r="G57" i="12"/>
  <c r="E57" i="12"/>
  <c r="D57" i="12"/>
  <c r="F57" i="12"/>
  <c r="E56" i="12"/>
  <c r="D56" i="12"/>
  <c r="F56" i="12"/>
  <c r="E55" i="12"/>
  <c r="D55" i="12"/>
  <c r="F55" i="12"/>
  <c r="E54" i="12"/>
  <c r="D54" i="12"/>
  <c r="F54" i="12"/>
  <c r="G53" i="12"/>
  <c r="E53" i="12"/>
  <c r="D53" i="12"/>
  <c r="F53" i="12"/>
  <c r="G52" i="12"/>
  <c r="D52" i="12"/>
  <c r="E52" i="12"/>
  <c r="F52" i="12"/>
  <c r="G51" i="12"/>
  <c r="E51" i="12"/>
  <c r="D51" i="12"/>
  <c r="F51" i="12"/>
  <c r="G50" i="12"/>
  <c r="E50" i="12"/>
  <c r="D50" i="12"/>
  <c r="F50" i="12"/>
  <c r="G49" i="12"/>
  <c r="E49" i="12"/>
  <c r="D49" i="12"/>
  <c r="F49" i="12"/>
  <c r="E48" i="12"/>
  <c r="D48" i="12"/>
  <c r="F48" i="12"/>
  <c r="E47" i="12"/>
  <c r="D47" i="12"/>
  <c r="F47" i="12"/>
  <c r="G46" i="12"/>
  <c r="E46" i="12"/>
  <c r="D46" i="12"/>
  <c r="F46" i="12"/>
  <c r="G45" i="12"/>
  <c r="E45" i="12"/>
  <c r="D45" i="12"/>
  <c r="F45" i="12"/>
  <c r="G44" i="12"/>
  <c r="E44" i="12"/>
  <c r="D44" i="12"/>
  <c r="F44" i="12"/>
  <c r="G43" i="12"/>
  <c r="E43" i="12"/>
  <c r="D43" i="12"/>
  <c r="F43" i="12"/>
  <c r="E42" i="12"/>
  <c r="D42" i="12"/>
  <c r="F42" i="12"/>
  <c r="G41" i="12"/>
  <c r="E41" i="12"/>
  <c r="D41" i="12"/>
  <c r="F41" i="12"/>
  <c r="E40" i="12"/>
  <c r="D40" i="12"/>
  <c r="F40" i="12"/>
  <c r="G39" i="12"/>
  <c r="E39" i="12"/>
  <c r="D39" i="12"/>
  <c r="F39" i="12"/>
  <c r="G38" i="12"/>
  <c r="D38" i="12"/>
  <c r="E38" i="12"/>
  <c r="F38" i="12"/>
  <c r="G37" i="12"/>
  <c r="E37" i="12"/>
  <c r="D37" i="12"/>
  <c r="F37" i="12"/>
  <c r="G36" i="12"/>
  <c r="E36" i="12"/>
  <c r="D36" i="12"/>
  <c r="F36" i="12"/>
  <c r="G35" i="12"/>
  <c r="E35" i="12"/>
  <c r="D35" i="12"/>
  <c r="F35" i="12"/>
  <c r="E34" i="12"/>
  <c r="D34" i="12"/>
  <c r="F34" i="12"/>
  <c r="G33" i="12"/>
  <c r="E33" i="12"/>
  <c r="D33" i="12"/>
  <c r="F33" i="12"/>
  <c r="E32" i="12"/>
  <c r="D32" i="12"/>
  <c r="F32" i="12"/>
  <c r="E31" i="12"/>
  <c r="D31" i="12"/>
  <c r="F31" i="12"/>
  <c r="G30" i="12"/>
  <c r="E30" i="12"/>
  <c r="D30" i="12"/>
  <c r="F30" i="12"/>
  <c r="G29" i="12"/>
  <c r="E29" i="12"/>
  <c r="D29" i="12"/>
  <c r="F29" i="12"/>
  <c r="E28" i="12"/>
  <c r="D28" i="12"/>
  <c r="F28" i="12"/>
  <c r="B28" i="12"/>
  <c r="E27" i="12"/>
  <c r="D27" i="12"/>
  <c r="F27" i="12"/>
  <c r="G26" i="12"/>
  <c r="E26" i="12"/>
  <c r="D26" i="12"/>
  <c r="F26" i="12"/>
  <c r="G25" i="12"/>
  <c r="E25" i="12"/>
  <c r="D25" i="12"/>
  <c r="F25" i="12"/>
  <c r="E24" i="12"/>
  <c r="D24" i="12"/>
  <c r="F24" i="12"/>
  <c r="G23" i="12"/>
  <c r="E23" i="12"/>
  <c r="D23" i="12"/>
  <c r="F23" i="12"/>
  <c r="G22" i="12"/>
  <c r="D22" i="12"/>
  <c r="E22" i="12"/>
  <c r="F22" i="12"/>
  <c r="G21" i="12"/>
  <c r="E21" i="12"/>
  <c r="D21" i="12"/>
  <c r="F21" i="12"/>
  <c r="D20" i="12"/>
  <c r="E20" i="12"/>
  <c r="F20" i="12"/>
  <c r="E19" i="12"/>
  <c r="D19" i="12"/>
  <c r="F19" i="12"/>
  <c r="D18" i="12"/>
  <c r="E18" i="12"/>
  <c r="F18" i="12"/>
  <c r="E17" i="12"/>
  <c r="D17" i="12"/>
  <c r="F17" i="12"/>
  <c r="G16" i="12"/>
  <c r="E16" i="12"/>
  <c r="D16" i="12"/>
  <c r="F16" i="12"/>
  <c r="C16" i="12"/>
  <c r="B16" i="12"/>
  <c r="G15" i="12"/>
  <c r="E15" i="12"/>
  <c r="D15" i="12"/>
  <c r="F15" i="12"/>
  <c r="G14" i="12"/>
  <c r="E14" i="12"/>
  <c r="D14" i="12"/>
  <c r="F14" i="12"/>
  <c r="E13" i="12"/>
  <c r="D13" i="12"/>
  <c r="F13" i="12"/>
  <c r="E12" i="12"/>
  <c r="D12" i="12"/>
  <c r="F12" i="12"/>
  <c r="E11" i="12"/>
  <c r="D11" i="12"/>
  <c r="F11" i="12"/>
  <c r="E10" i="12"/>
  <c r="D10" i="12"/>
  <c r="F10" i="12"/>
  <c r="C10" i="12"/>
  <c r="B10" i="12"/>
  <c r="G9" i="12"/>
  <c r="E9" i="12"/>
  <c r="D9" i="12"/>
  <c r="F9" i="12"/>
  <c r="G8" i="12"/>
  <c r="E8" i="12"/>
  <c r="D8" i="12"/>
  <c r="F8" i="12"/>
  <c r="E7" i="12"/>
  <c r="D7" i="12"/>
  <c r="F7" i="12"/>
  <c r="B7" i="12"/>
  <c r="E6" i="12"/>
  <c r="D6" i="12"/>
  <c r="F6" i="12"/>
  <c r="G5" i="12"/>
  <c r="E5" i="12"/>
  <c r="D5" i="12"/>
  <c r="F5" i="12"/>
  <c r="E4" i="12"/>
  <c r="D4" i="12"/>
  <c r="F4" i="12"/>
  <c r="E3" i="12"/>
  <c r="D3" i="12"/>
  <c r="F3" i="12"/>
  <c r="B27" i="11"/>
  <c r="F21" i="11"/>
  <c r="D21" i="11"/>
  <c r="C21" i="11"/>
  <c r="E21" i="11"/>
  <c r="B4" i="11"/>
  <c r="G296" i="10"/>
  <c r="D296" i="10"/>
  <c r="E296" i="10"/>
  <c r="F296" i="10"/>
  <c r="G295" i="10"/>
  <c r="E295" i="10"/>
  <c r="D295" i="10"/>
  <c r="F295" i="10"/>
  <c r="G294" i="10"/>
  <c r="D294" i="10"/>
  <c r="E294" i="10"/>
  <c r="F294" i="10"/>
  <c r="G293" i="10"/>
  <c r="E293" i="10"/>
  <c r="D293" i="10"/>
  <c r="F293" i="10"/>
  <c r="G292" i="10"/>
  <c r="D292" i="10"/>
  <c r="E292" i="10"/>
  <c r="F292" i="10"/>
  <c r="G291" i="10"/>
  <c r="E291" i="10"/>
  <c r="D291" i="10"/>
  <c r="F291" i="10"/>
  <c r="G290" i="10"/>
  <c r="D290" i="10"/>
  <c r="E290" i="10"/>
  <c r="F290" i="10"/>
  <c r="G289" i="10"/>
  <c r="E289" i="10"/>
  <c r="D289" i="10"/>
  <c r="F289" i="10"/>
  <c r="G288" i="10"/>
  <c r="D288" i="10"/>
  <c r="E288" i="10"/>
  <c r="F288" i="10"/>
  <c r="G287" i="10"/>
  <c r="E287" i="10"/>
  <c r="D287" i="10"/>
  <c r="F287" i="10"/>
  <c r="G286" i="10"/>
  <c r="D286" i="10"/>
  <c r="E286" i="10"/>
  <c r="F286" i="10"/>
  <c r="G285" i="10"/>
  <c r="E285" i="10"/>
  <c r="D285" i="10"/>
  <c r="F285" i="10"/>
  <c r="G284" i="10"/>
  <c r="D284" i="10"/>
  <c r="E284" i="10"/>
  <c r="F284" i="10"/>
  <c r="G283" i="10"/>
  <c r="E283" i="10"/>
  <c r="D283" i="10"/>
  <c r="F283" i="10"/>
  <c r="G282" i="10"/>
  <c r="D282" i="10"/>
  <c r="E282" i="10"/>
  <c r="F282" i="10"/>
  <c r="G281" i="10"/>
  <c r="E281" i="10"/>
  <c r="D281" i="10"/>
  <c r="F281" i="10"/>
  <c r="G280" i="10"/>
  <c r="D280" i="10"/>
  <c r="E280" i="10"/>
  <c r="F280" i="10"/>
  <c r="G279" i="10"/>
  <c r="E279" i="10"/>
  <c r="D279" i="10"/>
  <c r="F279" i="10"/>
  <c r="G278" i="10"/>
  <c r="D278" i="10"/>
  <c r="E278" i="10"/>
  <c r="F278" i="10"/>
  <c r="G277" i="10"/>
  <c r="E277" i="10"/>
  <c r="D277" i="10"/>
  <c r="F277" i="10"/>
  <c r="G276" i="10"/>
  <c r="D276" i="10"/>
  <c r="E276" i="10"/>
  <c r="F276" i="10"/>
  <c r="G275" i="10"/>
  <c r="E275" i="10"/>
  <c r="D275" i="10"/>
  <c r="F275" i="10"/>
  <c r="G274" i="10"/>
  <c r="D274" i="10"/>
  <c r="E274" i="10"/>
  <c r="F274" i="10"/>
  <c r="G273" i="10"/>
  <c r="E273" i="10"/>
  <c r="D273" i="10"/>
  <c r="F273" i="10"/>
  <c r="G272" i="10"/>
  <c r="D272" i="10"/>
  <c r="E272" i="10"/>
  <c r="F272" i="10"/>
  <c r="G271" i="10"/>
  <c r="E271" i="10"/>
  <c r="D271" i="10"/>
  <c r="F271" i="10"/>
  <c r="G270" i="10"/>
  <c r="D270" i="10"/>
  <c r="E270" i="10"/>
  <c r="F270" i="10"/>
  <c r="G269" i="10"/>
  <c r="E269" i="10"/>
  <c r="D269" i="10"/>
  <c r="F269" i="10"/>
  <c r="G268" i="10"/>
  <c r="D268" i="10"/>
  <c r="E268" i="10"/>
  <c r="F268" i="10"/>
  <c r="G267" i="10"/>
  <c r="E267" i="10"/>
  <c r="D267" i="10"/>
  <c r="F267" i="10"/>
  <c r="G266" i="10"/>
  <c r="D266" i="10"/>
  <c r="E266" i="10"/>
  <c r="F266" i="10"/>
  <c r="G265" i="10"/>
  <c r="E265" i="10"/>
  <c r="D265" i="10"/>
  <c r="F265" i="10"/>
  <c r="G264" i="10"/>
  <c r="D264" i="10"/>
  <c r="E264" i="10"/>
  <c r="F264" i="10"/>
  <c r="G263" i="10"/>
  <c r="E263" i="10"/>
  <c r="D263" i="10"/>
  <c r="F263" i="10"/>
  <c r="G262" i="10"/>
  <c r="D262" i="10"/>
  <c r="E262" i="10"/>
  <c r="F262" i="10"/>
  <c r="G261" i="10"/>
  <c r="E261" i="10"/>
  <c r="D261" i="10"/>
  <c r="F261" i="10"/>
  <c r="G260" i="10"/>
  <c r="D260" i="10"/>
  <c r="E260" i="10"/>
  <c r="F260" i="10"/>
  <c r="G259" i="10"/>
  <c r="E259" i="10"/>
  <c r="D259" i="10"/>
  <c r="F259" i="10"/>
  <c r="G258" i="10"/>
  <c r="D258" i="10"/>
  <c r="E258" i="10"/>
  <c r="F258" i="10"/>
  <c r="G257" i="10"/>
  <c r="E257" i="10"/>
  <c r="D257" i="10"/>
  <c r="F257" i="10"/>
  <c r="G256" i="10"/>
  <c r="D256" i="10"/>
  <c r="E256" i="10"/>
  <c r="F256" i="10"/>
  <c r="G255" i="10"/>
  <c r="E255" i="10"/>
  <c r="D255" i="10"/>
  <c r="F255" i="10"/>
  <c r="G254" i="10"/>
  <c r="D254" i="10"/>
  <c r="E254" i="10"/>
  <c r="F254" i="10"/>
  <c r="G253" i="10"/>
  <c r="E253" i="10"/>
  <c r="D253" i="10"/>
  <c r="F253" i="10"/>
  <c r="G252" i="10"/>
  <c r="D252" i="10"/>
  <c r="E252" i="10"/>
  <c r="F252" i="10"/>
  <c r="G251" i="10"/>
  <c r="E251" i="10"/>
  <c r="D251" i="10"/>
  <c r="F251" i="10"/>
  <c r="G250" i="10"/>
  <c r="D250" i="10"/>
  <c r="E250" i="10"/>
  <c r="F250" i="10"/>
  <c r="G249" i="10"/>
  <c r="E249" i="10"/>
  <c r="D249" i="10"/>
  <c r="F249" i="10"/>
  <c r="G248" i="10"/>
  <c r="D248" i="10"/>
  <c r="E248" i="10"/>
  <c r="F248" i="10"/>
  <c r="G247" i="10"/>
  <c r="E247" i="10"/>
  <c r="D247" i="10"/>
  <c r="F247" i="10"/>
  <c r="G246" i="10"/>
  <c r="D246" i="10"/>
  <c r="E246" i="10"/>
  <c r="F246" i="10"/>
  <c r="G245" i="10"/>
  <c r="E245" i="10"/>
  <c r="D245" i="10"/>
  <c r="F245" i="10"/>
  <c r="G244" i="10"/>
  <c r="D244" i="10"/>
  <c r="E244" i="10"/>
  <c r="F244" i="10"/>
  <c r="G243" i="10"/>
  <c r="E243" i="10"/>
  <c r="D243" i="10"/>
  <c r="F243" i="10"/>
  <c r="G242" i="10"/>
  <c r="D242" i="10"/>
  <c r="E242" i="10"/>
  <c r="F242" i="10"/>
  <c r="G241" i="10"/>
  <c r="E241" i="10"/>
  <c r="D241" i="10"/>
  <c r="F241" i="10"/>
  <c r="G240" i="10"/>
  <c r="D240" i="10"/>
  <c r="E240" i="10"/>
  <c r="F240" i="10"/>
  <c r="G239" i="10"/>
  <c r="E239" i="10"/>
  <c r="D239" i="10"/>
  <c r="F239" i="10"/>
  <c r="G238" i="10"/>
  <c r="D238" i="10"/>
  <c r="E238" i="10"/>
  <c r="F238" i="10"/>
  <c r="G237" i="10"/>
  <c r="E237" i="10"/>
  <c r="D237" i="10"/>
  <c r="F237" i="10"/>
  <c r="G236" i="10"/>
  <c r="D236" i="10"/>
  <c r="E236" i="10"/>
  <c r="F236" i="10"/>
  <c r="G235" i="10"/>
  <c r="E235" i="10"/>
  <c r="D235" i="10"/>
  <c r="F235" i="10"/>
  <c r="G234" i="10"/>
  <c r="D234" i="10"/>
  <c r="E234" i="10"/>
  <c r="F234" i="10"/>
  <c r="G233" i="10"/>
  <c r="E233" i="10"/>
  <c r="D233" i="10"/>
  <c r="F233" i="10"/>
  <c r="G232" i="10"/>
  <c r="D232" i="10"/>
  <c r="E232" i="10"/>
  <c r="F232" i="10"/>
  <c r="G231" i="10"/>
  <c r="E231" i="10"/>
  <c r="D231" i="10"/>
  <c r="F231" i="10"/>
  <c r="G230" i="10"/>
  <c r="D230" i="10"/>
  <c r="E230" i="10"/>
  <c r="F230" i="10"/>
  <c r="G229" i="10"/>
  <c r="E229" i="10"/>
  <c r="D229" i="10"/>
  <c r="F229" i="10"/>
  <c r="G228" i="10"/>
  <c r="D228" i="10"/>
  <c r="E228" i="10"/>
  <c r="F228" i="10"/>
  <c r="G227" i="10"/>
  <c r="E227" i="10"/>
  <c r="D227" i="10"/>
  <c r="F227" i="10"/>
  <c r="G226" i="10"/>
  <c r="D226" i="10"/>
  <c r="E226" i="10"/>
  <c r="F226" i="10"/>
  <c r="G225" i="10"/>
  <c r="E225" i="10"/>
  <c r="D225" i="10"/>
  <c r="F225" i="10"/>
  <c r="G224" i="10"/>
  <c r="D224" i="10"/>
  <c r="E224" i="10"/>
  <c r="F224" i="10"/>
  <c r="G223" i="10"/>
  <c r="E223" i="10"/>
  <c r="D223" i="10"/>
  <c r="F223" i="10"/>
  <c r="G222" i="10"/>
  <c r="D222" i="10"/>
  <c r="E222" i="10"/>
  <c r="F222" i="10"/>
  <c r="G221" i="10"/>
  <c r="E221" i="10"/>
  <c r="D221" i="10"/>
  <c r="F221" i="10"/>
  <c r="G220" i="10"/>
  <c r="D220" i="10"/>
  <c r="E220" i="10"/>
  <c r="F220" i="10"/>
  <c r="G219" i="10"/>
  <c r="E219" i="10"/>
  <c r="D219" i="10"/>
  <c r="F219" i="10"/>
  <c r="G218" i="10"/>
  <c r="D218" i="10"/>
  <c r="E218" i="10"/>
  <c r="F218" i="10"/>
  <c r="G217" i="10"/>
  <c r="E217" i="10"/>
  <c r="D217" i="10"/>
  <c r="F217" i="10"/>
  <c r="G216" i="10"/>
  <c r="D216" i="10"/>
  <c r="E216" i="10"/>
  <c r="F216" i="10"/>
  <c r="G215" i="10"/>
  <c r="E215" i="10"/>
  <c r="D215" i="10"/>
  <c r="F215" i="10"/>
  <c r="G214" i="10"/>
  <c r="D214" i="10"/>
  <c r="E214" i="10"/>
  <c r="F214" i="10"/>
  <c r="G213" i="10"/>
  <c r="E213" i="10"/>
  <c r="D213" i="10"/>
  <c r="F213" i="10"/>
  <c r="G212" i="10"/>
  <c r="D212" i="10"/>
  <c r="E212" i="10"/>
  <c r="F212" i="10"/>
  <c r="G211" i="10"/>
  <c r="E211" i="10"/>
  <c r="D211" i="10"/>
  <c r="F211" i="10"/>
  <c r="G210" i="10"/>
  <c r="D210" i="10"/>
  <c r="E210" i="10"/>
  <c r="F210" i="10"/>
  <c r="G209" i="10"/>
  <c r="E209" i="10"/>
  <c r="D209" i="10"/>
  <c r="F209" i="10"/>
  <c r="G208" i="10"/>
  <c r="D208" i="10"/>
  <c r="E208" i="10"/>
  <c r="F208" i="10"/>
  <c r="G207" i="10"/>
  <c r="E207" i="10"/>
  <c r="D207" i="10"/>
  <c r="F207" i="10"/>
  <c r="G206" i="10"/>
  <c r="D206" i="10"/>
  <c r="E206" i="10"/>
  <c r="F206" i="10"/>
  <c r="G205" i="10"/>
  <c r="E205" i="10"/>
  <c r="D205" i="10"/>
  <c r="F205" i="10"/>
  <c r="G204" i="10"/>
  <c r="D204" i="10"/>
  <c r="E204" i="10"/>
  <c r="F204" i="10"/>
  <c r="G203" i="10"/>
  <c r="E203" i="10"/>
  <c r="D203" i="10"/>
  <c r="F203" i="10"/>
  <c r="G202" i="10"/>
  <c r="D202" i="10"/>
  <c r="E202" i="10"/>
  <c r="F202" i="10"/>
  <c r="G201" i="10"/>
  <c r="E201" i="10"/>
  <c r="D201" i="10"/>
  <c r="F201" i="10"/>
  <c r="G200" i="10"/>
  <c r="D200" i="10"/>
  <c r="E200" i="10"/>
  <c r="F200" i="10"/>
  <c r="G199" i="10"/>
  <c r="E199" i="10"/>
  <c r="D199" i="10"/>
  <c r="F199" i="10"/>
  <c r="G198" i="10"/>
  <c r="D198" i="10"/>
  <c r="E198" i="10"/>
  <c r="F198" i="10"/>
  <c r="G197" i="10"/>
  <c r="E197" i="10"/>
  <c r="D197" i="10"/>
  <c r="F197" i="10"/>
  <c r="G196" i="10"/>
  <c r="D196" i="10"/>
  <c r="E196" i="10"/>
  <c r="F196" i="10"/>
  <c r="G195" i="10"/>
  <c r="E195" i="10"/>
  <c r="D195" i="10"/>
  <c r="F195" i="10"/>
  <c r="G194" i="10"/>
  <c r="D194" i="10"/>
  <c r="E194" i="10"/>
  <c r="F194" i="10"/>
  <c r="G193" i="10"/>
  <c r="E193" i="10"/>
  <c r="D193" i="10"/>
  <c r="F193" i="10"/>
  <c r="G192" i="10"/>
  <c r="D192" i="10"/>
  <c r="E192" i="10"/>
  <c r="F192" i="10"/>
  <c r="G191" i="10"/>
  <c r="E191" i="10"/>
  <c r="D191" i="10"/>
  <c r="F191" i="10"/>
  <c r="G190" i="10"/>
  <c r="D190" i="10"/>
  <c r="E190" i="10"/>
  <c r="F190" i="10"/>
  <c r="G189" i="10"/>
  <c r="E189" i="10"/>
  <c r="D189" i="10"/>
  <c r="F189" i="10"/>
  <c r="G188" i="10"/>
  <c r="D188" i="10"/>
  <c r="E188" i="10"/>
  <c r="F188" i="10"/>
  <c r="G187" i="10"/>
  <c r="E187" i="10"/>
  <c r="D187" i="10"/>
  <c r="F187" i="10"/>
  <c r="G186" i="10"/>
  <c r="D186" i="10"/>
  <c r="E186" i="10"/>
  <c r="F186" i="10"/>
  <c r="G185" i="10"/>
  <c r="E185" i="10"/>
  <c r="D185" i="10"/>
  <c r="F185" i="10"/>
  <c r="G184" i="10"/>
  <c r="D184" i="10"/>
  <c r="E184" i="10"/>
  <c r="F184" i="10"/>
  <c r="G183" i="10"/>
  <c r="E183" i="10"/>
  <c r="D183" i="10"/>
  <c r="F183" i="10"/>
  <c r="G182" i="10"/>
  <c r="D182" i="10"/>
  <c r="E182" i="10"/>
  <c r="F182" i="10"/>
  <c r="G181" i="10"/>
  <c r="E181" i="10"/>
  <c r="D181" i="10"/>
  <c r="F181" i="10"/>
  <c r="G180" i="10"/>
  <c r="D180" i="10"/>
  <c r="E180" i="10"/>
  <c r="F180" i="10"/>
  <c r="G179" i="10"/>
  <c r="E179" i="10"/>
  <c r="D179" i="10"/>
  <c r="F179" i="10"/>
  <c r="G178" i="10"/>
  <c r="D178" i="10"/>
  <c r="E178" i="10"/>
  <c r="F178" i="10"/>
  <c r="G177" i="10"/>
  <c r="E177" i="10"/>
  <c r="D177" i="10"/>
  <c r="F177" i="10"/>
  <c r="G176" i="10"/>
  <c r="D176" i="10"/>
  <c r="E176" i="10"/>
  <c r="F176" i="10"/>
  <c r="G175" i="10"/>
  <c r="E175" i="10"/>
  <c r="D175" i="10"/>
  <c r="F175" i="10"/>
  <c r="C175" i="10"/>
  <c r="B175" i="10"/>
  <c r="G174" i="10"/>
  <c r="D174" i="10"/>
  <c r="E174" i="10"/>
  <c r="F174" i="10"/>
  <c r="C174" i="10"/>
  <c r="B174" i="10"/>
  <c r="G173" i="10"/>
  <c r="E173" i="10"/>
  <c r="D173" i="10"/>
  <c r="F173" i="10"/>
  <c r="C173" i="10"/>
  <c r="B173" i="10"/>
  <c r="G172" i="10"/>
  <c r="D172" i="10"/>
  <c r="E172" i="10"/>
  <c r="F172" i="10"/>
  <c r="C172" i="10"/>
  <c r="B172" i="10"/>
  <c r="G171" i="10"/>
  <c r="E171" i="10"/>
  <c r="D171" i="10"/>
  <c r="F171" i="10"/>
  <c r="C171" i="10"/>
  <c r="B171" i="10"/>
  <c r="G170" i="10"/>
  <c r="D170" i="10"/>
  <c r="E170" i="10"/>
  <c r="F170" i="10"/>
  <c r="G169" i="10"/>
  <c r="E169" i="10"/>
  <c r="D169" i="10"/>
  <c r="F169" i="10"/>
  <c r="G168" i="10"/>
  <c r="D168" i="10"/>
  <c r="E168" i="10"/>
  <c r="F168" i="10"/>
  <c r="G167" i="10"/>
  <c r="E167" i="10"/>
  <c r="D167" i="10"/>
  <c r="F167" i="10"/>
  <c r="G166" i="10"/>
  <c r="D166" i="10"/>
  <c r="E166" i="10"/>
  <c r="F166" i="10"/>
  <c r="G165" i="10"/>
  <c r="E165" i="10"/>
  <c r="D165" i="10"/>
  <c r="F165" i="10"/>
  <c r="G164" i="10"/>
  <c r="D164" i="10"/>
  <c r="E164" i="10"/>
  <c r="F164" i="10"/>
  <c r="G163" i="10"/>
  <c r="E163" i="10"/>
  <c r="D163" i="10"/>
  <c r="F163" i="10"/>
  <c r="G162" i="10"/>
  <c r="D162" i="10"/>
  <c r="E162" i="10"/>
  <c r="F162" i="10"/>
  <c r="G161" i="10"/>
  <c r="E161" i="10"/>
  <c r="D161" i="10"/>
  <c r="F161" i="10"/>
  <c r="G160" i="10"/>
  <c r="D160" i="10"/>
  <c r="E160" i="10"/>
  <c r="F160" i="10"/>
  <c r="G159" i="10"/>
  <c r="E159" i="10"/>
  <c r="D159" i="10"/>
  <c r="F159" i="10"/>
  <c r="G158" i="10"/>
  <c r="D158" i="10"/>
  <c r="E158" i="10"/>
  <c r="F158" i="10"/>
  <c r="G157" i="10"/>
  <c r="E157" i="10"/>
  <c r="D157" i="10"/>
  <c r="F157" i="10"/>
  <c r="G156" i="10"/>
  <c r="D156" i="10"/>
  <c r="E156" i="10"/>
  <c r="F156" i="10"/>
  <c r="G155" i="10"/>
  <c r="E155" i="10"/>
  <c r="D155" i="10"/>
  <c r="F155" i="10"/>
  <c r="G154" i="10"/>
  <c r="D154" i="10"/>
  <c r="E154" i="10"/>
  <c r="F154" i="10"/>
  <c r="G153" i="10"/>
  <c r="E153" i="10"/>
  <c r="D153" i="10"/>
  <c r="F153" i="10"/>
  <c r="G152" i="10"/>
  <c r="D152" i="10"/>
  <c r="E152" i="10"/>
  <c r="F152" i="10"/>
  <c r="G151" i="10"/>
  <c r="E151" i="10"/>
  <c r="D151" i="10"/>
  <c r="F151" i="10"/>
  <c r="G150" i="10"/>
  <c r="D150" i="10"/>
  <c r="E150" i="10"/>
  <c r="F150" i="10"/>
  <c r="G149" i="10"/>
  <c r="E149" i="10"/>
  <c r="D149" i="10"/>
  <c r="F149" i="10"/>
  <c r="G148" i="10"/>
  <c r="D148" i="10"/>
  <c r="E148" i="10"/>
  <c r="F148" i="10"/>
  <c r="G147" i="10"/>
  <c r="E147" i="10"/>
  <c r="D147" i="10"/>
  <c r="F147" i="10"/>
  <c r="G146" i="10"/>
  <c r="D146" i="10"/>
  <c r="E146" i="10"/>
  <c r="F146" i="10"/>
  <c r="G145" i="10"/>
  <c r="E145" i="10"/>
  <c r="D145" i="10"/>
  <c r="F145" i="10"/>
  <c r="G144" i="10"/>
  <c r="D144" i="10"/>
  <c r="E144" i="10"/>
  <c r="F144" i="10"/>
  <c r="G143" i="10"/>
  <c r="E143" i="10"/>
  <c r="D143" i="10"/>
  <c r="F143" i="10"/>
  <c r="G142" i="10"/>
  <c r="D142" i="10"/>
  <c r="E142" i="10"/>
  <c r="F142" i="10"/>
  <c r="G141" i="10"/>
  <c r="E141" i="10"/>
  <c r="D141" i="10"/>
  <c r="F141" i="10"/>
  <c r="G140" i="10"/>
  <c r="D140" i="10"/>
  <c r="E140" i="10"/>
  <c r="F140" i="10"/>
  <c r="G139" i="10"/>
  <c r="E139" i="10"/>
  <c r="D139" i="10"/>
  <c r="F139" i="10"/>
  <c r="G138" i="10"/>
  <c r="D138" i="10"/>
  <c r="E138" i="10"/>
  <c r="F138" i="10"/>
  <c r="G137" i="10"/>
  <c r="E137" i="10"/>
  <c r="D137" i="10"/>
  <c r="F137" i="10"/>
  <c r="G136" i="10"/>
  <c r="D136" i="10"/>
  <c r="E136" i="10"/>
  <c r="F136" i="10"/>
  <c r="G135" i="10"/>
  <c r="E135" i="10"/>
  <c r="D135" i="10"/>
  <c r="F135" i="10"/>
  <c r="G134" i="10"/>
  <c r="D134" i="10"/>
  <c r="E134" i="10"/>
  <c r="F134" i="10"/>
  <c r="G133" i="10"/>
  <c r="E133" i="10"/>
  <c r="D133" i="10"/>
  <c r="F133" i="10"/>
  <c r="G132" i="10"/>
  <c r="D132" i="10"/>
  <c r="E132" i="10"/>
  <c r="F132" i="10"/>
  <c r="G131" i="10"/>
  <c r="E131" i="10"/>
  <c r="D131" i="10"/>
  <c r="F131" i="10"/>
  <c r="G130" i="10"/>
  <c r="D130" i="10"/>
  <c r="E130" i="10"/>
  <c r="F130" i="10"/>
  <c r="G129" i="10"/>
  <c r="E129" i="10"/>
  <c r="D129" i="10"/>
  <c r="F129" i="10"/>
  <c r="G128" i="10"/>
  <c r="D128" i="10"/>
  <c r="E128" i="10"/>
  <c r="F128" i="10"/>
  <c r="G127" i="10"/>
  <c r="E127" i="10"/>
  <c r="D127" i="10"/>
  <c r="G126" i="10"/>
  <c r="D126" i="10"/>
  <c r="E126" i="10"/>
  <c r="F126" i="10"/>
  <c r="G125" i="10"/>
  <c r="E125" i="10"/>
  <c r="D125" i="10"/>
  <c r="G124" i="10"/>
  <c r="D124" i="10"/>
  <c r="E124" i="10"/>
  <c r="F124" i="10"/>
  <c r="G123" i="10"/>
  <c r="E123" i="10"/>
  <c r="D123" i="10"/>
  <c r="F123" i="10"/>
  <c r="G122" i="10"/>
  <c r="D122" i="10"/>
  <c r="E122" i="10"/>
  <c r="F122" i="10"/>
  <c r="G121" i="10"/>
  <c r="E121" i="10"/>
  <c r="D121" i="10"/>
  <c r="F121" i="10"/>
  <c r="G120" i="10"/>
  <c r="D120" i="10"/>
  <c r="E120" i="10"/>
  <c r="F120" i="10"/>
  <c r="C120" i="10"/>
  <c r="B120" i="10"/>
  <c r="G119" i="10"/>
  <c r="E119" i="10"/>
  <c r="D119" i="10"/>
  <c r="C119" i="10"/>
  <c r="B119" i="10"/>
  <c r="G118" i="10"/>
  <c r="D118" i="10"/>
  <c r="E118" i="10"/>
  <c r="F118" i="10"/>
  <c r="B118" i="10"/>
  <c r="G117" i="10"/>
  <c r="E117" i="10"/>
  <c r="D117" i="10"/>
  <c r="G116" i="10"/>
  <c r="D116" i="10"/>
  <c r="E116" i="10"/>
  <c r="F116" i="10"/>
  <c r="G115" i="10"/>
  <c r="E115" i="10"/>
  <c r="D115" i="10"/>
  <c r="F115" i="10"/>
  <c r="B115" i="10"/>
  <c r="G114" i="10"/>
  <c r="E114" i="10"/>
  <c r="D114" i="10"/>
  <c r="F114" i="10"/>
  <c r="G113" i="10"/>
  <c r="D113" i="10"/>
  <c r="E113" i="10"/>
  <c r="F113" i="10"/>
  <c r="G112" i="10"/>
  <c r="E112" i="10"/>
  <c r="D112" i="10"/>
  <c r="F112" i="10"/>
  <c r="G111" i="10"/>
  <c r="D111" i="10"/>
  <c r="E111" i="10"/>
  <c r="F111" i="10"/>
  <c r="G110" i="10"/>
  <c r="D110" i="10"/>
  <c r="E110" i="10"/>
  <c r="F110" i="10"/>
  <c r="E109" i="10"/>
  <c r="D109" i="10"/>
  <c r="F109" i="10"/>
  <c r="E108" i="10"/>
  <c r="D108" i="10"/>
  <c r="F108" i="10"/>
  <c r="G107" i="10"/>
  <c r="D107" i="10"/>
  <c r="E107" i="10"/>
  <c r="F107" i="10"/>
  <c r="G106" i="10"/>
  <c r="E106" i="10"/>
  <c r="D106" i="10"/>
  <c r="F106" i="10"/>
  <c r="G105" i="10"/>
  <c r="D105" i="10"/>
  <c r="E105" i="10"/>
  <c r="F105" i="10"/>
  <c r="G104" i="10"/>
  <c r="D104" i="10"/>
  <c r="E104" i="10"/>
  <c r="F104" i="10"/>
  <c r="G103" i="10"/>
  <c r="E103" i="10"/>
  <c r="D103" i="10"/>
  <c r="G102" i="10"/>
  <c r="D102" i="10"/>
  <c r="E102" i="10"/>
  <c r="F102" i="10"/>
  <c r="D101" i="10"/>
  <c r="E101" i="10"/>
  <c r="F101" i="10"/>
  <c r="G100" i="10"/>
  <c r="E100" i="10"/>
  <c r="D100" i="10"/>
  <c r="F100" i="10"/>
  <c r="G99" i="10"/>
  <c r="D99" i="10"/>
  <c r="E99" i="10"/>
  <c r="F99" i="10"/>
  <c r="G98" i="10"/>
  <c r="D98" i="10"/>
  <c r="E98" i="10"/>
  <c r="F98" i="10"/>
  <c r="G97" i="10"/>
  <c r="E97" i="10"/>
  <c r="D97" i="10"/>
  <c r="F97" i="10"/>
  <c r="G96" i="10"/>
  <c r="D96" i="10"/>
  <c r="E96" i="10"/>
  <c r="F96" i="10"/>
  <c r="D95" i="10"/>
  <c r="E95" i="10"/>
  <c r="F95" i="10"/>
  <c r="E94" i="10"/>
  <c r="D94" i="10"/>
  <c r="F94" i="10"/>
  <c r="G93" i="10"/>
  <c r="E93" i="10"/>
  <c r="D93" i="10"/>
  <c r="F93" i="10"/>
  <c r="G92" i="10"/>
  <c r="D92" i="10"/>
  <c r="E92" i="10"/>
  <c r="F92" i="10"/>
  <c r="G91" i="10"/>
  <c r="E91" i="10"/>
  <c r="D91" i="10"/>
  <c r="F91" i="10"/>
  <c r="G90" i="10"/>
  <c r="D90" i="10"/>
  <c r="E90" i="10"/>
  <c r="F90" i="10"/>
  <c r="G89" i="10"/>
  <c r="E89" i="10"/>
  <c r="D89" i="10"/>
  <c r="F89" i="10"/>
  <c r="G88" i="10"/>
  <c r="E88" i="10"/>
  <c r="D88" i="10"/>
  <c r="F88" i="10"/>
  <c r="E87" i="10"/>
  <c r="D87" i="10"/>
  <c r="F87" i="10"/>
  <c r="G86" i="10"/>
  <c r="D86" i="10"/>
  <c r="E86" i="10"/>
  <c r="F86" i="10"/>
  <c r="G85" i="10"/>
  <c r="E85" i="10"/>
  <c r="D85" i="10"/>
  <c r="F85" i="10"/>
  <c r="G84" i="10"/>
  <c r="D84" i="10"/>
  <c r="E84" i="10"/>
  <c r="F84" i="10"/>
  <c r="D83" i="10"/>
  <c r="E83" i="10"/>
  <c r="F83" i="10"/>
  <c r="E82" i="10"/>
  <c r="D82" i="10"/>
  <c r="F82" i="10"/>
  <c r="E81" i="10"/>
  <c r="D81" i="10"/>
  <c r="G80" i="10"/>
  <c r="D80" i="10"/>
  <c r="E80" i="10"/>
  <c r="F80" i="10"/>
  <c r="G79" i="10"/>
  <c r="E79" i="10"/>
  <c r="D79" i="10"/>
  <c r="F79" i="10"/>
  <c r="G78" i="10"/>
  <c r="E78" i="10"/>
  <c r="D78" i="10"/>
  <c r="F78" i="10"/>
  <c r="E77" i="10"/>
  <c r="D77" i="10"/>
  <c r="F77" i="10"/>
  <c r="D76" i="10"/>
  <c r="E76" i="10"/>
  <c r="F76" i="10"/>
  <c r="G75" i="10"/>
  <c r="E75" i="10"/>
  <c r="D75" i="10"/>
  <c r="G74" i="10"/>
  <c r="D74" i="10"/>
  <c r="E74" i="10"/>
  <c r="F74" i="10"/>
  <c r="D73" i="10"/>
  <c r="E73" i="10"/>
  <c r="F73" i="10"/>
  <c r="G72" i="10"/>
  <c r="E72" i="10"/>
  <c r="D72" i="10"/>
  <c r="F72" i="10"/>
  <c r="G71" i="10"/>
  <c r="D71" i="10"/>
  <c r="E71" i="10"/>
  <c r="F71" i="10"/>
  <c r="G70" i="10"/>
  <c r="D70" i="10"/>
  <c r="E70" i="10"/>
  <c r="F70" i="10"/>
  <c r="E69" i="10"/>
  <c r="D69" i="10"/>
  <c r="F69" i="10"/>
  <c r="E68" i="10"/>
  <c r="D68" i="10"/>
  <c r="F68" i="10"/>
  <c r="E67" i="10"/>
  <c r="D67" i="10"/>
  <c r="F67" i="10"/>
  <c r="G66" i="10"/>
  <c r="D66" i="10"/>
  <c r="E66" i="10"/>
  <c r="F66" i="10"/>
  <c r="G65" i="10"/>
  <c r="E65" i="10"/>
  <c r="D65" i="10"/>
  <c r="G64" i="10"/>
  <c r="D64" i="10"/>
  <c r="E64" i="10"/>
  <c r="F64" i="10"/>
  <c r="G63" i="10"/>
  <c r="E63" i="10"/>
  <c r="D63" i="10"/>
  <c r="F63" i="10"/>
  <c r="G62" i="10"/>
  <c r="E62" i="10"/>
  <c r="D62" i="10"/>
  <c r="F62" i="10"/>
  <c r="G61" i="10"/>
  <c r="D61" i="10"/>
  <c r="E61" i="10"/>
  <c r="F61" i="10"/>
  <c r="G60" i="10"/>
  <c r="E60" i="10"/>
  <c r="D60" i="10"/>
  <c r="F60" i="10"/>
  <c r="E59" i="10"/>
  <c r="D59" i="10"/>
  <c r="G58" i="10"/>
  <c r="D58" i="10"/>
  <c r="E58" i="10"/>
  <c r="F58" i="10"/>
  <c r="G57" i="10"/>
  <c r="E57" i="10"/>
  <c r="D57" i="10"/>
  <c r="F57" i="10"/>
  <c r="E56" i="10"/>
  <c r="D56" i="10"/>
  <c r="F56" i="10"/>
  <c r="D55" i="10"/>
  <c r="E55" i="10"/>
  <c r="F55" i="10"/>
  <c r="D54" i="10"/>
  <c r="E54" i="10"/>
  <c r="F54" i="10"/>
  <c r="G53" i="10"/>
  <c r="E53" i="10"/>
  <c r="D53" i="10"/>
  <c r="F53" i="10"/>
  <c r="G52" i="10"/>
  <c r="D52" i="10"/>
  <c r="E52" i="10"/>
  <c r="F52" i="10"/>
  <c r="G51" i="10"/>
  <c r="E51" i="10"/>
  <c r="D51" i="10"/>
  <c r="F51" i="10"/>
  <c r="G50" i="10"/>
  <c r="E50" i="10"/>
  <c r="D50" i="10"/>
  <c r="F50" i="10"/>
  <c r="G49" i="10"/>
  <c r="D49" i="10"/>
  <c r="E49" i="10"/>
  <c r="F49" i="10"/>
  <c r="E48" i="10"/>
  <c r="D48" i="10"/>
  <c r="F48" i="10"/>
  <c r="E47" i="10"/>
  <c r="D47" i="10"/>
  <c r="G46" i="10"/>
  <c r="D46" i="10"/>
  <c r="E46" i="10"/>
  <c r="F46" i="10"/>
  <c r="G45" i="10"/>
  <c r="E45" i="10"/>
  <c r="D45" i="10"/>
  <c r="F45" i="10"/>
  <c r="G44" i="10"/>
  <c r="E44" i="10"/>
  <c r="D44" i="10"/>
  <c r="F44" i="10"/>
  <c r="G43" i="10"/>
  <c r="D43" i="10"/>
  <c r="E43" i="10"/>
  <c r="F43" i="10"/>
  <c r="E42" i="10"/>
  <c r="D42" i="10"/>
  <c r="F42" i="10"/>
  <c r="G41" i="10"/>
  <c r="D41" i="10"/>
  <c r="E41" i="10"/>
  <c r="F41" i="10"/>
  <c r="D40" i="10"/>
  <c r="E40" i="10"/>
  <c r="F40" i="10"/>
  <c r="G39" i="10"/>
  <c r="E39" i="10"/>
  <c r="D39" i="10"/>
  <c r="G38" i="10"/>
  <c r="D38" i="10"/>
  <c r="E38" i="10"/>
  <c r="F38" i="10"/>
  <c r="G37" i="10"/>
  <c r="E37" i="10"/>
  <c r="D37" i="10"/>
  <c r="F37" i="10"/>
  <c r="G36" i="10"/>
  <c r="E36" i="10"/>
  <c r="D36" i="10"/>
  <c r="F36" i="10"/>
  <c r="G35" i="10"/>
  <c r="D35" i="10"/>
  <c r="E35" i="10"/>
  <c r="F35" i="10"/>
  <c r="E34" i="10"/>
  <c r="D34" i="10"/>
  <c r="F34" i="10"/>
  <c r="G33" i="10"/>
  <c r="D33" i="10"/>
  <c r="E33" i="10"/>
  <c r="F33" i="10"/>
  <c r="D32" i="10"/>
  <c r="E32" i="10"/>
  <c r="F32" i="10"/>
  <c r="E31" i="10"/>
  <c r="D31" i="10"/>
  <c r="F31" i="10"/>
  <c r="G30" i="10"/>
  <c r="E30" i="10"/>
  <c r="D30" i="10"/>
  <c r="G29" i="10"/>
  <c r="D29" i="10"/>
  <c r="E29" i="10"/>
  <c r="F29" i="10"/>
  <c r="E28" i="10"/>
  <c r="D28" i="10"/>
  <c r="B28" i="10"/>
  <c r="D27" i="10"/>
  <c r="E27" i="10"/>
  <c r="F27" i="10"/>
  <c r="G26" i="10"/>
  <c r="E26" i="10"/>
  <c r="D26" i="10"/>
  <c r="F26" i="10"/>
  <c r="G25" i="10"/>
  <c r="D25" i="10"/>
  <c r="E25" i="10"/>
  <c r="F25" i="10"/>
  <c r="E24" i="10"/>
  <c r="D24" i="10"/>
  <c r="F24" i="10"/>
  <c r="G23" i="10"/>
  <c r="D23" i="10"/>
  <c r="E23" i="10"/>
  <c r="F23" i="10"/>
  <c r="G22" i="10"/>
  <c r="E22" i="10"/>
  <c r="D22" i="10"/>
  <c r="F22" i="10"/>
  <c r="G21" i="10"/>
  <c r="D21" i="10"/>
  <c r="E21" i="10"/>
  <c r="F21" i="10"/>
  <c r="E20" i="10"/>
  <c r="D20" i="10"/>
  <c r="D19" i="10"/>
  <c r="E19" i="10"/>
  <c r="F19" i="10"/>
  <c r="E18" i="10"/>
  <c r="D18" i="10"/>
  <c r="D17" i="10"/>
  <c r="E17" i="10"/>
  <c r="F17" i="10"/>
  <c r="G16" i="10"/>
  <c r="E16" i="10"/>
  <c r="D16" i="10"/>
  <c r="C16" i="10"/>
  <c r="B16" i="10"/>
  <c r="G15" i="10"/>
  <c r="D15" i="10"/>
  <c r="E15" i="10"/>
  <c r="F15" i="10"/>
  <c r="G14" i="10"/>
  <c r="E14" i="10"/>
  <c r="D14" i="10"/>
  <c r="D13" i="10"/>
  <c r="E13" i="10"/>
  <c r="F13" i="10"/>
  <c r="E12" i="10"/>
  <c r="D12" i="10"/>
  <c r="F12" i="10"/>
  <c r="D11" i="10"/>
  <c r="E11" i="10"/>
  <c r="F11" i="10"/>
  <c r="E10" i="10"/>
  <c r="D10" i="10"/>
  <c r="F10" i="10"/>
  <c r="C10" i="10"/>
  <c r="B10" i="10"/>
  <c r="G9" i="10"/>
  <c r="D9" i="10"/>
  <c r="E9" i="10"/>
  <c r="F9" i="10"/>
  <c r="G8" i="10"/>
  <c r="E8" i="10"/>
  <c r="D8" i="10"/>
  <c r="F8" i="10"/>
  <c r="D7" i="10"/>
  <c r="E7" i="10"/>
  <c r="F7" i="10"/>
  <c r="B7" i="10"/>
  <c r="E6" i="10"/>
  <c r="D6" i="10"/>
  <c r="F6" i="10"/>
  <c r="G5" i="10"/>
  <c r="D5" i="10"/>
  <c r="E5" i="10"/>
  <c r="F5" i="10"/>
  <c r="E4" i="10"/>
  <c r="D4" i="10"/>
  <c r="F4" i="10"/>
  <c r="D3" i="10"/>
  <c r="E3" i="10"/>
  <c r="F3" i="10"/>
  <c r="G296" i="9"/>
  <c r="E296" i="9"/>
  <c r="D296" i="9"/>
  <c r="G295" i="9"/>
  <c r="D295" i="9"/>
  <c r="E295" i="9"/>
  <c r="F295" i="9"/>
  <c r="G294" i="9"/>
  <c r="E294" i="9"/>
  <c r="D294" i="9"/>
  <c r="G293" i="9"/>
  <c r="D293" i="9"/>
  <c r="E293" i="9"/>
  <c r="F293" i="9"/>
  <c r="G292" i="9"/>
  <c r="E292" i="9"/>
  <c r="D292" i="9"/>
  <c r="G291" i="9"/>
  <c r="D291" i="9"/>
  <c r="E291" i="9"/>
  <c r="F291" i="9"/>
  <c r="G290" i="9"/>
  <c r="E290" i="9"/>
  <c r="D290" i="9"/>
  <c r="F290" i="9"/>
  <c r="G289" i="9"/>
  <c r="D289" i="9"/>
  <c r="E289" i="9"/>
  <c r="F289" i="9"/>
  <c r="G288" i="9"/>
  <c r="E288" i="9"/>
  <c r="D288" i="9"/>
  <c r="G287" i="9"/>
  <c r="D287" i="9"/>
  <c r="E287" i="9"/>
  <c r="F287" i="9"/>
  <c r="G286" i="9"/>
  <c r="E286" i="9"/>
  <c r="D286" i="9"/>
  <c r="G285" i="9"/>
  <c r="D285" i="9"/>
  <c r="E285" i="9"/>
  <c r="F285" i="9"/>
  <c r="G284" i="9"/>
  <c r="E284" i="9"/>
  <c r="D284" i="9"/>
  <c r="G283" i="9"/>
  <c r="D283" i="9"/>
  <c r="E283" i="9"/>
  <c r="F283" i="9"/>
  <c r="G282" i="9"/>
  <c r="E282" i="9"/>
  <c r="D282" i="9"/>
  <c r="F282" i="9"/>
  <c r="G281" i="9"/>
  <c r="D281" i="9"/>
  <c r="E281" i="9"/>
  <c r="F281" i="9"/>
  <c r="G280" i="9"/>
  <c r="E280" i="9"/>
  <c r="D280" i="9"/>
  <c r="G279" i="9"/>
  <c r="D279" i="9"/>
  <c r="E279" i="9"/>
  <c r="F279" i="9"/>
  <c r="G278" i="9"/>
  <c r="E278" i="9"/>
  <c r="D278" i="9"/>
  <c r="G277" i="9"/>
  <c r="D277" i="9"/>
  <c r="E277" i="9"/>
  <c r="F277" i="9"/>
  <c r="G276" i="9"/>
  <c r="E276" i="9"/>
  <c r="D276" i="9"/>
  <c r="F276" i="9"/>
  <c r="G275" i="9"/>
  <c r="D275" i="9"/>
  <c r="E275" i="9"/>
  <c r="F275" i="9"/>
  <c r="G274" i="9"/>
  <c r="E274" i="9"/>
  <c r="D274" i="9"/>
  <c r="G273" i="9"/>
  <c r="D273" i="9"/>
  <c r="E273" i="9"/>
  <c r="F273" i="9"/>
  <c r="G272" i="9"/>
  <c r="E272" i="9"/>
  <c r="D272" i="9"/>
  <c r="F272" i="9"/>
  <c r="G271" i="9"/>
  <c r="E271" i="9"/>
  <c r="D271" i="9"/>
  <c r="F271" i="9"/>
  <c r="G270" i="9"/>
  <c r="E270" i="9"/>
  <c r="D270" i="9"/>
  <c r="G269" i="9"/>
  <c r="D269" i="9"/>
  <c r="E269" i="9"/>
  <c r="F269" i="9"/>
  <c r="G268" i="9"/>
  <c r="E268" i="9"/>
  <c r="D268" i="9"/>
  <c r="G267" i="9"/>
  <c r="E267" i="9"/>
  <c r="D267" i="9"/>
  <c r="F267" i="9"/>
  <c r="G266" i="9"/>
  <c r="E266" i="9"/>
  <c r="D266" i="9"/>
  <c r="G265" i="9"/>
  <c r="D265" i="9"/>
  <c r="E265" i="9"/>
  <c r="F265" i="9"/>
  <c r="G264" i="9"/>
  <c r="E264" i="9"/>
  <c r="D264" i="9"/>
  <c r="G263" i="9"/>
  <c r="D263" i="9"/>
  <c r="E263" i="9"/>
  <c r="F263" i="9"/>
  <c r="G262" i="9"/>
  <c r="E262" i="9"/>
  <c r="D262" i="9"/>
  <c r="G261" i="9"/>
  <c r="D261" i="9"/>
  <c r="E261" i="9"/>
  <c r="F261" i="9"/>
  <c r="G260" i="9"/>
  <c r="E260" i="9"/>
  <c r="D260" i="9"/>
  <c r="F260" i="9"/>
  <c r="G259" i="9"/>
  <c r="D259" i="9"/>
  <c r="E259" i="9"/>
  <c r="F259" i="9"/>
  <c r="G258" i="9"/>
  <c r="E258" i="9"/>
  <c r="D258" i="9"/>
  <c r="G257" i="9"/>
  <c r="D257" i="9"/>
  <c r="E257" i="9"/>
  <c r="F257" i="9"/>
  <c r="G256" i="9"/>
  <c r="E256" i="9"/>
  <c r="D256" i="9"/>
  <c r="F256" i="9"/>
  <c r="G255" i="9"/>
  <c r="E255" i="9"/>
  <c r="D255" i="9"/>
  <c r="F255" i="9"/>
  <c r="G254" i="9"/>
  <c r="E254" i="9"/>
  <c r="D254" i="9"/>
  <c r="G253" i="9"/>
  <c r="D253" i="9"/>
  <c r="E253" i="9"/>
  <c r="F253" i="9"/>
  <c r="G252" i="9"/>
  <c r="E252" i="9"/>
  <c r="D252" i="9"/>
  <c r="G251" i="9"/>
  <c r="E251" i="9"/>
  <c r="D251" i="9"/>
  <c r="F251" i="9"/>
  <c r="G250" i="9"/>
  <c r="E250" i="9"/>
  <c r="D250" i="9"/>
  <c r="F250" i="9"/>
  <c r="G249" i="9"/>
  <c r="E249" i="9"/>
  <c r="D249" i="9"/>
  <c r="F249" i="9"/>
  <c r="G248" i="9"/>
  <c r="E248" i="9"/>
  <c r="D248" i="9"/>
  <c r="G247" i="9"/>
  <c r="E247" i="9"/>
  <c r="D247" i="9"/>
  <c r="F247" i="9"/>
  <c r="G246" i="9"/>
  <c r="E246" i="9"/>
  <c r="D246" i="9"/>
  <c r="F246" i="9"/>
  <c r="G245" i="9"/>
  <c r="E245" i="9"/>
  <c r="D245" i="9"/>
  <c r="F245" i="9"/>
  <c r="G244" i="9"/>
  <c r="E244" i="9"/>
  <c r="D244" i="9"/>
  <c r="G243" i="9"/>
  <c r="E243" i="9"/>
  <c r="D243" i="9"/>
  <c r="F243" i="9"/>
  <c r="G242" i="9"/>
  <c r="E242" i="9"/>
  <c r="D242" i="9"/>
  <c r="F242" i="9"/>
  <c r="G241" i="9"/>
  <c r="E241" i="9"/>
  <c r="D241" i="9"/>
  <c r="F241" i="9"/>
  <c r="G240" i="9"/>
  <c r="E240" i="9"/>
  <c r="D240" i="9"/>
  <c r="G239" i="9"/>
  <c r="E239" i="9"/>
  <c r="D239" i="9"/>
  <c r="F239" i="9"/>
  <c r="G238" i="9"/>
  <c r="E238" i="9"/>
  <c r="D238" i="9"/>
  <c r="F238" i="9"/>
  <c r="G237" i="9"/>
  <c r="E237" i="9"/>
  <c r="D237" i="9"/>
  <c r="F237" i="9"/>
  <c r="G236" i="9"/>
  <c r="E236" i="9"/>
  <c r="D236" i="9"/>
  <c r="G235" i="9"/>
  <c r="E235" i="9"/>
  <c r="D235" i="9"/>
  <c r="F235" i="9"/>
  <c r="G234" i="9"/>
  <c r="E234" i="9"/>
  <c r="D234" i="9"/>
  <c r="F234" i="9"/>
  <c r="G233" i="9"/>
  <c r="E233" i="9"/>
  <c r="D233" i="9"/>
  <c r="F233" i="9"/>
  <c r="G232" i="9"/>
  <c r="E232" i="9"/>
  <c r="D232" i="9"/>
  <c r="G231" i="9"/>
  <c r="E231" i="9"/>
  <c r="D231" i="9"/>
  <c r="F231" i="9"/>
  <c r="G230" i="9"/>
  <c r="E230" i="9"/>
  <c r="D230" i="9"/>
  <c r="F230" i="9"/>
  <c r="G229" i="9"/>
  <c r="E229" i="9"/>
  <c r="D229" i="9"/>
  <c r="F229" i="9"/>
  <c r="G228" i="9"/>
  <c r="E228" i="9"/>
  <c r="D228" i="9"/>
  <c r="G227" i="9"/>
  <c r="E227" i="9"/>
  <c r="D227" i="9"/>
  <c r="F227" i="9"/>
  <c r="G226" i="9"/>
  <c r="E226" i="9"/>
  <c r="D226" i="9"/>
  <c r="F226" i="9"/>
  <c r="G225" i="9"/>
  <c r="E225" i="9"/>
  <c r="D225" i="9"/>
  <c r="F225" i="9"/>
  <c r="G224" i="9"/>
  <c r="E224" i="9"/>
  <c r="D224" i="9"/>
  <c r="G223" i="9"/>
  <c r="E223" i="9"/>
  <c r="D223" i="9"/>
  <c r="F223" i="9"/>
  <c r="G222" i="9"/>
  <c r="E222" i="9"/>
  <c r="D222" i="9"/>
  <c r="F222" i="9"/>
  <c r="G221" i="9"/>
  <c r="E221" i="9"/>
  <c r="D221" i="9"/>
  <c r="F221" i="9"/>
  <c r="G220" i="9"/>
  <c r="E220" i="9"/>
  <c r="D220" i="9"/>
  <c r="G219" i="9"/>
  <c r="E219" i="9"/>
  <c r="D219" i="9"/>
  <c r="F219" i="9"/>
  <c r="G218" i="9"/>
  <c r="E218" i="9"/>
  <c r="D218" i="9"/>
  <c r="F218" i="9"/>
  <c r="G217" i="9"/>
  <c r="E217" i="9"/>
  <c r="D217" i="9"/>
  <c r="F217" i="9"/>
  <c r="G216" i="9"/>
  <c r="E216" i="9"/>
  <c r="D216" i="9"/>
  <c r="G215" i="9"/>
  <c r="E215" i="9"/>
  <c r="D215" i="9"/>
  <c r="F215" i="9"/>
  <c r="G214" i="9"/>
  <c r="E214" i="9"/>
  <c r="D214" i="9"/>
  <c r="F214" i="9"/>
  <c r="G213" i="9"/>
  <c r="E213" i="9"/>
  <c r="D213" i="9"/>
  <c r="F213" i="9"/>
  <c r="G212" i="9"/>
  <c r="E212" i="9"/>
  <c r="D212" i="9"/>
  <c r="G211" i="9"/>
  <c r="E211" i="9"/>
  <c r="D211" i="9"/>
  <c r="F211" i="9"/>
  <c r="G210" i="9"/>
  <c r="E210" i="9"/>
  <c r="D210" i="9"/>
  <c r="F210" i="9"/>
  <c r="G209" i="9"/>
  <c r="E209" i="9"/>
  <c r="D209" i="9"/>
  <c r="F209" i="9"/>
  <c r="G208" i="9"/>
  <c r="E208" i="9"/>
  <c r="D208" i="9"/>
  <c r="G207" i="9"/>
  <c r="E207" i="9"/>
  <c r="D207" i="9"/>
  <c r="F207" i="9"/>
  <c r="G206" i="9"/>
  <c r="E206" i="9"/>
  <c r="D206" i="9"/>
  <c r="F206" i="9"/>
  <c r="G205" i="9"/>
  <c r="E205" i="9"/>
  <c r="D205" i="9"/>
  <c r="F205" i="9"/>
  <c r="G204" i="9"/>
  <c r="E204" i="9"/>
  <c r="D204" i="9"/>
  <c r="G203" i="9"/>
  <c r="E203" i="9"/>
  <c r="D203" i="9"/>
  <c r="F203" i="9"/>
  <c r="G202" i="9"/>
  <c r="E202" i="9"/>
  <c r="D202" i="9"/>
  <c r="F202" i="9"/>
  <c r="G201" i="9"/>
  <c r="E201" i="9"/>
  <c r="D201" i="9"/>
  <c r="F201" i="9"/>
  <c r="G200" i="9"/>
  <c r="E200" i="9"/>
  <c r="D200" i="9"/>
  <c r="G199" i="9"/>
  <c r="E199" i="9"/>
  <c r="D199" i="9"/>
  <c r="F199" i="9"/>
  <c r="G198" i="9"/>
  <c r="E198" i="9"/>
  <c r="D198" i="9"/>
  <c r="F198" i="9"/>
  <c r="G197" i="9"/>
  <c r="E197" i="9"/>
  <c r="D197" i="9"/>
  <c r="F197" i="9"/>
  <c r="G196" i="9"/>
  <c r="E196" i="9"/>
  <c r="D196" i="9"/>
  <c r="G195" i="9"/>
  <c r="E195" i="9"/>
  <c r="D195" i="9"/>
  <c r="F195" i="9"/>
  <c r="G194" i="9"/>
  <c r="E194" i="9"/>
  <c r="D194" i="9"/>
  <c r="F194" i="9"/>
  <c r="G193" i="9"/>
  <c r="E193" i="9"/>
  <c r="D193" i="9"/>
  <c r="F193" i="9"/>
  <c r="G192" i="9"/>
  <c r="E192" i="9"/>
  <c r="D192" i="9"/>
  <c r="G191" i="9"/>
  <c r="E191" i="9"/>
  <c r="D191" i="9"/>
  <c r="F191" i="9"/>
  <c r="G190" i="9"/>
  <c r="E190" i="9"/>
  <c r="D190" i="9"/>
  <c r="F190" i="9"/>
  <c r="G189" i="9"/>
  <c r="E189" i="9"/>
  <c r="D189" i="9"/>
  <c r="F189" i="9"/>
  <c r="G188" i="9"/>
  <c r="E188" i="9"/>
  <c r="D188" i="9"/>
  <c r="G187" i="9"/>
  <c r="E187" i="9"/>
  <c r="D187" i="9"/>
  <c r="F187" i="9"/>
  <c r="G186" i="9"/>
  <c r="E186" i="9"/>
  <c r="D186" i="9"/>
  <c r="F186" i="9"/>
  <c r="G185" i="9"/>
  <c r="E185" i="9"/>
  <c r="D185" i="9"/>
  <c r="F185" i="9"/>
  <c r="G184" i="9"/>
  <c r="E184" i="9"/>
  <c r="D184" i="9"/>
  <c r="G183" i="9"/>
  <c r="E183" i="9"/>
  <c r="D183" i="9"/>
  <c r="F183" i="9"/>
  <c r="G182" i="9"/>
  <c r="E182" i="9"/>
  <c r="D182" i="9"/>
  <c r="F182" i="9"/>
  <c r="G181" i="9"/>
  <c r="E181" i="9"/>
  <c r="D181" i="9"/>
  <c r="F181" i="9"/>
  <c r="G180" i="9"/>
  <c r="E180" i="9"/>
  <c r="D180" i="9"/>
  <c r="G179" i="9"/>
  <c r="E179" i="9"/>
  <c r="D179" i="9"/>
  <c r="F179" i="9"/>
  <c r="G178" i="9"/>
  <c r="E178" i="9"/>
  <c r="D178" i="9"/>
  <c r="F178" i="9"/>
  <c r="G177" i="9"/>
  <c r="E177" i="9"/>
  <c r="D177" i="9"/>
  <c r="F177" i="9"/>
  <c r="G176" i="9"/>
  <c r="E176" i="9"/>
  <c r="D176" i="9"/>
  <c r="G175" i="9"/>
  <c r="E175" i="9"/>
  <c r="D175" i="9"/>
  <c r="F175" i="9"/>
  <c r="C175" i="9"/>
  <c r="B175" i="9"/>
  <c r="G174" i="9"/>
  <c r="E174" i="9"/>
  <c r="D174" i="9"/>
  <c r="F174" i="9"/>
  <c r="C174" i="9"/>
  <c r="B174" i="9"/>
  <c r="G173" i="9"/>
  <c r="E173" i="9"/>
  <c r="D173" i="9"/>
  <c r="F173" i="9"/>
  <c r="C173" i="9"/>
  <c r="B173" i="9"/>
  <c r="G172" i="9"/>
  <c r="E172" i="9"/>
  <c r="D172" i="9"/>
  <c r="C172" i="9"/>
  <c r="B172" i="9"/>
  <c r="G171" i="9"/>
  <c r="E171" i="9"/>
  <c r="D171" i="9"/>
  <c r="F171" i="9"/>
  <c r="C171" i="9"/>
  <c r="B171" i="9"/>
  <c r="G170" i="9"/>
  <c r="E170" i="9"/>
  <c r="D170" i="9"/>
  <c r="G169" i="9"/>
  <c r="D169" i="9"/>
  <c r="E169" i="9"/>
  <c r="F169" i="9"/>
  <c r="G168" i="9"/>
  <c r="E168" i="9"/>
  <c r="D168" i="9"/>
  <c r="F168" i="9"/>
  <c r="G167" i="9"/>
  <c r="E167" i="9"/>
  <c r="D167" i="9"/>
  <c r="F167" i="9"/>
  <c r="G166" i="9"/>
  <c r="E166" i="9"/>
  <c r="D166" i="9"/>
  <c r="G165" i="9"/>
  <c r="D165" i="9"/>
  <c r="E165" i="9"/>
  <c r="F165" i="9"/>
  <c r="G164" i="9"/>
  <c r="E164" i="9"/>
  <c r="D164" i="9"/>
  <c r="F164" i="9"/>
  <c r="G163" i="9"/>
  <c r="E163" i="9"/>
  <c r="D163" i="9"/>
  <c r="F163" i="9"/>
  <c r="G162" i="9"/>
  <c r="E162" i="9"/>
  <c r="D162" i="9"/>
  <c r="G161" i="9"/>
  <c r="D161" i="9"/>
  <c r="E161" i="9"/>
  <c r="F161" i="9"/>
  <c r="G160" i="9"/>
  <c r="E160" i="9"/>
  <c r="D160" i="9"/>
  <c r="F160" i="9"/>
  <c r="G159" i="9"/>
  <c r="E159" i="9"/>
  <c r="D159" i="9"/>
  <c r="F159" i="9"/>
  <c r="G158" i="9"/>
  <c r="E158" i="9"/>
  <c r="D158" i="9"/>
  <c r="G157" i="9"/>
  <c r="D157" i="9"/>
  <c r="E157" i="9"/>
  <c r="F157" i="9"/>
  <c r="G156" i="9"/>
  <c r="E156" i="9"/>
  <c r="D156" i="9"/>
  <c r="F156" i="9"/>
  <c r="G155" i="9"/>
  <c r="E155" i="9"/>
  <c r="D155" i="9"/>
  <c r="F155" i="9"/>
  <c r="G154" i="9"/>
  <c r="E154" i="9"/>
  <c r="D154" i="9"/>
  <c r="G153" i="9"/>
  <c r="D153" i="9"/>
  <c r="E153" i="9"/>
  <c r="F153" i="9"/>
  <c r="G152" i="9"/>
  <c r="E152" i="9"/>
  <c r="D152" i="9"/>
  <c r="F152" i="9"/>
  <c r="G151" i="9"/>
  <c r="E151" i="9"/>
  <c r="D151" i="9"/>
  <c r="F151" i="9"/>
  <c r="G150" i="9"/>
  <c r="E150" i="9"/>
  <c r="D150" i="9"/>
  <c r="G149" i="9"/>
  <c r="D149" i="9"/>
  <c r="E149" i="9"/>
  <c r="F149" i="9"/>
  <c r="G148" i="9"/>
  <c r="E148" i="9"/>
  <c r="D148" i="9"/>
  <c r="F148" i="9"/>
  <c r="G147" i="9"/>
  <c r="E147" i="9"/>
  <c r="D147" i="9"/>
  <c r="F147" i="9"/>
  <c r="G146" i="9"/>
  <c r="E146" i="9"/>
  <c r="D146" i="9"/>
  <c r="G145" i="9"/>
  <c r="D145" i="9"/>
  <c r="E145" i="9"/>
  <c r="F145" i="9"/>
  <c r="G144" i="9"/>
  <c r="E144" i="9"/>
  <c r="D144" i="9"/>
  <c r="F144" i="9"/>
  <c r="G143" i="9"/>
  <c r="E143" i="9"/>
  <c r="D143" i="9"/>
  <c r="F143" i="9"/>
  <c r="G142" i="9"/>
  <c r="E142" i="9"/>
  <c r="D142" i="9"/>
  <c r="G141" i="9"/>
  <c r="D141" i="9"/>
  <c r="E141" i="9"/>
  <c r="F141" i="9"/>
  <c r="G140" i="9"/>
  <c r="E140" i="9"/>
  <c r="D140" i="9"/>
  <c r="F140" i="9"/>
  <c r="G139" i="9"/>
  <c r="E139" i="9"/>
  <c r="D139" i="9"/>
  <c r="F139" i="9"/>
  <c r="G138" i="9"/>
  <c r="E138" i="9"/>
  <c r="D138" i="9"/>
  <c r="G137" i="9"/>
  <c r="D137" i="9"/>
  <c r="E137" i="9"/>
  <c r="F137" i="9"/>
  <c r="G136" i="9"/>
  <c r="E136" i="9"/>
  <c r="D136" i="9"/>
  <c r="F136" i="9"/>
  <c r="G135" i="9"/>
  <c r="E135" i="9"/>
  <c r="D135" i="9"/>
  <c r="F135" i="9"/>
  <c r="G134" i="9"/>
  <c r="E134" i="9"/>
  <c r="D134" i="9"/>
  <c r="G133" i="9"/>
  <c r="D133" i="9"/>
  <c r="E133" i="9"/>
  <c r="F133" i="9"/>
  <c r="G132" i="9"/>
  <c r="E132" i="9"/>
  <c r="D132" i="9"/>
  <c r="F132" i="9"/>
  <c r="G131" i="9"/>
  <c r="E131" i="9"/>
  <c r="D131" i="9"/>
  <c r="F131" i="9"/>
  <c r="G130" i="9"/>
  <c r="E130" i="9"/>
  <c r="D130" i="9"/>
  <c r="G129" i="9"/>
  <c r="D129" i="9"/>
  <c r="E129" i="9"/>
  <c r="F129" i="9"/>
  <c r="G128" i="9"/>
  <c r="E128" i="9"/>
  <c r="D128" i="9"/>
  <c r="F128" i="9"/>
  <c r="G127" i="9"/>
  <c r="E127" i="9"/>
  <c r="D127" i="9"/>
  <c r="F127" i="9"/>
  <c r="G126" i="9"/>
  <c r="E126" i="9"/>
  <c r="D126" i="9"/>
  <c r="G125" i="9"/>
  <c r="D125" i="9"/>
  <c r="E125" i="9"/>
  <c r="F125" i="9"/>
  <c r="G124" i="9"/>
  <c r="E124" i="9"/>
  <c r="D124" i="9"/>
  <c r="F124" i="9"/>
  <c r="G123" i="9"/>
  <c r="E123" i="9"/>
  <c r="D123" i="9"/>
  <c r="F123" i="9"/>
  <c r="G122" i="9"/>
  <c r="E122" i="9"/>
  <c r="D122" i="9"/>
  <c r="G121" i="9"/>
  <c r="D121" i="9"/>
  <c r="E121" i="9"/>
  <c r="F121" i="9"/>
  <c r="G120" i="9"/>
  <c r="E120" i="9"/>
  <c r="D120" i="9"/>
  <c r="F120" i="9"/>
  <c r="C120" i="9"/>
  <c r="B120" i="9"/>
  <c r="G119" i="9"/>
  <c r="E119" i="9"/>
  <c r="D119" i="9"/>
  <c r="F119" i="9"/>
  <c r="C119" i="9"/>
  <c r="B119" i="9"/>
  <c r="G118" i="9"/>
  <c r="E118" i="9"/>
  <c r="D118" i="9"/>
  <c r="B118" i="9"/>
  <c r="G117" i="9"/>
  <c r="E117" i="9"/>
  <c r="D117" i="9"/>
  <c r="F117" i="9"/>
  <c r="G116" i="9"/>
  <c r="E116" i="9"/>
  <c r="D116" i="9"/>
  <c r="F116" i="9"/>
  <c r="G115" i="9"/>
  <c r="E115" i="9"/>
  <c r="D115" i="9"/>
  <c r="F115" i="9"/>
  <c r="B115" i="9"/>
  <c r="G114" i="9"/>
  <c r="E114" i="9"/>
  <c r="D114" i="9"/>
  <c r="F114" i="9"/>
  <c r="G113" i="9"/>
  <c r="E113" i="9"/>
  <c r="D113" i="9"/>
  <c r="F113" i="9"/>
  <c r="G112" i="9"/>
  <c r="E112" i="9"/>
  <c r="D112" i="9"/>
  <c r="F112" i="9"/>
  <c r="G111" i="9"/>
  <c r="E111" i="9"/>
  <c r="D111" i="9"/>
  <c r="F111" i="9"/>
  <c r="G110" i="9"/>
  <c r="E110" i="9"/>
  <c r="D110" i="9"/>
  <c r="F110" i="9"/>
  <c r="E109" i="9"/>
  <c r="D109" i="9"/>
  <c r="F109" i="9"/>
  <c r="E108" i="9"/>
  <c r="D108" i="9"/>
  <c r="F108" i="9"/>
  <c r="G107" i="9"/>
  <c r="D107" i="9"/>
  <c r="E107" i="9"/>
  <c r="F107" i="9"/>
  <c r="G106" i="9"/>
  <c r="E106" i="9"/>
  <c r="D106" i="9"/>
  <c r="F106" i="9"/>
  <c r="G105" i="9"/>
  <c r="E105" i="9"/>
  <c r="D105" i="9"/>
  <c r="F105" i="9"/>
  <c r="G104" i="9"/>
  <c r="E104" i="9"/>
  <c r="D104" i="9"/>
  <c r="F104" i="9"/>
  <c r="G103" i="9"/>
  <c r="D103" i="9"/>
  <c r="E103" i="9"/>
  <c r="F103" i="9"/>
  <c r="G102" i="9"/>
  <c r="E102" i="9"/>
  <c r="D102" i="9"/>
  <c r="F102" i="9"/>
  <c r="E101" i="9"/>
  <c r="D101" i="9"/>
  <c r="F101" i="9"/>
  <c r="G100" i="9"/>
  <c r="E100" i="9"/>
  <c r="D100" i="9"/>
  <c r="F100" i="9"/>
  <c r="G99" i="9"/>
  <c r="D99" i="9"/>
  <c r="E99" i="9"/>
  <c r="F99" i="9"/>
  <c r="G98" i="9"/>
  <c r="E98" i="9"/>
  <c r="D98" i="9"/>
  <c r="F98" i="9"/>
  <c r="G97" i="9"/>
  <c r="E97" i="9"/>
  <c r="D97" i="9"/>
  <c r="F97" i="9"/>
  <c r="G96" i="9"/>
  <c r="E96" i="9"/>
  <c r="D96" i="9"/>
  <c r="F96" i="9"/>
  <c r="D95" i="9"/>
  <c r="E95" i="9"/>
  <c r="F95" i="9"/>
  <c r="E94" i="9"/>
  <c r="D94" i="9"/>
  <c r="F94" i="9"/>
  <c r="G93" i="9"/>
  <c r="E93" i="9"/>
  <c r="D93" i="9"/>
  <c r="F93" i="9"/>
  <c r="G92" i="9"/>
  <c r="E92" i="9"/>
  <c r="D92" i="9"/>
  <c r="G91" i="9"/>
  <c r="D91" i="9"/>
  <c r="E91" i="9"/>
  <c r="F91" i="9"/>
  <c r="G90" i="9"/>
  <c r="E90" i="9"/>
  <c r="D90" i="9"/>
  <c r="F90" i="9"/>
  <c r="G89" i="9"/>
  <c r="E89" i="9"/>
  <c r="D89" i="9"/>
  <c r="F89" i="9"/>
  <c r="G88" i="9"/>
  <c r="E88" i="9"/>
  <c r="D88" i="9"/>
  <c r="F88" i="9"/>
  <c r="D87" i="9"/>
  <c r="E87" i="9"/>
  <c r="F87" i="9"/>
  <c r="G86" i="9"/>
  <c r="E86" i="9"/>
  <c r="D86" i="9"/>
  <c r="F86" i="9"/>
  <c r="G85" i="9"/>
  <c r="E85" i="9"/>
  <c r="D85" i="9"/>
  <c r="F85" i="9"/>
  <c r="G84" i="9"/>
  <c r="E84" i="9"/>
  <c r="D84" i="9"/>
  <c r="F84" i="9"/>
  <c r="E83" i="9"/>
  <c r="D83" i="9"/>
  <c r="F83" i="9"/>
  <c r="E82" i="9"/>
  <c r="D82" i="9"/>
  <c r="F82" i="9"/>
  <c r="E81" i="9"/>
  <c r="D81" i="9"/>
  <c r="F81" i="9"/>
  <c r="G80" i="9"/>
  <c r="E80" i="9"/>
  <c r="D80" i="9"/>
  <c r="G79" i="9"/>
  <c r="E79" i="9"/>
  <c r="D79" i="9"/>
  <c r="F79" i="9"/>
  <c r="G78" i="9"/>
  <c r="E78" i="9"/>
  <c r="D78" i="9"/>
  <c r="F78" i="9"/>
  <c r="E77" i="9"/>
  <c r="D77" i="9"/>
  <c r="F77" i="9"/>
  <c r="E76" i="9"/>
  <c r="D76" i="9"/>
  <c r="G75" i="9"/>
  <c r="D75" i="9"/>
  <c r="E75" i="9"/>
  <c r="F75" i="9"/>
  <c r="G74" i="9"/>
  <c r="E74" i="9"/>
  <c r="D74" i="9"/>
  <c r="F74" i="9"/>
  <c r="E73" i="9"/>
  <c r="D73" i="9"/>
  <c r="F73" i="9"/>
  <c r="G72" i="9"/>
  <c r="E72" i="9"/>
  <c r="D72" i="9"/>
  <c r="F72" i="9"/>
  <c r="G71" i="9"/>
  <c r="D71" i="9"/>
  <c r="E71" i="9"/>
  <c r="F71" i="9"/>
  <c r="G70" i="9"/>
  <c r="E70" i="9"/>
  <c r="D70" i="9"/>
  <c r="F70" i="9"/>
  <c r="E69" i="9"/>
  <c r="D69" i="9"/>
  <c r="F69" i="9"/>
  <c r="E68" i="9"/>
  <c r="D68" i="9"/>
  <c r="F68" i="9"/>
  <c r="E67" i="9"/>
  <c r="D67" i="9"/>
  <c r="F67" i="9"/>
  <c r="G66" i="9"/>
  <c r="E66" i="9"/>
  <c r="D66" i="9"/>
  <c r="F66" i="9"/>
  <c r="G65" i="9"/>
  <c r="E65" i="9"/>
  <c r="D65" i="9"/>
  <c r="F65" i="9"/>
  <c r="G64" i="9"/>
  <c r="E64" i="9"/>
  <c r="D64" i="9"/>
  <c r="G63" i="9"/>
  <c r="E63" i="9"/>
  <c r="D63" i="9"/>
  <c r="F63" i="9"/>
  <c r="G62" i="9"/>
  <c r="E62" i="9"/>
  <c r="D62" i="9"/>
  <c r="F62" i="9"/>
  <c r="G61" i="9"/>
  <c r="E61" i="9"/>
  <c r="D61" i="9"/>
  <c r="F61" i="9"/>
  <c r="G60" i="9"/>
  <c r="E60" i="9"/>
  <c r="D60" i="9"/>
  <c r="D59" i="9"/>
  <c r="E59" i="9"/>
  <c r="F59" i="9"/>
  <c r="G58" i="9"/>
  <c r="E58" i="9"/>
  <c r="D58" i="9"/>
  <c r="F58" i="9"/>
  <c r="G57" i="9"/>
  <c r="E57" i="9"/>
  <c r="D57" i="9"/>
  <c r="F57" i="9"/>
  <c r="E56" i="9"/>
  <c r="D56" i="9"/>
  <c r="F56" i="9"/>
  <c r="D55" i="9"/>
  <c r="E55" i="9"/>
  <c r="F55" i="9"/>
  <c r="E54" i="9"/>
  <c r="D54" i="9"/>
  <c r="F54" i="9"/>
  <c r="G53" i="9"/>
  <c r="E53" i="9"/>
  <c r="D53" i="9"/>
  <c r="F53" i="9"/>
  <c r="G52" i="9"/>
  <c r="E52" i="9"/>
  <c r="D52" i="9"/>
  <c r="G51" i="9"/>
  <c r="D51" i="9"/>
  <c r="E51" i="9"/>
  <c r="F51" i="9"/>
  <c r="G50" i="9"/>
  <c r="E50" i="9"/>
  <c r="D50" i="9"/>
  <c r="F50" i="9"/>
  <c r="G49" i="9"/>
  <c r="E49" i="9"/>
  <c r="D49" i="9"/>
  <c r="F49" i="9"/>
  <c r="E48" i="9"/>
  <c r="D48" i="9"/>
  <c r="D47" i="9"/>
  <c r="E47" i="9"/>
  <c r="F47" i="9"/>
  <c r="G46" i="9"/>
  <c r="E46" i="9"/>
  <c r="D46" i="9"/>
  <c r="F46" i="9"/>
  <c r="G45" i="9"/>
  <c r="E45" i="9"/>
  <c r="D45" i="9"/>
  <c r="F45" i="9"/>
  <c r="G44" i="9"/>
  <c r="E44" i="9"/>
  <c r="D44" i="9"/>
  <c r="G43" i="9"/>
  <c r="D43" i="9"/>
  <c r="E43" i="9"/>
  <c r="F43" i="9"/>
  <c r="E42" i="9"/>
  <c r="D42" i="9"/>
  <c r="F42" i="9"/>
  <c r="G41" i="9"/>
  <c r="E41" i="9"/>
  <c r="D41" i="9"/>
  <c r="F41" i="9"/>
  <c r="E40" i="9"/>
  <c r="D40" i="9"/>
  <c r="G39" i="9"/>
  <c r="D39" i="9"/>
  <c r="E39" i="9"/>
  <c r="F39" i="9"/>
  <c r="G38" i="9"/>
  <c r="E38" i="9"/>
  <c r="D38" i="9"/>
  <c r="F38" i="9"/>
  <c r="G37" i="9"/>
  <c r="E37" i="9"/>
  <c r="D37" i="9"/>
  <c r="F37" i="9"/>
  <c r="G36" i="9"/>
  <c r="E36" i="9"/>
  <c r="D36" i="9"/>
  <c r="G35" i="9"/>
  <c r="D35" i="9"/>
  <c r="E35" i="9"/>
  <c r="F35" i="9"/>
  <c r="E34" i="9"/>
  <c r="D34" i="9"/>
  <c r="F34" i="9"/>
  <c r="G33" i="9"/>
  <c r="E33" i="9"/>
  <c r="D33" i="9"/>
  <c r="F33" i="9"/>
  <c r="E32" i="9"/>
  <c r="D32" i="9"/>
  <c r="D31" i="9"/>
  <c r="E31" i="9"/>
  <c r="F31" i="9"/>
  <c r="G30" i="9"/>
  <c r="E30" i="9"/>
  <c r="D30" i="9"/>
  <c r="F30" i="9"/>
  <c r="G29" i="9"/>
  <c r="E29" i="9"/>
  <c r="D29" i="9"/>
  <c r="F29" i="9"/>
  <c r="E28" i="9"/>
  <c r="D28" i="9"/>
  <c r="B28" i="9"/>
  <c r="E27" i="9"/>
  <c r="D27" i="9"/>
  <c r="F27" i="9"/>
  <c r="G26" i="9"/>
  <c r="E26" i="9"/>
  <c r="D26" i="9"/>
  <c r="G25" i="9"/>
  <c r="D25" i="9"/>
  <c r="E25" i="9"/>
  <c r="F25" i="9"/>
  <c r="E24" i="9"/>
  <c r="D24" i="9"/>
  <c r="F24" i="9"/>
  <c r="G23" i="9"/>
  <c r="E23" i="9"/>
  <c r="D23" i="9"/>
  <c r="F23" i="9"/>
  <c r="G22" i="9"/>
  <c r="E22" i="9"/>
  <c r="D22" i="9"/>
  <c r="G21" i="9"/>
  <c r="D21" i="9"/>
  <c r="E21" i="9"/>
  <c r="F21" i="9"/>
  <c r="E20" i="9"/>
  <c r="D20" i="9"/>
  <c r="F20" i="9"/>
  <c r="E19" i="9"/>
  <c r="D19" i="9"/>
  <c r="F19" i="9"/>
  <c r="E18" i="9"/>
  <c r="D18" i="9"/>
  <c r="D17" i="9"/>
  <c r="E17" i="9"/>
  <c r="F17" i="9"/>
  <c r="G16" i="9"/>
  <c r="E16" i="9"/>
  <c r="D16" i="9"/>
  <c r="F16" i="9"/>
  <c r="C16" i="9"/>
  <c r="B16" i="9"/>
  <c r="G15" i="9"/>
  <c r="E15" i="9"/>
  <c r="D15" i="9"/>
  <c r="F15" i="9"/>
  <c r="G14" i="9"/>
  <c r="E14" i="9"/>
  <c r="D14" i="9"/>
  <c r="D13" i="9"/>
  <c r="E13" i="9"/>
  <c r="F13" i="9"/>
  <c r="E12" i="9"/>
  <c r="D12" i="9"/>
  <c r="F12" i="9"/>
  <c r="E11" i="9"/>
  <c r="D11" i="9"/>
  <c r="F11" i="9"/>
  <c r="E10" i="9"/>
  <c r="D10" i="9"/>
  <c r="C10" i="9"/>
  <c r="B10" i="9"/>
  <c r="G9" i="9"/>
  <c r="E9" i="9"/>
  <c r="D9" i="9"/>
  <c r="F9" i="9"/>
  <c r="G8" i="9"/>
  <c r="E8" i="9"/>
  <c r="D8" i="9"/>
  <c r="D7" i="9"/>
  <c r="E7" i="9"/>
  <c r="F7" i="9"/>
  <c r="B7" i="9"/>
  <c r="E6" i="9"/>
  <c r="D6" i="9"/>
  <c r="F6" i="9"/>
  <c r="G5" i="9"/>
  <c r="E5" i="9"/>
  <c r="D5" i="9"/>
  <c r="F5" i="9"/>
  <c r="E4" i="9"/>
  <c r="D4" i="9"/>
  <c r="D3" i="9"/>
  <c r="E3" i="9"/>
  <c r="F3" i="9"/>
  <c r="B27" i="8"/>
  <c r="B4" i="8"/>
  <c r="B27" i="7"/>
  <c r="B17" i="7"/>
  <c r="G296" i="6"/>
  <c r="E296" i="6"/>
  <c r="D296" i="6"/>
  <c r="F296" i="6"/>
  <c r="G295" i="6"/>
  <c r="E295" i="6"/>
  <c r="D295" i="6"/>
  <c r="F295" i="6"/>
  <c r="G294" i="6"/>
  <c r="E294" i="6"/>
  <c r="D294" i="6"/>
  <c r="F294" i="6"/>
  <c r="G293" i="6"/>
  <c r="E293" i="6"/>
  <c r="D293" i="6"/>
  <c r="F293" i="6"/>
  <c r="G292" i="6"/>
  <c r="E292" i="6"/>
  <c r="D292" i="6"/>
  <c r="F292" i="6"/>
  <c r="G291" i="6"/>
  <c r="E291" i="6"/>
  <c r="D291" i="6"/>
  <c r="F291" i="6"/>
  <c r="G290" i="6"/>
  <c r="E290" i="6"/>
  <c r="D290" i="6"/>
  <c r="F290" i="6"/>
  <c r="G289" i="6"/>
  <c r="E289" i="6"/>
  <c r="D289" i="6"/>
  <c r="F289" i="6"/>
  <c r="G288" i="6"/>
  <c r="E288" i="6"/>
  <c r="D288" i="6"/>
  <c r="F288" i="6"/>
  <c r="G287" i="6"/>
  <c r="E287" i="6"/>
  <c r="D287" i="6"/>
  <c r="F287" i="6"/>
  <c r="G286" i="6"/>
  <c r="E286" i="6"/>
  <c r="D286" i="6"/>
  <c r="F286" i="6"/>
  <c r="G285" i="6"/>
  <c r="E285" i="6"/>
  <c r="D285" i="6"/>
  <c r="F285" i="6"/>
  <c r="G284" i="6"/>
  <c r="E284" i="6"/>
  <c r="D284" i="6"/>
  <c r="F284" i="6"/>
  <c r="G283" i="6"/>
  <c r="E283" i="6"/>
  <c r="D283" i="6"/>
  <c r="F283" i="6"/>
  <c r="G282" i="6"/>
  <c r="E282" i="6"/>
  <c r="D282" i="6"/>
  <c r="F282" i="6"/>
  <c r="G281" i="6"/>
  <c r="E281" i="6"/>
  <c r="D281" i="6"/>
  <c r="F281" i="6"/>
  <c r="G280" i="6"/>
  <c r="E280" i="6"/>
  <c r="D280" i="6"/>
  <c r="F280" i="6"/>
  <c r="G279" i="6"/>
  <c r="E279" i="6"/>
  <c r="D279" i="6"/>
  <c r="F279" i="6"/>
  <c r="G278" i="6"/>
  <c r="E278" i="6"/>
  <c r="D278" i="6"/>
  <c r="F278" i="6"/>
  <c r="G277" i="6"/>
  <c r="E277" i="6"/>
  <c r="D277" i="6"/>
  <c r="F277" i="6"/>
  <c r="G276" i="6"/>
  <c r="E276" i="6"/>
  <c r="D276" i="6"/>
  <c r="F276" i="6"/>
  <c r="G275" i="6"/>
  <c r="E275" i="6"/>
  <c r="D275" i="6"/>
  <c r="F275" i="6"/>
  <c r="G274" i="6"/>
  <c r="E274" i="6"/>
  <c r="D274" i="6"/>
  <c r="F274" i="6"/>
  <c r="G273" i="6"/>
  <c r="E273" i="6"/>
  <c r="D273" i="6"/>
  <c r="F273" i="6"/>
  <c r="G272" i="6"/>
  <c r="E272" i="6"/>
  <c r="D272" i="6"/>
  <c r="F272" i="6"/>
  <c r="G271" i="6"/>
  <c r="E271" i="6"/>
  <c r="D271" i="6"/>
  <c r="F271" i="6"/>
  <c r="G270" i="6"/>
  <c r="E270" i="6"/>
  <c r="D270" i="6"/>
  <c r="F270" i="6"/>
  <c r="G269" i="6"/>
  <c r="E269" i="6"/>
  <c r="D269" i="6"/>
  <c r="F269" i="6"/>
  <c r="G268" i="6"/>
  <c r="E268" i="6"/>
  <c r="D268" i="6"/>
  <c r="F268" i="6"/>
  <c r="G267" i="6"/>
  <c r="E267" i="6"/>
  <c r="D267" i="6"/>
  <c r="F267" i="6"/>
  <c r="G266" i="6"/>
  <c r="E266" i="6"/>
  <c r="D266" i="6"/>
  <c r="F266" i="6"/>
  <c r="G265" i="6"/>
  <c r="E265" i="6"/>
  <c r="D265" i="6"/>
  <c r="F265" i="6"/>
  <c r="G264" i="6"/>
  <c r="E264" i="6"/>
  <c r="D264" i="6"/>
  <c r="F264" i="6"/>
  <c r="G263" i="6"/>
  <c r="E263" i="6"/>
  <c r="D263" i="6"/>
  <c r="F263" i="6"/>
  <c r="G262" i="6"/>
  <c r="E262" i="6"/>
  <c r="D262" i="6"/>
  <c r="F262" i="6"/>
  <c r="G261" i="6"/>
  <c r="E261" i="6"/>
  <c r="D261" i="6"/>
  <c r="F261" i="6"/>
  <c r="G260" i="6"/>
  <c r="E260" i="6"/>
  <c r="D260" i="6"/>
  <c r="F260" i="6"/>
  <c r="G259" i="6"/>
  <c r="E259" i="6"/>
  <c r="D259" i="6"/>
  <c r="F259" i="6"/>
  <c r="G258" i="6"/>
  <c r="E258" i="6"/>
  <c r="D258" i="6"/>
  <c r="F258" i="6"/>
  <c r="G257" i="6"/>
  <c r="E257" i="6"/>
  <c r="D257" i="6"/>
  <c r="F257" i="6"/>
  <c r="G256" i="6"/>
  <c r="E256" i="6"/>
  <c r="D256" i="6"/>
  <c r="F256" i="6"/>
  <c r="G255" i="6"/>
  <c r="E255" i="6"/>
  <c r="D255" i="6"/>
  <c r="F255" i="6"/>
  <c r="G254" i="6"/>
  <c r="E254" i="6"/>
  <c r="D254" i="6"/>
  <c r="F254" i="6"/>
  <c r="G253" i="6"/>
  <c r="E253" i="6"/>
  <c r="D253" i="6"/>
  <c r="F253" i="6"/>
  <c r="G252" i="6"/>
  <c r="E252" i="6"/>
  <c r="D252" i="6"/>
  <c r="F252" i="6"/>
  <c r="G251" i="6"/>
  <c r="E251" i="6"/>
  <c r="D251" i="6"/>
  <c r="F251" i="6"/>
  <c r="G250" i="6"/>
  <c r="E250" i="6"/>
  <c r="D250" i="6"/>
  <c r="F250" i="6"/>
  <c r="G249" i="6"/>
  <c r="E249" i="6"/>
  <c r="D249" i="6"/>
  <c r="F249" i="6"/>
  <c r="G248" i="6"/>
  <c r="E248" i="6"/>
  <c r="D248" i="6"/>
  <c r="F248" i="6"/>
  <c r="G247" i="6"/>
  <c r="E247" i="6"/>
  <c r="D247" i="6"/>
  <c r="F247" i="6"/>
  <c r="G246" i="6"/>
  <c r="E246" i="6"/>
  <c r="D246" i="6"/>
  <c r="F246" i="6"/>
  <c r="G245" i="6"/>
  <c r="E245" i="6"/>
  <c r="D245" i="6"/>
  <c r="F245" i="6"/>
  <c r="G244" i="6"/>
  <c r="E244" i="6"/>
  <c r="D244" i="6"/>
  <c r="F244" i="6"/>
  <c r="G243" i="6"/>
  <c r="E243" i="6"/>
  <c r="D243" i="6"/>
  <c r="F243" i="6"/>
  <c r="G242" i="6"/>
  <c r="E242" i="6"/>
  <c r="D242" i="6"/>
  <c r="F242" i="6"/>
  <c r="G241" i="6"/>
  <c r="E241" i="6"/>
  <c r="D241" i="6"/>
  <c r="F241" i="6"/>
  <c r="G240" i="6"/>
  <c r="E240" i="6"/>
  <c r="D240" i="6"/>
  <c r="F240" i="6"/>
  <c r="G239" i="6"/>
  <c r="E239" i="6"/>
  <c r="D239" i="6"/>
  <c r="F239" i="6"/>
  <c r="G238" i="6"/>
  <c r="E238" i="6"/>
  <c r="D238" i="6"/>
  <c r="F238" i="6"/>
  <c r="G237" i="6"/>
  <c r="E237" i="6"/>
  <c r="D237" i="6"/>
  <c r="F237" i="6"/>
  <c r="G236" i="6"/>
  <c r="E236" i="6"/>
  <c r="D236" i="6"/>
  <c r="F236" i="6"/>
  <c r="G235" i="6"/>
  <c r="E235" i="6"/>
  <c r="D235" i="6"/>
  <c r="F235" i="6"/>
  <c r="G234" i="6"/>
  <c r="E234" i="6"/>
  <c r="D234" i="6"/>
  <c r="F234" i="6"/>
  <c r="G233" i="6"/>
  <c r="E233" i="6"/>
  <c r="D233" i="6"/>
  <c r="F233" i="6"/>
  <c r="G232" i="6"/>
  <c r="E232" i="6"/>
  <c r="D232" i="6"/>
  <c r="F232" i="6"/>
  <c r="G231" i="6"/>
  <c r="E231" i="6"/>
  <c r="D231" i="6"/>
  <c r="F231" i="6"/>
  <c r="G230" i="6"/>
  <c r="E230" i="6"/>
  <c r="D230" i="6"/>
  <c r="F230" i="6"/>
  <c r="G229" i="6"/>
  <c r="E229" i="6"/>
  <c r="D229" i="6"/>
  <c r="F229" i="6"/>
  <c r="G228" i="6"/>
  <c r="E228" i="6"/>
  <c r="D228" i="6"/>
  <c r="F228" i="6"/>
  <c r="G227" i="6"/>
  <c r="E227" i="6"/>
  <c r="D227" i="6"/>
  <c r="F227" i="6"/>
  <c r="G226" i="6"/>
  <c r="E226" i="6"/>
  <c r="D226" i="6"/>
  <c r="F226" i="6"/>
  <c r="G225" i="6"/>
  <c r="E225" i="6"/>
  <c r="D225" i="6"/>
  <c r="F225" i="6"/>
  <c r="G224" i="6"/>
  <c r="E224" i="6"/>
  <c r="D224" i="6"/>
  <c r="F224" i="6"/>
  <c r="G223" i="6"/>
  <c r="E223" i="6"/>
  <c r="D223" i="6"/>
  <c r="F223" i="6"/>
  <c r="G222" i="6"/>
  <c r="E222" i="6"/>
  <c r="D222" i="6"/>
  <c r="F222" i="6"/>
  <c r="G221" i="6"/>
  <c r="E221" i="6"/>
  <c r="D221" i="6"/>
  <c r="F221" i="6"/>
  <c r="G220" i="6"/>
  <c r="E220" i="6"/>
  <c r="D220" i="6"/>
  <c r="F220" i="6"/>
  <c r="G219" i="6"/>
  <c r="E219" i="6"/>
  <c r="D219" i="6"/>
  <c r="F219" i="6"/>
  <c r="G218" i="6"/>
  <c r="E218" i="6"/>
  <c r="D218" i="6"/>
  <c r="F218" i="6"/>
  <c r="G217" i="6"/>
  <c r="E217" i="6"/>
  <c r="D217" i="6"/>
  <c r="F217" i="6"/>
  <c r="G216" i="6"/>
  <c r="E216" i="6"/>
  <c r="D216" i="6"/>
  <c r="F216" i="6"/>
  <c r="G215" i="6"/>
  <c r="E215" i="6"/>
  <c r="D215" i="6"/>
  <c r="F215" i="6"/>
  <c r="G214" i="6"/>
  <c r="E214" i="6"/>
  <c r="D214" i="6"/>
  <c r="F214" i="6"/>
  <c r="G213" i="6"/>
  <c r="E213" i="6"/>
  <c r="D213" i="6"/>
  <c r="F213" i="6"/>
  <c r="G212" i="6"/>
  <c r="E212" i="6"/>
  <c r="D212" i="6"/>
  <c r="F212" i="6"/>
  <c r="G211" i="6"/>
  <c r="E211" i="6"/>
  <c r="D211" i="6"/>
  <c r="F211" i="6"/>
  <c r="G210" i="6"/>
  <c r="E210" i="6"/>
  <c r="D210" i="6"/>
  <c r="F210" i="6"/>
  <c r="G209" i="6"/>
  <c r="E209" i="6"/>
  <c r="D209" i="6"/>
  <c r="F209" i="6"/>
  <c r="G208" i="6"/>
  <c r="E208" i="6"/>
  <c r="D208" i="6"/>
  <c r="F208" i="6"/>
  <c r="G207" i="6"/>
  <c r="E207" i="6"/>
  <c r="D207" i="6"/>
  <c r="F207" i="6"/>
  <c r="G206" i="6"/>
  <c r="E206" i="6"/>
  <c r="D206" i="6"/>
  <c r="F206" i="6"/>
  <c r="G205" i="6"/>
  <c r="E205" i="6"/>
  <c r="D205" i="6"/>
  <c r="F205" i="6"/>
  <c r="G204" i="6"/>
  <c r="E204" i="6"/>
  <c r="D204" i="6"/>
  <c r="F204" i="6"/>
  <c r="G203" i="6"/>
  <c r="E203" i="6"/>
  <c r="D203" i="6"/>
  <c r="F203" i="6"/>
  <c r="G202" i="6"/>
  <c r="E202" i="6"/>
  <c r="D202" i="6"/>
  <c r="F202" i="6"/>
  <c r="G201" i="6"/>
  <c r="E201" i="6"/>
  <c r="D201" i="6"/>
  <c r="F201" i="6"/>
  <c r="G200" i="6"/>
  <c r="E200" i="6"/>
  <c r="D200" i="6"/>
  <c r="F200" i="6"/>
  <c r="G199" i="6"/>
  <c r="E199" i="6"/>
  <c r="D199" i="6"/>
  <c r="F199" i="6"/>
  <c r="G198" i="6"/>
  <c r="E198" i="6"/>
  <c r="D198" i="6"/>
  <c r="F198" i="6"/>
  <c r="G197" i="6"/>
  <c r="E197" i="6"/>
  <c r="D197" i="6"/>
  <c r="F197" i="6"/>
  <c r="G196" i="6"/>
  <c r="E196" i="6"/>
  <c r="D196" i="6"/>
  <c r="F196" i="6"/>
  <c r="G195" i="6"/>
  <c r="E195" i="6"/>
  <c r="D195" i="6"/>
  <c r="F195" i="6"/>
  <c r="G194" i="6"/>
  <c r="E194" i="6"/>
  <c r="D194" i="6"/>
  <c r="F194" i="6"/>
  <c r="G193" i="6"/>
  <c r="E193" i="6"/>
  <c r="D193" i="6"/>
  <c r="F193" i="6"/>
  <c r="G192" i="6"/>
  <c r="E192" i="6"/>
  <c r="D192" i="6"/>
  <c r="F192" i="6"/>
  <c r="G191" i="6"/>
  <c r="E191" i="6"/>
  <c r="D191" i="6"/>
  <c r="F191" i="6"/>
  <c r="G190" i="6"/>
  <c r="E190" i="6"/>
  <c r="D190" i="6"/>
  <c r="F190" i="6"/>
  <c r="G189" i="6"/>
  <c r="E189" i="6"/>
  <c r="D189" i="6"/>
  <c r="F189" i="6"/>
  <c r="G188" i="6"/>
  <c r="E188" i="6"/>
  <c r="D188" i="6"/>
  <c r="F188" i="6"/>
  <c r="G187" i="6"/>
  <c r="E187" i="6"/>
  <c r="D187" i="6"/>
  <c r="F187" i="6"/>
  <c r="G186" i="6"/>
  <c r="E186" i="6"/>
  <c r="D186" i="6"/>
  <c r="F186" i="6"/>
  <c r="G185" i="6"/>
  <c r="E185" i="6"/>
  <c r="D185" i="6"/>
  <c r="F185" i="6"/>
  <c r="G184" i="6"/>
  <c r="E184" i="6"/>
  <c r="D184" i="6"/>
  <c r="F184" i="6"/>
  <c r="G183" i="6"/>
  <c r="E183" i="6"/>
  <c r="D183" i="6"/>
  <c r="F183" i="6"/>
  <c r="G182" i="6"/>
  <c r="E182" i="6"/>
  <c r="D182" i="6"/>
  <c r="F182" i="6"/>
  <c r="G181" i="6"/>
  <c r="E181" i="6"/>
  <c r="D181" i="6"/>
  <c r="F181" i="6"/>
  <c r="G180" i="6"/>
  <c r="E180" i="6"/>
  <c r="D180" i="6"/>
  <c r="F180" i="6"/>
  <c r="G179" i="6"/>
  <c r="E179" i="6"/>
  <c r="D179" i="6"/>
  <c r="F179" i="6"/>
  <c r="G178" i="6"/>
  <c r="E178" i="6"/>
  <c r="D178" i="6"/>
  <c r="F178" i="6"/>
  <c r="G177" i="6"/>
  <c r="D177" i="6"/>
  <c r="E177" i="6"/>
  <c r="F177" i="6"/>
  <c r="G176" i="6"/>
  <c r="E176" i="6"/>
  <c r="D176" i="6"/>
  <c r="F176" i="6"/>
  <c r="G175" i="6"/>
  <c r="E175" i="6"/>
  <c r="D175" i="6"/>
  <c r="F175" i="6"/>
  <c r="C175" i="6"/>
  <c r="B175" i="6"/>
  <c r="G174" i="6"/>
  <c r="E174" i="6"/>
  <c r="D174" i="6"/>
  <c r="F174" i="6"/>
  <c r="C174" i="6"/>
  <c r="B174" i="6"/>
  <c r="G173" i="6"/>
  <c r="D173" i="6"/>
  <c r="E173" i="6"/>
  <c r="F173" i="6"/>
  <c r="C173" i="6"/>
  <c r="B173" i="6"/>
  <c r="G172" i="6"/>
  <c r="E172" i="6"/>
  <c r="D172" i="6"/>
  <c r="F172" i="6"/>
  <c r="C172" i="6"/>
  <c r="B172" i="6"/>
  <c r="G171" i="6"/>
  <c r="E171" i="6"/>
  <c r="D171" i="6"/>
  <c r="F171" i="6"/>
  <c r="C171" i="6"/>
  <c r="B171" i="6"/>
  <c r="G170" i="6"/>
  <c r="E170" i="6"/>
  <c r="D170" i="6"/>
  <c r="F170" i="6"/>
  <c r="G169" i="6"/>
  <c r="E169" i="6"/>
  <c r="D169" i="6"/>
  <c r="F169" i="6"/>
  <c r="G168" i="6"/>
  <c r="E168" i="6"/>
  <c r="D168" i="6"/>
  <c r="F168" i="6"/>
  <c r="G167" i="6"/>
  <c r="D167" i="6"/>
  <c r="E167" i="6"/>
  <c r="F167" i="6"/>
  <c r="G166" i="6"/>
  <c r="E166" i="6"/>
  <c r="D166" i="6"/>
  <c r="F166" i="6"/>
  <c r="G165" i="6"/>
  <c r="E165" i="6"/>
  <c r="D165" i="6"/>
  <c r="F165" i="6"/>
  <c r="G164" i="6"/>
  <c r="E164" i="6"/>
  <c r="D164" i="6"/>
  <c r="F164" i="6"/>
  <c r="G163" i="6"/>
  <c r="D163" i="6"/>
  <c r="E163" i="6"/>
  <c r="F163" i="6"/>
  <c r="G162" i="6"/>
  <c r="E162" i="6"/>
  <c r="D162" i="6"/>
  <c r="F162" i="6"/>
  <c r="G161" i="6"/>
  <c r="E161" i="6"/>
  <c r="D161" i="6"/>
  <c r="F161" i="6"/>
  <c r="G160" i="6"/>
  <c r="E160" i="6"/>
  <c r="D160" i="6"/>
  <c r="F160" i="6"/>
  <c r="G159" i="6"/>
  <c r="D159" i="6"/>
  <c r="E159" i="6"/>
  <c r="F159" i="6"/>
  <c r="G158" i="6"/>
  <c r="E158" i="6"/>
  <c r="D158" i="6"/>
  <c r="F158" i="6"/>
  <c r="G157" i="6"/>
  <c r="E157" i="6"/>
  <c r="D157" i="6"/>
  <c r="F157" i="6"/>
  <c r="G156" i="6"/>
  <c r="E156" i="6"/>
  <c r="D156" i="6"/>
  <c r="F156" i="6"/>
  <c r="G155" i="6"/>
  <c r="D155" i="6"/>
  <c r="E155" i="6"/>
  <c r="F155" i="6"/>
  <c r="G154" i="6"/>
  <c r="E154" i="6"/>
  <c r="D154" i="6"/>
  <c r="F154" i="6"/>
  <c r="G153" i="6"/>
  <c r="E153" i="6"/>
  <c r="D153" i="6"/>
  <c r="F153" i="6"/>
  <c r="G152" i="6"/>
  <c r="E152" i="6"/>
  <c r="D152" i="6"/>
  <c r="F152" i="6"/>
  <c r="G151" i="6"/>
  <c r="D151" i="6"/>
  <c r="E151" i="6"/>
  <c r="F151" i="6"/>
  <c r="G150" i="6"/>
  <c r="E150" i="6"/>
  <c r="D150" i="6"/>
  <c r="F150" i="6"/>
  <c r="G149" i="6"/>
  <c r="E149" i="6"/>
  <c r="D149" i="6"/>
  <c r="F149" i="6"/>
  <c r="G148" i="6"/>
  <c r="E148" i="6"/>
  <c r="D148" i="6"/>
  <c r="F148" i="6"/>
  <c r="G147" i="6"/>
  <c r="D147" i="6"/>
  <c r="E147" i="6"/>
  <c r="F147" i="6"/>
  <c r="G146" i="6"/>
  <c r="E146" i="6"/>
  <c r="D146" i="6"/>
  <c r="F146" i="6"/>
  <c r="G145" i="6"/>
  <c r="E145" i="6"/>
  <c r="D145" i="6"/>
  <c r="F145" i="6"/>
  <c r="G144" i="6"/>
  <c r="E144" i="6"/>
  <c r="D144" i="6"/>
  <c r="F144" i="6"/>
  <c r="G143" i="6"/>
  <c r="D143" i="6"/>
  <c r="E143" i="6"/>
  <c r="F143" i="6"/>
  <c r="G142" i="6"/>
  <c r="E142" i="6"/>
  <c r="D142" i="6"/>
  <c r="F142" i="6"/>
  <c r="G141" i="6"/>
  <c r="E141" i="6"/>
  <c r="D141" i="6"/>
  <c r="F141" i="6"/>
  <c r="G140" i="6"/>
  <c r="E140" i="6"/>
  <c r="D140" i="6"/>
  <c r="F140" i="6"/>
  <c r="G139" i="6"/>
  <c r="D139" i="6"/>
  <c r="E139" i="6"/>
  <c r="F139" i="6"/>
  <c r="G138" i="6"/>
  <c r="E138" i="6"/>
  <c r="D138" i="6"/>
  <c r="F138" i="6"/>
  <c r="G137" i="6"/>
  <c r="E137" i="6"/>
  <c r="D137" i="6"/>
  <c r="F137" i="6"/>
  <c r="G136" i="6"/>
  <c r="E136" i="6"/>
  <c r="D136" i="6"/>
  <c r="F136" i="6"/>
  <c r="G135" i="6"/>
  <c r="D135" i="6"/>
  <c r="E135" i="6"/>
  <c r="F135" i="6"/>
  <c r="G134" i="6"/>
  <c r="E134" i="6"/>
  <c r="D134" i="6"/>
  <c r="F134" i="6"/>
  <c r="G133" i="6"/>
  <c r="E133" i="6"/>
  <c r="D133" i="6"/>
  <c r="F133" i="6"/>
  <c r="G132" i="6"/>
  <c r="E132" i="6"/>
  <c r="D132" i="6"/>
  <c r="F132" i="6"/>
  <c r="G131" i="6"/>
  <c r="D131" i="6"/>
  <c r="E131" i="6"/>
  <c r="F131" i="6"/>
  <c r="G130" i="6"/>
  <c r="E130" i="6"/>
  <c r="D130" i="6"/>
  <c r="F130" i="6"/>
  <c r="G129" i="6"/>
  <c r="E129" i="6"/>
  <c r="D129" i="6"/>
  <c r="F129" i="6"/>
  <c r="G128" i="6"/>
  <c r="E128" i="6"/>
  <c r="D128" i="6"/>
  <c r="F128" i="6"/>
  <c r="G127" i="6"/>
  <c r="D127" i="6"/>
  <c r="E127" i="6"/>
  <c r="F127" i="6"/>
  <c r="G126" i="6"/>
  <c r="E126" i="6"/>
  <c r="D126" i="6"/>
  <c r="F126" i="6"/>
  <c r="G125" i="6"/>
  <c r="E125" i="6"/>
  <c r="D125" i="6"/>
  <c r="F125" i="6"/>
  <c r="G124" i="6"/>
  <c r="E124" i="6"/>
  <c r="D124" i="6"/>
  <c r="F124" i="6"/>
  <c r="G123" i="6"/>
  <c r="D123" i="6"/>
  <c r="E123" i="6"/>
  <c r="F123" i="6"/>
  <c r="G122" i="6"/>
  <c r="E122" i="6"/>
  <c r="D122" i="6"/>
  <c r="F122" i="6"/>
  <c r="G121" i="6"/>
  <c r="E121" i="6"/>
  <c r="D121" i="6"/>
  <c r="F121" i="6"/>
  <c r="G120" i="6"/>
  <c r="E120" i="6"/>
  <c r="D120" i="6"/>
  <c r="F120" i="6"/>
  <c r="C120" i="6"/>
  <c r="B120" i="6"/>
  <c r="G119" i="6"/>
  <c r="E119" i="6"/>
  <c r="D119" i="6"/>
  <c r="F119" i="6"/>
  <c r="C119" i="6"/>
  <c r="B119" i="6"/>
  <c r="G118" i="6"/>
  <c r="E118" i="6"/>
  <c r="D118" i="6"/>
  <c r="F118" i="6"/>
  <c r="B118" i="6"/>
  <c r="G117" i="6"/>
  <c r="D117" i="6"/>
  <c r="E117" i="6"/>
  <c r="F117" i="6"/>
  <c r="G116" i="6"/>
  <c r="E116" i="6"/>
  <c r="D116" i="6"/>
  <c r="F116" i="6"/>
  <c r="G115" i="6"/>
  <c r="E115" i="6"/>
  <c r="D115" i="6"/>
  <c r="F115" i="6"/>
  <c r="B115" i="6"/>
  <c r="G114" i="6"/>
  <c r="E114" i="6"/>
  <c r="D114" i="6"/>
  <c r="F114" i="6"/>
  <c r="G113" i="6"/>
  <c r="D113" i="6"/>
  <c r="E113" i="6"/>
  <c r="F113" i="6"/>
  <c r="G112" i="6"/>
  <c r="E112" i="6"/>
  <c r="D112" i="6"/>
  <c r="F112" i="6"/>
  <c r="G111" i="6"/>
  <c r="E111" i="6"/>
  <c r="D111" i="6"/>
  <c r="F111" i="6"/>
  <c r="G110" i="6"/>
  <c r="E110" i="6"/>
  <c r="D110" i="6"/>
  <c r="F110" i="6"/>
  <c r="E109" i="6"/>
  <c r="D109" i="6"/>
  <c r="F109" i="6"/>
  <c r="E108" i="6"/>
  <c r="D108" i="6"/>
  <c r="F108" i="6"/>
  <c r="G107" i="6"/>
  <c r="D107" i="6"/>
  <c r="E107" i="6"/>
  <c r="F107" i="6"/>
  <c r="G106" i="6"/>
  <c r="E106" i="6"/>
  <c r="D106" i="6"/>
  <c r="F106" i="6"/>
  <c r="G105" i="6"/>
  <c r="E105" i="6"/>
  <c r="D105" i="6"/>
  <c r="F105" i="6"/>
  <c r="G104" i="6"/>
  <c r="E104" i="6"/>
  <c r="D104" i="6"/>
  <c r="F104" i="6"/>
  <c r="G103" i="6"/>
  <c r="D103" i="6"/>
  <c r="E103" i="6"/>
  <c r="F103" i="6"/>
  <c r="G102" i="6"/>
  <c r="E102" i="6"/>
  <c r="D102" i="6"/>
  <c r="F102" i="6"/>
  <c r="D101" i="6"/>
  <c r="E101" i="6"/>
  <c r="F101" i="6"/>
  <c r="G100" i="6"/>
  <c r="E100" i="6"/>
  <c r="D100" i="6"/>
  <c r="F100" i="6"/>
  <c r="G99" i="6"/>
  <c r="E99" i="6"/>
  <c r="D99" i="6"/>
  <c r="F99" i="6"/>
  <c r="G98" i="6"/>
  <c r="E98" i="6"/>
  <c r="D98" i="6"/>
  <c r="F98" i="6"/>
  <c r="G97" i="6"/>
  <c r="D97" i="6"/>
  <c r="E97" i="6"/>
  <c r="F97" i="6"/>
  <c r="G96" i="6"/>
  <c r="E96" i="6"/>
  <c r="D96" i="6"/>
  <c r="F96" i="6"/>
  <c r="D95" i="6"/>
  <c r="E95" i="6"/>
  <c r="F95" i="6"/>
  <c r="E94" i="6"/>
  <c r="D94" i="6"/>
  <c r="F94" i="6"/>
  <c r="G93" i="6"/>
  <c r="E93" i="6"/>
  <c r="D93" i="6"/>
  <c r="F93" i="6"/>
  <c r="G92" i="6"/>
  <c r="E92" i="6"/>
  <c r="D92" i="6"/>
  <c r="F92" i="6"/>
  <c r="G91" i="6"/>
  <c r="D91" i="6"/>
  <c r="E91" i="6"/>
  <c r="F91" i="6"/>
  <c r="G90" i="6"/>
  <c r="E90" i="6"/>
  <c r="D90" i="6"/>
  <c r="F90" i="6"/>
  <c r="G89" i="6"/>
  <c r="E89" i="6"/>
  <c r="D89" i="6"/>
  <c r="F89" i="6"/>
  <c r="G88" i="6"/>
  <c r="E88" i="6"/>
  <c r="D88" i="6"/>
  <c r="F88" i="6"/>
  <c r="E87" i="6"/>
  <c r="D87" i="6"/>
  <c r="F87" i="6"/>
  <c r="G86" i="6"/>
  <c r="E86" i="6"/>
  <c r="D86" i="6"/>
  <c r="F86" i="6"/>
  <c r="G85" i="6"/>
  <c r="D85" i="6"/>
  <c r="E85" i="6"/>
  <c r="F85" i="6"/>
  <c r="G84" i="6"/>
  <c r="E84" i="6"/>
  <c r="D84" i="6"/>
  <c r="F84" i="6"/>
  <c r="D83" i="6"/>
  <c r="E83" i="6"/>
  <c r="F83" i="6"/>
  <c r="E82" i="6"/>
  <c r="D82" i="6"/>
  <c r="F82" i="6"/>
  <c r="D81" i="6"/>
  <c r="E81" i="6"/>
  <c r="F81" i="6"/>
  <c r="G80" i="6"/>
  <c r="E80" i="6"/>
  <c r="D80" i="6"/>
  <c r="F80" i="6"/>
  <c r="G79" i="6"/>
  <c r="E79" i="6"/>
  <c r="D79" i="6"/>
  <c r="F79" i="6"/>
  <c r="G78" i="6"/>
  <c r="E78" i="6"/>
  <c r="D78" i="6"/>
  <c r="F78" i="6"/>
  <c r="E77" i="6"/>
  <c r="D77" i="6"/>
  <c r="F77" i="6"/>
  <c r="E76" i="6"/>
  <c r="D76" i="6"/>
  <c r="F76" i="6"/>
  <c r="G75" i="6"/>
  <c r="D75" i="6"/>
  <c r="E75" i="6"/>
  <c r="F75" i="6"/>
  <c r="G74" i="6"/>
  <c r="E74" i="6"/>
  <c r="D74" i="6"/>
  <c r="F74" i="6"/>
  <c r="D73" i="6"/>
  <c r="E73" i="6"/>
  <c r="F73" i="6"/>
  <c r="G72" i="6"/>
  <c r="E72" i="6"/>
  <c r="D72" i="6"/>
  <c r="F72" i="6"/>
  <c r="G71" i="6"/>
  <c r="E71" i="6"/>
  <c r="D71" i="6"/>
  <c r="F71" i="6"/>
  <c r="G70" i="6"/>
  <c r="E70" i="6"/>
  <c r="D70" i="6"/>
  <c r="F70" i="6"/>
  <c r="E69" i="6"/>
  <c r="D69" i="6"/>
  <c r="F69" i="6"/>
  <c r="E68" i="6"/>
  <c r="D68" i="6"/>
  <c r="F68" i="6"/>
  <c r="E67" i="6"/>
  <c r="D67" i="6"/>
  <c r="F67" i="6"/>
  <c r="G66" i="6"/>
  <c r="E66" i="6"/>
  <c r="D66" i="6"/>
  <c r="F66" i="6"/>
  <c r="G65" i="6"/>
  <c r="D65" i="6"/>
  <c r="E65" i="6"/>
  <c r="F65" i="6"/>
  <c r="G64" i="6"/>
  <c r="E64" i="6"/>
  <c r="D64" i="6"/>
  <c r="F64" i="6"/>
  <c r="G63" i="6"/>
  <c r="E63" i="6"/>
  <c r="D63" i="6"/>
  <c r="F63" i="6"/>
  <c r="G62" i="6"/>
  <c r="E62" i="6"/>
  <c r="D62" i="6"/>
  <c r="F62" i="6"/>
  <c r="G61" i="6"/>
  <c r="D61" i="6"/>
  <c r="E61" i="6"/>
  <c r="F61" i="6"/>
  <c r="G60" i="6"/>
  <c r="E60" i="6"/>
  <c r="D60" i="6"/>
  <c r="F60" i="6"/>
  <c r="D59" i="6"/>
  <c r="E59" i="6"/>
  <c r="F59" i="6"/>
  <c r="G58" i="6"/>
  <c r="E58" i="6"/>
  <c r="D58" i="6"/>
  <c r="F58" i="6"/>
  <c r="G57" i="6"/>
  <c r="E57" i="6"/>
  <c r="D57" i="6"/>
  <c r="F57" i="6"/>
  <c r="E56" i="6"/>
  <c r="D56" i="6"/>
  <c r="F56" i="6"/>
  <c r="E55" i="6"/>
  <c r="D55" i="6"/>
  <c r="F55" i="6"/>
  <c r="E54" i="6"/>
  <c r="D54" i="6"/>
  <c r="F54" i="6"/>
  <c r="G53" i="6"/>
  <c r="D53" i="6"/>
  <c r="E53" i="6"/>
  <c r="F53" i="6"/>
  <c r="G52" i="6"/>
  <c r="E52" i="6"/>
  <c r="D52" i="6"/>
  <c r="F52" i="6"/>
  <c r="G51" i="6"/>
  <c r="E51" i="6"/>
  <c r="D51" i="6"/>
  <c r="F51" i="6"/>
  <c r="G50" i="6"/>
  <c r="E50" i="6"/>
  <c r="D50" i="6"/>
  <c r="F50" i="6"/>
  <c r="G49" i="6"/>
  <c r="D49" i="6"/>
  <c r="E49" i="6"/>
  <c r="F49" i="6"/>
  <c r="D48" i="6"/>
  <c r="E48" i="6"/>
  <c r="F48" i="6"/>
  <c r="D47" i="6"/>
  <c r="E47" i="6"/>
  <c r="F47" i="6"/>
  <c r="G46" i="6"/>
  <c r="E46" i="6"/>
  <c r="D46" i="6"/>
  <c r="F46" i="6"/>
  <c r="G45" i="6"/>
  <c r="E45" i="6"/>
  <c r="D45" i="6"/>
  <c r="F45" i="6"/>
  <c r="G44" i="6"/>
  <c r="D44" i="6"/>
  <c r="E44" i="6"/>
  <c r="F44" i="6"/>
  <c r="G43" i="6"/>
  <c r="E43" i="6"/>
  <c r="D43" i="6"/>
  <c r="F43" i="6"/>
  <c r="D42" i="6"/>
  <c r="E42" i="6"/>
  <c r="F42" i="6"/>
  <c r="G41" i="6"/>
  <c r="E41" i="6"/>
  <c r="D41" i="6"/>
  <c r="F41" i="6"/>
  <c r="E40" i="6"/>
  <c r="D40" i="6"/>
  <c r="F40" i="6"/>
  <c r="G39" i="6"/>
  <c r="D39" i="6"/>
  <c r="E39" i="6"/>
  <c r="F39" i="6"/>
  <c r="G38" i="6"/>
  <c r="E38" i="6"/>
  <c r="D38" i="6"/>
  <c r="F38" i="6"/>
  <c r="G37" i="6"/>
  <c r="E37" i="6"/>
  <c r="D37" i="6"/>
  <c r="F37" i="6"/>
  <c r="G36" i="6"/>
  <c r="D36" i="6"/>
  <c r="E36" i="6"/>
  <c r="F36" i="6"/>
  <c r="G35" i="6"/>
  <c r="E35" i="6"/>
  <c r="D35" i="6"/>
  <c r="F35" i="6"/>
  <c r="D34" i="6"/>
  <c r="E34" i="6"/>
  <c r="F34" i="6"/>
  <c r="G33" i="6"/>
  <c r="E33" i="6"/>
  <c r="D33" i="6"/>
  <c r="F33" i="6"/>
  <c r="E32" i="6"/>
  <c r="D32" i="6"/>
  <c r="F32" i="6"/>
  <c r="E31" i="6"/>
  <c r="D31" i="6"/>
  <c r="F31" i="6"/>
  <c r="G30" i="6"/>
  <c r="D30" i="6"/>
  <c r="E30" i="6"/>
  <c r="F30" i="6"/>
  <c r="G29" i="6"/>
  <c r="E29" i="6"/>
  <c r="D29" i="6"/>
  <c r="F29" i="6"/>
  <c r="D28" i="6"/>
  <c r="E28" i="6"/>
  <c r="F28" i="6"/>
  <c r="B28" i="6"/>
  <c r="D27" i="6"/>
  <c r="E27" i="6"/>
  <c r="F27" i="6"/>
  <c r="G26" i="6"/>
  <c r="E26" i="6"/>
  <c r="D26" i="6"/>
  <c r="F26" i="6"/>
  <c r="G25" i="6"/>
  <c r="E25" i="6"/>
  <c r="D25" i="6"/>
  <c r="F25" i="6"/>
  <c r="D24" i="6"/>
  <c r="E24" i="6"/>
  <c r="F24" i="6"/>
  <c r="G23" i="6"/>
  <c r="E23" i="6"/>
  <c r="D23" i="6"/>
  <c r="F23" i="6"/>
  <c r="G22" i="6"/>
  <c r="D22" i="6"/>
  <c r="E22" i="6"/>
  <c r="F22" i="6"/>
  <c r="G21" i="6"/>
  <c r="E21" i="6"/>
  <c r="D21" i="6"/>
  <c r="F21" i="6"/>
  <c r="E20" i="6"/>
  <c r="D20" i="6"/>
  <c r="F20" i="6"/>
  <c r="E19" i="6"/>
  <c r="D19" i="6"/>
  <c r="F19" i="6"/>
  <c r="D18" i="6"/>
  <c r="E18" i="6"/>
  <c r="F18" i="6"/>
  <c r="E17" i="6"/>
  <c r="D17" i="6"/>
  <c r="F17" i="6"/>
  <c r="G16" i="6"/>
  <c r="E16" i="6"/>
  <c r="D16" i="6"/>
  <c r="F16" i="6"/>
  <c r="C16" i="6"/>
  <c r="B16" i="6"/>
  <c r="G15" i="6"/>
  <c r="D15" i="6"/>
  <c r="E15" i="6"/>
  <c r="F15" i="6"/>
  <c r="G14" i="6"/>
  <c r="E14" i="6"/>
  <c r="D14" i="6"/>
  <c r="F14" i="6"/>
  <c r="E13" i="6"/>
  <c r="D13" i="6"/>
  <c r="F13" i="6"/>
  <c r="D12" i="6"/>
  <c r="E12" i="6"/>
  <c r="F12" i="6"/>
  <c r="D11" i="6"/>
  <c r="E11" i="6"/>
  <c r="F11" i="6"/>
  <c r="E10" i="6"/>
  <c r="D10" i="6"/>
  <c r="F10" i="6"/>
  <c r="C10" i="6"/>
  <c r="B10" i="6"/>
  <c r="G9" i="6"/>
  <c r="E9" i="6"/>
  <c r="D9" i="6"/>
  <c r="F9" i="6"/>
  <c r="G8" i="6"/>
  <c r="D8" i="6"/>
  <c r="E8" i="6"/>
  <c r="F8" i="6"/>
  <c r="E7" i="6"/>
  <c r="D7" i="6"/>
  <c r="F7" i="6"/>
  <c r="B7" i="6"/>
  <c r="E6" i="6"/>
  <c r="D6" i="6"/>
  <c r="F6" i="6"/>
  <c r="G5" i="6"/>
  <c r="D5" i="6"/>
  <c r="E5" i="6"/>
  <c r="F5" i="6"/>
  <c r="E4" i="6"/>
  <c r="D4" i="6"/>
  <c r="F4" i="6"/>
  <c r="E3" i="6"/>
  <c r="D3" i="6"/>
  <c r="F3" i="6"/>
  <c r="G296" i="5"/>
  <c r="D296" i="5"/>
  <c r="E296" i="5"/>
  <c r="F296" i="5"/>
  <c r="G295" i="5"/>
  <c r="E295" i="5"/>
  <c r="D295" i="5"/>
  <c r="F295" i="5"/>
  <c r="G294" i="5"/>
  <c r="E294" i="5"/>
  <c r="D294" i="5"/>
  <c r="F294" i="5"/>
  <c r="G293" i="5"/>
  <c r="D293" i="5"/>
  <c r="E293" i="5"/>
  <c r="F293" i="5"/>
  <c r="G292" i="5"/>
  <c r="E292" i="5"/>
  <c r="D292" i="5"/>
  <c r="F292" i="5"/>
  <c r="G291" i="5"/>
  <c r="E291" i="5"/>
  <c r="D291" i="5"/>
  <c r="F291" i="5"/>
  <c r="G290" i="5"/>
  <c r="D290" i="5"/>
  <c r="E290" i="5"/>
  <c r="F290" i="5"/>
  <c r="G289" i="5"/>
  <c r="E289" i="5"/>
  <c r="D289" i="5"/>
  <c r="F289" i="5"/>
  <c r="G288" i="5"/>
  <c r="D288" i="5"/>
  <c r="E288" i="5"/>
  <c r="F288" i="5"/>
  <c r="G287" i="5"/>
  <c r="E287" i="5"/>
  <c r="D287" i="5"/>
  <c r="F287" i="5"/>
  <c r="G286" i="5"/>
  <c r="E286" i="5"/>
  <c r="D286" i="5"/>
  <c r="F286" i="5"/>
  <c r="G285" i="5"/>
  <c r="D285" i="5"/>
  <c r="E285" i="5"/>
  <c r="F285" i="5"/>
  <c r="G284" i="5"/>
  <c r="E284" i="5"/>
  <c r="D284" i="5"/>
  <c r="F284" i="5"/>
  <c r="G283" i="5"/>
  <c r="E283" i="5"/>
  <c r="D283" i="5"/>
  <c r="F283" i="5"/>
  <c r="G282" i="5"/>
  <c r="D282" i="5"/>
  <c r="E282" i="5"/>
  <c r="F282" i="5"/>
  <c r="G281" i="5"/>
  <c r="E281" i="5"/>
  <c r="D281" i="5"/>
  <c r="F281" i="5"/>
  <c r="G280" i="5"/>
  <c r="D280" i="5"/>
  <c r="E280" i="5"/>
  <c r="F280" i="5"/>
  <c r="G279" i="5"/>
  <c r="E279" i="5"/>
  <c r="D279" i="5"/>
  <c r="F279" i="5"/>
  <c r="G278" i="5"/>
  <c r="E278" i="5"/>
  <c r="D278" i="5"/>
  <c r="F278" i="5"/>
  <c r="G277" i="5"/>
  <c r="D277" i="5"/>
  <c r="E277" i="5"/>
  <c r="F277" i="5"/>
  <c r="G276" i="5"/>
  <c r="E276" i="5"/>
  <c r="D276" i="5"/>
  <c r="F276" i="5"/>
  <c r="G275" i="5"/>
  <c r="E275" i="5"/>
  <c r="D275" i="5"/>
  <c r="F275" i="5"/>
  <c r="G274" i="5"/>
  <c r="D274" i="5"/>
  <c r="E274" i="5"/>
  <c r="F274" i="5"/>
  <c r="G273" i="5"/>
  <c r="E273" i="5"/>
  <c r="D273" i="5"/>
  <c r="F273" i="5"/>
  <c r="G272" i="5"/>
  <c r="D272" i="5"/>
  <c r="E272" i="5"/>
  <c r="F272" i="5"/>
  <c r="G271" i="5"/>
  <c r="E271" i="5"/>
  <c r="D271" i="5"/>
  <c r="F271" i="5"/>
  <c r="G270" i="5"/>
  <c r="E270" i="5"/>
  <c r="D270" i="5"/>
  <c r="F270" i="5"/>
  <c r="G269" i="5"/>
  <c r="D269" i="5"/>
  <c r="E269" i="5"/>
  <c r="F269" i="5"/>
  <c r="G268" i="5"/>
  <c r="E268" i="5"/>
  <c r="D268" i="5"/>
  <c r="F268" i="5"/>
  <c r="G267" i="5"/>
  <c r="E267" i="5"/>
  <c r="D267" i="5"/>
  <c r="F267" i="5"/>
  <c r="G266" i="5"/>
  <c r="D266" i="5"/>
  <c r="E266" i="5"/>
  <c r="F266" i="5"/>
  <c r="G265" i="5"/>
  <c r="E265" i="5"/>
  <c r="D265" i="5"/>
  <c r="F265" i="5"/>
  <c r="G264" i="5"/>
  <c r="D264" i="5"/>
  <c r="E264" i="5"/>
  <c r="F264" i="5"/>
  <c r="G263" i="5"/>
  <c r="E263" i="5"/>
  <c r="D263" i="5"/>
  <c r="F263" i="5"/>
  <c r="G262" i="5"/>
  <c r="E262" i="5"/>
  <c r="D262" i="5"/>
  <c r="F262" i="5"/>
  <c r="G261" i="5"/>
  <c r="D261" i="5"/>
  <c r="E261" i="5"/>
  <c r="F261" i="5"/>
  <c r="G260" i="5"/>
  <c r="D260" i="5"/>
  <c r="E260" i="5"/>
  <c r="F260" i="5"/>
  <c r="G259" i="5"/>
  <c r="E259" i="5"/>
  <c r="D259" i="5"/>
  <c r="F259" i="5"/>
  <c r="G258" i="5"/>
  <c r="D258" i="5"/>
  <c r="E258" i="5"/>
  <c r="F258" i="5"/>
  <c r="G257" i="5"/>
  <c r="E257" i="5"/>
  <c r="D257" i="5"/>
  <c r="F257" i="5"/>
  <c r="G256" i="5"/>
  <c r="E256" i="5"/>
  <c r="D256" i="5"/>
  <c r="F256" i="5"/>
  <c r="G255" i="5"/>
  <c r="E255" i="5"/>
  <c r="D255" i="5"/>
  <c r="F255" i="5"/>
  <c r="G254" i="5"/>
  <c r="E254" i="5"/>
  <c r="D254" i="5"/>
  <c r="F254" i="5"/>
  <c r="G253" i="5"/>
  <c r="D253" i="5"/>
  <c r="E253" i="5"/>
  <c r="F253" i="5"/>
  <c r="G252" i="5"/>
  <c r="D252" i="5"/>
  <c r="E252" i="5"/>
  <c r="F252" i="5"/>
  <c r="G251" i="5"/>
  <c r="E251" i="5"/>
  <c r="D251" i="5"/>
  <c r="F251" i="5"/>
  <c r="G250" i="5"/>
  <c r="D250" i="5"/>
  <c r="E250" i="5"/>
  <c r="F250" i="5"/>
  <c r="G249" i="5"/>
  <c r="E249" i="5"/>
  <c r="D249" i="5"/>
  <c r="F249" i="5"/>
  <c r="G248" i="5"/>
  <c r="E248" i="5"/>
  <c r="D248" i="5"/>
  <c r="F248" i="5"/>
  <c r="G247" i="5"/>
  <c r="E247" i="5"/>
  <c r="D247" i="5"/>
  <c r="F247" i="5"/>
  <c r="G246" i="5"/>
  <c r="E246" i="5"/>
  <c r="D246" i="5"/>
  <c r="F246" i="5"/>
  <c r="G245" i="5"/>
  <c r="D245" i="5"/>
  <c r="E245" i="5"/>
  <c r="F245" i="5"/>
  <c r="G244" i="5"/>
  <c r="D244" i="5"/>
  <c r="E244" i="5"/>
  <c r="F244" i="5"/>
  <c r="G243" i="5"/>
  <c r="E243" i="5"/>
  <c r="D243" i="5"/>
  <c r="F243" i="5"/>
  <c r="G242" i="5"/>
  <c r="E242" i="5"/>
  <c r="D242" i="5"/>
  <c r="F242" i="5"/>
  <c r="G241" i="5"/>
  <c r="E241" i="5"/>
  <c r="D241" i="5"/>
  <c r="F241" i="5"/>
  <c r="G240" i="5"/>
  <c r="E240" i="5"/>
  <c r="D240" i="5"/>
  <c r="F240" i="5"/>
  <c r="G239" i="5"/>
  <c r="E239" i="5"/>
  <c r="D239" i="5"/>
  <c r="F239" i="5"/>
  <c r="G238" i="5"/>
  <c r="E238" i="5"/>
  <c r="D238" i="5"/>
  <c r="F238" i="5"/>
  <c r="G237" i="5"/>
  <c r="E237" i="5"/>
  <c r="D237" i="5"/>
  <c r="F237" i="5"/>
  <c r="G236" i="5"/>
  <c r="E236" i="5"/>
  <c r="D236" i="5"/>
  <c r="F236" i="5"/>
  <c r="G235" i="5"/>
  <c r="E235" i="5"/>
  <c r="D235" i="5"/>
  <c r="F235" i="5"/>
  <c r="G234" i="5"/>
  <c r="E234" i="5"/>
  <c r="D234" i="5"/>
  <c r="F234" i="5"/>
  <c r="G233" i="5"/>
  <c r="E233" i="5"/>
  <c r="D233" i="5"/>
  <c r="F233" i="5"/>
  <c r="G232" i="5"/>
  <c r="E232" i="5"/>
  <c r="D232" i="5"/>
  <c r="F232" i="5"/>
  <c r="G231" i="5"/>
  <c r="E231" i="5"/>
  <c r="D231" i="5"/>
  <c r="F231" i="5"/>
  <c r="G230" i="5"/>
  <c r="E230" i="5"/>
  <c r="D230" i="5"/>
  <c r="F230" i="5"/>
  <c r="G229" i="5"/>
  <c r="E229" i="5"/>
  <c r="D229" i="5"/>
  <c r="F229" i="5"/>
  <c r="G228" i="5"/>
  <c r="E228" i="5"/>
  <c r="D228" i="5"/>
  <c r="F228" i="5"/>
  <c r="G227" i="5"/>
  <c r="E227" i="5"/>
  <c r="D227" i="5"/>
  <c r="F227" i="5"/>
  <c r="G226" i="5"/>
  <c r="E226" i="5"/>
  <c r="D226" i="5"/>
  <c r="F226" i="5"/>
  <c r="G225" i="5"/>
  <c r="E225" i="5"/>
  <c r="D225" i="5"/>
  <c r="F225" i="5"/>
  <c r="G224" i="5"/>
  <c r="E224" i="5"/>
  <c r="D224" i="5"/>
  <c r="F224" i="5"/>
  <c r="G223" i="5"/>
  <c r="E223" i="5"/>
  <c r="D223" i="5"/>
  <c r="F223" i="5"/>
  <c r="G222" i="5"/>
  <c r="E222" i="5"/>
  <c r="D222" i="5"/>
  <c r="F222" i="5"/>
  <c r="G221" i="5"/>
  <c r="E221" i="5"/>
  <c r="D221" i="5"/>
  <c r="F221" i="5"/>
  <c r="G220" i="5"/>
  <c r="E220" i="5"/>
  <c r="D220" i="5"/>
  <c r="F220" i="5"/>
  <c r="G219" i="5"/>
  <c r="E219" i="5"/>
  <c r="D219" i="5"/>
  <c r="F219" i="5"/>
  <c r="G218" i="5"/>
  <c r="E218" i="5"/>
  <c r="D218" i="5"/>
  <c r="F218" i="5"/>
  <c r="G217" i="5"/>
  <c r="E217" i="5"/>
  <c r="D217" i="5"/>
  <c r="F217" i="5"/>
  <c r="G216" i="5"/>
  <c r="E216" i="5"/>
  <c r="D216" i="5"/>
  <c r="F216" i="5"/>
  <c r="G215" i="5"/>
  <c r="E215" i="5"/>
  <c r="D215" i="5"/>
  <c r="F215" i="5"/>
  <c r="G214" i="5"/>
  <c r="E214" i="5"/>
  <c r="D214" i="5"/>
  <c r="F214" i="5"/>
  <c r="G213" i="5"/>
  <c r="E213" i="5"/>
  <c r="D213" i="5"/>
  <c r="F213" i="5"/>
  <c r="G212" i="5"/>
  <c r="E212" i="5"/>
  <c r="D212" i="5"/>
  <c r="F212" i="5"/>
  <c r="G211" i="5"/>
  <c r="E211" i="5"/>
  <c r="D211" i="5"/>
  <c r="F211" i="5"/>
  <c r="G210" i="5"/>
  <c r="E210" i="5"/>
  <c r="D210" i="5"/>
  <c r="F210" i="5"/>
  <c r="G209" i="5"/>
  <c r="E209" i="5"/>
  <c r="D209" i="5"/>
  <c r="F209" i="5"/>
  <c r="G208" i="5"/>
  <c r="E208" i="5"/>
  <c r="D208" i="5"/>
  <c r="F208" i="5"/>
  <c r="G207" i="5"/>
  <c r="E207" i="5"/>
  <c r="D207" i="5"/>
  <c r="F207" i="5"/>
  <c r="G206" i="5"/>
  <c r="E206" i="5"/>
  <c r="D206" i="5"/>
  <c r="F206" i="5"/>
  <c r="G205" i="5"/>
  <c r="E205" i="5"/>
  <c r="D205" i="5"/>
  <c r="F205" i="5"/>
  <c r="G204" i="5"/>
  <c r="E204" i="5"/>
  <c r="D204" i="5"/>
  <c r="F204" i="5"/>
  <c r="G203" i="5"/>
  <c r="E203" i="5"/>
  <c r="D203" i="5"/>
  <c r="F203" i="5"/>
  <c r="G202" i="5"/>
  <c r="E202" i="5"/>
  <c r="D202" i="5"/>
  <c r="F202" i="5"/>
  <c r="G201" i="5"/>
  <c r="E201" i="5"/>
  <c r="D201" i="5"/>
  <c r="F201" i="5"/>
  <c r="G200" i="5"/>
  <c r="E200" i="5"/>
  <c r="D200" i="5"/>
  <c r="F200" i="5"/>
  <c r="G199" i="5"/>
  <c r="E199" i="5"/>
  <c r="D199" i="5"/>
  <c r="F199" i="5"/>
  <c r="G198" i="5"/>
  <c r="E198" i="5"/>
  <c r="D198" i="5"/>
  <c r="F198" i="5"/>
  <c r="G197" i="5"/>
  <c r="E197" i="5"/>
  <c r="D197" i="5"/>
  <c r="F197" i="5"/>
  <c r="G196" i="5"/>
  <c r="E196" i="5"/>
  <c r="D196" i="5"/>
  <c r="F196" i="5"/>
  <c r="G195" i="5"/>
  <c r="E195" i="5"/>
  <c r="D195" i="5"/>
  <c r="F195" i="5"/>
  <c r="G194" i="5"/>
  <c r="E194" i="5"/>
  <c r="D194" i="5"/>
  <c r="F194" i="5"/>
  <c r="G193" i="5"/>
  <c r="E193" i="5"/>
  <c r="D193" i="5"/>
  <c r="F193" i="5"/>
  <c r="G192" i="5"/>
  <c r="E192" i="5"/>
  <c r="D192" i="5"/>
  <c r="F192" i="5"/>
  <c r="G191" i="5"/>
  <c r="E191" i="5"/>
  <c r="D191" i="5"/>
  <c r="F191" i="5"/>
  <c r="G190" i="5"/>
  <c r="E190" i="5"/>
  <c r="D190" i="5"/>
  <c r="F190" i="5"/>
  <c r="G189" i="5"/>
  <c r="E189" i="5"/>
  <c r="D189" i="5"/>
  <c r="F189" i="5"/>
  <c r="G188" i="5"/>
  <c r="E188" i="5"/>
  <c r="D188" i="5"/>
  <c r="F188" i="5"/>
  <c r="G187" i="5"/>
  <c r="E187" i="5"/>
  <c r="D187" i="5"/>
  <c r="F187" i="5"/>
  <c r="G186" i="5"/>
  <c r="E186" i="5"/>
  <c r="D186" i="5"/>
  <c r="F186" i="5"/>
  <c r="G185" i="5"/>
  <c r="E185" i="5"/>
  <c r="D185" i="5"/>
  <c r="F185" i="5"/>
  <c r="G184" i="5"/>
  <c r="E184" i="5"/>
  <c r="D184" i="5"/>
  <c r="F184" i="5"/>
  <c r="G183" i="5"/>
  <c r="E183" i="5"/>
  <c r="D183" i="5"/>
  <c r="F183" i="5"/>
  <c r="G182" i="5"/>
  <c r="E182" i="5"/>
  <c r="D182" i="5"/>
  <c r="F182" i="5"/>
  <c r="G181" i="5"/>
  <c r="E181" i="5"/>
  <c r="D181" i="5"/>
  <c r="F181" i="5"/>
  <c r="G180" i="5"/>
  <c r="E180" i="5"/>
  <c r="D180" i="5"/>
  <c r="F180" i="5"/>
  <c r="G179" i="5"/>
  <c r="E179" i="5"/>
  <c r="D179" i="5"/>
  <c r="F179" i="5"/>
  <c r="G178" i="5"/>
  <c r="E178" i="5"/>
  <c r="D178" i="5"/>
  <c r="F178" i="5"/>
  <c r="G177" i="5"/>
  <c r="E177" i="5"/>
  <c r="D177" i="5"/>
  <c r="F177" i="5"/>
  <c r="G176" i="5"/>
  <c r="E176" i="5"/>
  <c r="D176" i="5"/>
  <c r="F176" i="5"/>
  <c r="G175" i="5"/>
  <c r="E175" i="5"/>
  <c r="D175" i="5"/>
  <c r="F175" i="5"/>
  <c r="C175" i="5"/>
  <c r="B175" i="5"/>
  <c r="G174" i="5"/>
  <c r="E174" i="5"/>
  <c r="D174" i="5"/>
  <c r="F174" i="5"/>
  <c r="C174" i="5"/>
  <c r="B174" i="5"/>
  <c r="G173" i="5"/>
  <c r="E173" i="5"/>
  <c r="D173" i="5"/>
  <c r="F173" i="5"/>
  <c r="C173" i="5"/>
  <c r="B173" i="5"/>
  <c r="G172" i="5"/>
  <c r="E172" i="5"/>
  <c r="D172" i="5"/>
  <c r="F172" i="5"/>
  <c r="C172" i="5"/>
  <c r="B172" i="5"/>
  <c r="G171" i="5"/>
  <c r="E171" i="5"/>
  <c r="D171" i="5"/>
  <c r="F171" i="5"/>
  <c r="C171" i="5"/>
  <c r="B171" i="5"/>
  <c r="G170" i="5"/>
  <c r="E170" i="5"/>
  <c r="D170" i="5"/>
  <c r="F170" i="5"/>
  <c r="G169" i="5"/>
  <c r="E169" i="5"/>
  <c r="D169" i="5"/>
  <c r="F169" i="5"/>
  <c r="G168" i="5"/>
  <c r="E168" i="5"/>
  <c r="D168" i="5"/>
  <c r="F168" i="5"/>
  <c r="G167" i="5"/>
  <c r="E167" i="5"/>
  <c r="D167" i="5"/>
  <c r="F167" i="5"/>
  <c r="G166" i="5"/>
  <c r="E166" i="5"/>
  <c r="D166" i="5"/>
  <c r="F166" i="5"/>
  <c r="G165" i="5"/>
  <c r="E165" i="5"/>
  <c r="D165" i="5"/>
  <c r="F165" i="5"/>
  <c r="G164" i="5"/>
  <c r="E164" i="5"/>
  <c r="D164" i="5"/>
  <c r="F164" i="5"/>
  <c r="G163" i="5"/>
  <c r="E163" i="5"/>
  <c r="D163" i="5"/>
  <c r="F163" i="5"/>
  <c r="G162" i="5"/>
  <c r="E162" i="5"/>
  <c r="D162" i="5"/>
  <c r="F162" i="5"/>
  <c r="G161" i="5"/>
  <c r="E161" i="5"/>
  <c r="D161" i="5"/>
  <c r="F161" i="5"/>
  <c r="G160" i="5"/>
  <c r="E160" i="5"/>
  <c r="D160" i="5"/>
  <c r="F160" i="5"/>
  <c r="G159" i="5"/>
  <c r="E159" i="5"/>
  <c r="D159" i="5"/>
  <c r="F159" i="5"/>
  <c r="G158" i="5"/>
  <c r="E158" i="5"/>
  <c r="D158" i="5"/>
  <c r="F158" i="5"/>
  <c r="G157" i="5"/>
  <c r="E157" i="5"/>
  <c r="D157" i="5"/>
  <c r="F157" i="5"/>
  <c r="G156" i="5"/>
  <c r="E156" i="5"/>
  <c r="D156" i="5"/>
  <c r="F156" i="5"/>
  <c r="G155" i="5"/>
  <c r="E155" i="5"/>
  <c r="D155" i="5"/>
  <c r="F155" i="5"/>
  <c r="G154" i="5"/>
  <c r="E154" i="5"/>
  <c r="D154" i="5"/>
  <c r="F154" i="5"/>
  <c r="G153" i="5"/>
  <c r="E153" i="5"/>
  <c r="D153" i="5"/>
  <c r="F153" i="5"/>
  <c r="G152" i="5"/>
  <c r="E152" i="5"/>
  <c r="D152" i="5"/>
  <c r="F152" i="5"/>
  <c r="G151" i="5"/>
  <c r="E151" i="5"/>
  <c r="D151" i="5"/>
  <c r="F151" i="5"/>
  <c r="G150" i="5"/>
  <c r="E150" i="5"/>
  <c r="D150" i="5"/>
  <c r="F150" i="5"/>
  <c r="G149" i="5"/>
  <c r="E149" i="5"/>
  <c r="D149" i="5"/>
  <c r="F149" i="5"/>
  <c r="G148" i="5"/>
  <c r="E148" i="5"/>
  <c r="D148" i="5"/>
  <c r="F148" i="5"/>
  <c r="G147" i="5"/>
  <c r="E147" i="5"/>
  <c r="D147" i="5"/>
  <c r="F147" i="5"/>
  <c r="G146" i="5"/>
  <c r="E146" i="5"/>
  <c r="D146" i="5"/>
  <c r="F146" i="5"/>
  <c r="G145" i="5"/>
  <c r="E145" i="5"/>
  <c r="D145" i="5"/>
  <c r="F145" i="5"/>
  <c r="G144" i="5"/>
  <c r="E144" i="5"/>
  <c r="D144" i="5"/>
  <c r="F144" i="5"/>
  <c r="G143" i="5"/>
  <c r="E143" i="5"/>
  <c r="D143" i="5"/>
  <c r="F143" i="5"/>
  <c r="G142" i="5"/>
  <c r="E142" i="5"/>
  <c r="D142" i="5"/>
  <c r="F142" i="5"/>
  <c r="G141" i="5"/>
  <c r="E141" i="5"/>
  <c r="D141" i="5"/>
  <c r="F141" i="5"/>
  <c r="G140" i="5"/>
  <c r="E140" i="5"/>
  <c r="D140" i="5"/>
  <c r="F140" i="5"/>
  <c r="G139" i="5"/>
  <c r="E139" i="5"/>
  <c r="D139" i="5"/>
  <c r="F139" i="5"/>
  <c r="G138" i="5"/>
  <c r="E138" i="5"/>
  <c r="D138" i="5"/>
  <c r="F138" i="5"/>
  <c r="G137" i="5"/>
  <c r="E137" i="5"/>
  <c r="D137" i="5"/>
  <c r="F137" i="5"/>
  <c r="G136" i="5"/>
  <c r="E136" i="5"/>
  <c r="D136" i="5"/>
  <c r="F136" i="5"/>
  <c r="G135" i="5"/>
  <c r="E135" i="5"/>
  <c r="D135" i="5"/>
  <c r="F135" i="5"/>
  <c r="G134" i="5"/>
  <c r="E134" i="5"/>
  <c r="D134" i="5"/>
  <c r="F134" i="5"/>
  <c r="G133" i="5"/>
  <c r="E133" i="5"/>
  <c r="D133" i="5"/>
  <c r="F133" i="5"/>
  <c r="G132" i="5"/>
  <c r="E132" i="5"/>
  <c r="D132" i="5"/>
  <c r="F132" i="5"/>
  <c r="G131" i="5"/>
  <c r="E131" i="5"/>
  <c r="D131" i="5"/>
  <c r="F131" i="5"/>
  <c r="G130" i="5"/>
  <c r="E130" i="5"/>
  <c r="D130" i="5"/>
  <c r="F130" i="5"/>
  <c r="G129" i="5"/>
  <c r="E129" i="5"/>
  <c r="D129" i="5"/>
  <c r="F129" i="5"/>
  <c r="G128" i="5"/>
  <c r="E128" i="5"/>
  <c r="D128" i="5"/>
  <c r="F128" i="5"/>
  <c r="G127" i="5"/>
  <c r="E127" i="5"/>
  <c r="D127" i="5"/>
  <c r="F127" i="5"/>
  <c r="G126" i="5"/>
  <c r="E126" i="5"/>
  <c r="D126" i="5"/>
  <c r="F126" i="5"/>
  <c r="G125" i="5"/>
  <c r="E125" i="5"/>
  <c r="D125" i="5"/>
  <c r="F125" i="5"/>
  <c r="G124" i="5"/>
  <c r="E124" i="5"/>
  <c r="D124" i="5"/>
  <c r="F124" i="5"/>
  <c r="G123" i="5"/>
  <c r="E123" i="5"/>
  <c r="D123" i="5"/>
  <c r="F123" i="5"/>
  <c r="G122" i="5"/>
  <c r="E122" i="5"/>
  <c r="D122" i="5"/>
  <c r="F122" i="5"/>
  <c r="G121" i="5"/>
  <c r="E121" i="5"/>
  <c r="D121" i="5"/>
  <c r="F121" i="5"/>
  <c r="G120" i="5"/>
  <c r="E120" i="5"/>
  <c r="D120" i="5"/>
  <c r="F120" i="5"/>
  <c r="C120" i="5"/>
  <c r="B120" i="5"/>
  <c r="G119" i="5"/>
  <c r="E119" i="5"/>
  <c r="D119" i="5"/>
  <c r="F119" i="5"/>
  <c r="C119" i="5"/>
  <c r="B119" i="5"/>
  <c r="G118" i="5"/>
  <c r="E118" i="5"/>
  <c r="D118" i="5"/>
  <c r="F118" i="5"/>
  <c r="B118" i="5"/>
  <c r="G117" i="5"/>
  <c r="E117" i="5"/>
  <c r="D117" i="5"/>
  <c r="F117" i="5"/>
  <c r="G116" i="5"/>
  <c r="E116" i="5"/>
  <c r="D116" i="5"/>
  <c r="F116" i="5"/>
  <c r="G115" i="5"/>
  <c r="E115" i="5"/>
  <c r="D115" i="5"/>
  <c r="F115" i="5"/>
  <c r="B115" i="5"/>
  <c r="G114" i="5"/>
  <c r="E114" i="5"/>
  <c r="D114" i="5"/>
  <c r="F114" i="5"/>
  <c r="G113" i="5"/>
  <c r="E113" i="5"/>
  <c r="D113" i="5"/>
  <c r="F113" i="5"/>
  <c r="G112" i="5"/>
  <c r="E112" i="5"/>
  <c r="D112" i="5"/>
  <c r="F112" i="5"/>
  <c r="G111" i="5"/>
  <c r="E111" i="5"/>
  <c r="D111" i="5"/>
  <c r="F111" i="5"/>
  <c r="G110" i="5"/>
  <c r="E110" i="5"/>
  <c r="D110" i="5"/>
  <c r="F110" i="5"/>
  <c r="E109" i="5"/>
  <c r="D109" i="5"/>
  <c r="F109" i="5"/>
  <c r="E108" i="5"/>
  <c r="D108" i="5"/>
  <c r="F108" i="5"/>
  <c r="G107" i="5"/>
  <c r="E107" i="5"/>
  <c r="D107" i="5"/>
  <c r="F107" i="5"/>
  <c r="G106" i="5"/>
  <c r="E106" i="5"/>
  <c r="D106" i="5"/>
  <c r="F106" i="5"/>
  <c r="G105" i="5"/>
  <c r="E105" i="5"/>
  <c r="D105" i="5"/>
  <c r="F105" i="5"/>
  <c r="G104" i="5"/>
  <c r="E104" i="5"/>
  <c r="D104" i="5"/>
  <c r="F104" i="5"/>
  <c r="G103" i="5"/>
  <c r="E103" i="5"/>
  <c r="D103" i="5"/>
  <c r="G102" i="5"/>
  <c r="E102" i="5"/>
  <c r="D102" i="5"/>
  <c r="F102" i="5"/>
  <c r="E101" i="5"/>
  <c r="D101" i="5"/>
  <c r="F101" i="5"/>
  <c r="G100" i="5"/>
  <c r="E100" i="5"/>
  <c r="D100" i="5"/>
  <c r="F100" i="5"/>
  <c r="G99" i="5"/>
  <c r="E99" i="5"/>
  <c r="D99" i="5"/>
  <c r="F99" i="5"/>
  <c r="G98" i="5"/>
  <c r="E98" i="5"/>
  <c r="D98" i="5"/>
  <c r="F98" i="5"/>
  <c r="G97" i="5"/>
  <c r="E97" i="5"/>
  <c r="D97" i="5"/>
  <c r="G96" i="5"/>
  <c r="E96" i="5"/>
  <c r="D96" i="5"/>
  <c r="F96" i="5"/>
  <c r="E95" i="5"/>
  <c r="D95" i="5"/>
  <c r="F95" i="5"/>
  <c r="E94" i="5"/>
  <c r="D94" i="5"/>
  <c r="F94" i="5"/>
  <c r="G93" i="5"/>
  <c r="E93" i="5"/>
  <c r="D93" i="5"/>
  <c r="F93" i="5"/>
  <c r="G92" i="5"/>
  <c r="E92" i="5"/>
  <c r="D92" i="5"/>
  <c r="F92" i="5"/>
  <c r="G91" i="5"/>
  <c r="E91" i="5"/>
  <c r="D91" i="5"/>
  <c r="G90" i="5"/>
  <c r="E90" i="5"/>
  <c r="D90" i="5"/>
  <c r="F90" i="5"/>
  <c r="G89" i="5"/>
  <c r="E89" i="5"/>
  <c r="D89" i="5"/>
  <c r="F89" i="5"/>
  <c r="G88" i="5"/>
  <c r="E88" i="5"/>
  <c r="D88" i="5"/>
  <c r="F88" i="5"/>
  <c r="E87" i="5"/>
  <c r="D87" i="5"/>
  <c r="F87" i="5"/>
  <c r="G86" i="5"/>
  <c r="E86" i="5"/>
  <c r="D86" i="5"/>
  <c r="F86" i="5"/>
  <c r="G85" i="5"/>
  <c r="E85" i="5"/>
  <c r="D85" i="5"/>
  <c r="G84" i="5"/>
  <c r="E84" i="5"/>
  <c r="D84" i="5"/>
  <c r="F84" i="5"/>
  <c r="E83" i="5"/>
  <c r="D83" i="5"/>
  <c r="F83" i="5"/>
  <c r="E82" i="5"/>
  <c r="D82" i="5"/>
  <c r="F82" i="5"/>
  <c r="E81" i="5"/>
  <c r="D81" i="5"/>
  <c r="G80" i="5"/>
  <c r="E80" i="5"/>
  <c r="D80" i="5"/>
  <c r="F80" i="5"/>
  <c r="G79" i="5"/>
  <c r="E79" i="5"/>
  <c r="D79" i="5"/>
  <c r="F79" i="5"/>
  <c r="G78" i="5"/>
  <c r="E78" i="5"/>
  <c r="D78" i="5"/>
  <c r="F78" i="5"/>
  <c r="E77" i="5"/>
  <c r="D77" i="5"/>
  <c r="F77" i="5"/>
  <c r="E76" i="5"/>
  <c r="D76" i="5"/>
  <c r="F76" i="5"/>
  <c r="G75" i="5"/>
  <c r="E75" i="5"/>
  <c r="D75" i="5"/>
  <c r="G74" i="5"/>
  <c r="E74" i="5"/>
  <c r="D74" i="5"/>
  <c r="F74" i="5"/>
  <c r="E73" i="5"/>
  <c r="D73" i="5"/>
  <c r="F73" i="5"/>
  <c r="G72" i="5"/>
  <c r="E72" i="5"/>
  <c r="D72" i="5"/>
  <c r="F72" i="5"/>
  <c r="G71" i="5"/>
  <c r="E71" i="5"/>
  <c r="D71" i="5"/>
  <c r="F71" i="5"/>
  <c r="G70" i="5"/>
  <c r="E70" i="5"/>
  <c r="D70" i="5"/>
  <c r="F70" i="5"/>
  <c r="E69" i="5"/>
  <c r="D69" i="5"/>
  <c r="F69" i="5"/>
  <c r="E68" i="5"/>
  <c r="D68" i="5"/>
  <c r="F68" i="5"/>
  <c r="E67" i="5"/>
  <c r="D67" i="5"/>
  <c r="F67" i="5"/>
  <c r="G66" i="5"/>
  <c r="E66" i="5"/>
  <c r="D66" i="5"/>
  <c r="F66" i="5"/>
  <c r="G65" i="5"/>
  <c r="E65" i="5"/>
  <c r="D65" i="5"/>
  <c r="G64" i="5"/>
  <c r="E64" i="5"/>
  <c r="D64" i="5"/>
  <c r="F64" i="5"/>
  <c r="G63" i="5"/>
  <c r="E63" i="5"/>
  <c r="D63" i="5"/>
  <c r="F63" i="5"/>
  <c r="G62" i="5"/>
  <c r="E62" i="5"/>
  <c r="D62" i="5"/>
  <c r="F62" i="5"/>
  <c r="G61" i="5"/>
  <c r="E61" i="5"/>
  <c r="D61" i="5"/>
  <c r="F61" i="5"/>
  <c r="G60" i="5"/>
  <c r="E60" i="5"/>
  <c r="D60" i="5"/>
  <c r="F60" i="5"/>
  <c r="E59" i="5"/>
  <c r="D59" i="5"/>
  <c r="G58" i="5"/>
  <c r="E58" i="5"/>
  <c r="D58" i="5"/>
  <c r="F58" i="5"/>
  <c r="G57" i="5"/>
  <c r="E57" i="5"/>
  <c r="D57" i="5"/>
  <c r="F57" i="5"/>
  <c r="E56" i="5"/>
  <c r="D56" i="5"/>
  <c r="F56" i="5"/>
  <c r="E55" i="5"/>
  <c r="D55" i="5"/>
  <c r="F55" i="5"/>
  <c r="E54" i="5"/>
  <c r="D54" i="5"/>
  <c r="F54" i="5"/>
  <c r="G53" i="5"/>
  <c r="E53" i="5"/>
  <c r="D53" i="5"/>
  <c r="G52" i="5"/>
  <c r="E52" i="5"/>
  <c r="D52" i="5"/>
  <c r="F52" i="5"/>
  <c r="G51" i="5"/>
  <c r="E51" i="5"/>
  <c r="D51" i="5"/>
  <c r="F51" i="5"/>
  <c r="G50" i="5"/>
  <c r="E50" i="5"/>
  <c r="D50" i="5"/>
  <c r="F50" i="5"/>
  <c r="G49" i="5"/>
  <c r="E49" i="5"/>
  <c r="D49" i="5"/>
  <c r="F49" i="5"/>
  <c r="E48" i="5"/>
  <c r="D48" i="5"/>
  <c r="F48" i="5"/>
  <c r="E47" i="5"/>
  <c r="D47" i="5"/>
  <c r="G46" i="5"/>
  <c r="E46" i="5"/>
  <c r="D46" i="5"/>
  <c r="F46" i="5"/>
  <c r="G45" i="5"/>
  <c r="E45" i="5"/>
  <c r="D45" i="5"/>
  <c r="F45" i="5"/>
  <c r="G44" i="5"/>
  <c r="E44" i="5"/>
  <c r="D44" i="5"/>
  <c r="F44" i="5"/>
  <c r="G43" i="5"/>
  <c r="E43" i="5"/>
  <c r="D43" i="5"/>
  <c r="F43" i="5"/>
  <c r="E42" i="5"/>
  <c r="D42" i="5"/>
  <c r="F42" i="5"/>
  <c r="G41" i="5"/>
  <c r="E41" i="5"/>
  <c r="D41" i="5"/>
  <c r="F41" i="5"/>
  <c r="E40" i="5"/>
  <c r="D40" i="5"/>
  <c r="F40" i="5"/>
  <c r="G39" i="5"/>
  <c r="E39" i="5"/>
  <c r="D39" i="5"/>
  <c r="G38" i="5"/>
  <c r="E38" i="5"/>
  <c r="D38" i="5"/>
  <c r="F38" i="5"/>
  <c r="G37" i="5"/>
  <c r="E37" i="5"/>
  <c r="D37" i="5"/>
  <c r="F37" i="5"/>
  <c r="G36" i="5"/>
  <c r="E36" i="5"/>
  <c r="D36" i="5"/>
  <c r="F36" i="5"/>
  <c r="G35" i="5"/>
  <c r="E35" i="5"/>
  <c r="D35" i="5"/>
  <c r="F35" i="5"/>
  <c r="E34" i="5"/>
  <c r="D34" i="5"/>
  <c r="F34" i="5"/>
  <c r="G33" i="5"/>
  <c r="E33" i="5"/>
  <c r="D33" i="5"/>
  <c r="F33" i="5"/>
  <c r="E32" i="5"/>
  <c r="D32" i="5"/>
  <c r="F32" i="5"/>
  <c r="E31" i="5"/>
  <c r="D31" i="5"/>
  <c r="F31" i="5"/>
  <c r="G30" i="5"/>
  <c r="E30" i="5"/>
  <c r="D30" i="5"/>
  <c r="F30" i="5"/>
  <c r="G29" i="5"/>
  <c r="E29" i="5"/>
  <c r="D29" i="5"/>
  <c r="F29" i="5"/>
  <c r="E28" i="5"/>
  <c r="D28" i="5"/>
  <c r="F28" i="5"/>
  <c r="B28" i="5"/>
  <c r="E27" i="5"/>
  <c r="D27" i="5"/>
  <c r="F27" i="5"/>
  <c r="G26" i="5"/>
  <c r="E26" i="5"/>
  <c r="D26" i="5"/>
  <c r="F26" i="5"/>
  <c r="G25" i="5"/>
  <c r="E25" i="5"/>
  <c r="D25" i="5"/>
  <c r="E24" i="5"/>
  <c r="D24" i="5"/>
  <c r="F24" i="5"/>
  <c r="G23" i="5"/>
  <c r="E23" i="5"/>
  <c r="D23" i="5"/>
  <c r="F23" i="5"/>
  <c r="G22" i="5"/>
  <c r="E22" i="5"/>
  <c r="D22" i="5"/>
  <c r="F22" i="5"/>
  <c r="G21" i="5"/>
  <c r="E21" i="5"/>
  <c r="D21" i="5"/>
  <c r="F21" i="5"/>
  <c r="E20" i="5"/>
  <c r="D20" i="5"/>
  <c r="F20" i="5"/>
  <c r="E19" i="5"/>
  <c r="D19" i="5"/>
  <c r="E18" i="5"/>
  <c r="D18" i="5"/>
  <c r="F18" i="5"/>
  <c r="E17" i="5"/>
  <c r="D17" i="5"/>
  <c r="F17" i="5"/>
  <c r="G16" i="5"/>
  <c r="E16" i="5"/>
  <c r="D16" i="5"/>
  <c r="F16" i="5"/>
  <c r="C16" i="5"/>
  <c r="B16" i="5"/>
  <c r="G15" i="5"/>
  <c r="E15" i="5"/>
  <c r="D15" i="5"/>
  <c r="G14" i="5"/>
  <c r="E14" i="5"/>
  <c r="D14" i="5"/>
  <c r="F14" i="5"/>
  <c r="E13" i="5"/>
  <c r="D13" i="5"/>
  <c r="D12" i="5"/>
  <c r="E12" i="5"/>
  <c r="F12" i="5"/>
  <c r="E11" i="5"/>
  <c r="D11" i="5"/>
  <c r="F11" i="5"/>
  <c r="E10" i="5"/>
  <c r="D10" i="5"/>
  <c r="F10" i="5"/>
  <c r="C10" i="5"/>
  <c r="B10" i="5"/>
  <c r="G9" i="5"/>
  <c r="E9" i="5"/>
  <c r="D9" i="5"/>
  <c r="F9" i="5"/>
  <c r="G8" i="5"/>
  <c r="D8" i="5"/>
  <c r="E8" i="5"/>
  <c r="F8" i="5"/>
  <c r="E7" i="5"/>
  <c r="D7" i="5"/>
  <c r="F7" i="5"/>
  <c r="B7" i="5"/>
  <c r="D6" i="5"/>
  <c r="E6" i="5"/>
  <c r="F6" i="5"/>
  <c r="G5" i="5"/>
  <c r="E5" i="5"/>
  <c r="D5" i="5"/>
  <c r="F5" i="5"/>
  <c r="D4" i="5"/>
  <c r="E4" i="5"/>
  <c r="F4" i="5"/>
  <c r="E3" i="5"/>
  <c r="D3" i="5"/>
  <c r="F3" i="5"/>
  <c r="B27" i="4"/>
  <c r="B4" i="4"/>
  <c r="B27" i="3"/>
  <c r="J6" i="3"/>
  <c r="J7" i="3"/>
  <c r="K5" i="3"/>
  <c r="K4" i="3"/>
  <c r="B4" i="3"/>
  <c r="K3" i="3"/>
  <c r="AH296" i="2"/>
  <c r="R296" i="2"/>
  <c r="H294" i="16"/>
  <c r="H296" i="2"/>
  <c r="C296" i="2"/>
  <c r="B296" i="2"/>
  <c r="AH295" i="2"/>
  <c r="R295" i="2"/>
  <c r="H293" i="16"/>
  <c r="H295" i="2"/>
  <c r="C295" i="2"/>
  <c r="B295" i="2"/>
  <c r="AH294" i="2"/>
  <c r="R294" i="2"/>
  <c r="H292" i="16"/>
  <c r="H294" i="2"/>
  <c r="C294" i="2"/>
  <c r="B294" i="2"/>
  <c r="AH293" i="2"/>
  <c r="R293" i="2"/>
  <c r="H291" i="16"/>
  <c r="H293" i="2"/>
  <c r="C293" i="2"/>
  <c r="B293" i="2"/>
  <c r="AH292" i="2"/>
  <c r="R292" i="2"/>
  <c r="H290" i="16"/>
  <c r="H292" i="2"/>
  <c r="C292" i="2"/>
  <c r="B292" i="2"/>
  <c r="AH291" i="2"/>
  <c r="R291" i="2"/>
  <c r="H289" i="16"/>
  <c r="H291" i="2"/>
  <c r="C291" i="2"/>
  <c r="B291" i="2"/>
  <c r="AH290" i="2"/>
  <c r="AG290" i="2"/>
  <c r="G290" i="15"/>
  <c r="AF290" i="2"/>
  <c r="F290" i="15"/>
  <c r="AE290" i="2"/>
  <c r="E290" i="15"/>
  <c r="AD290" i="2"/>
  <c r="D290" i="15"/>
  <c r="AC290" i="2"/>
  <c r="F44" i="4"/>
  <c r="AB290" i="2"/>
  <c r="E44" i="4"/>
  <c r="AA290" i="2"/>
  <c r="D44" i="4"/>
  <c r="Z290" i="2"/>
  <c r="C44" i="4"/>
  <c r="Y290" i="2"/>
  <c r="X290" i="2"/>
  <c r="W290" i="2"/>
  <c r="V290" i="2"/>
  <c r="C290" i="2"/>
  <c r="U290" i="2"/>
  <c r="R290" i="2"/>
  <c r="H288" i="16"/>
  <c r="M290" i="2"/>
  <c r="K290" i="2"/>
  <c r="J290" i="2"/>
  <c r="L290" i="2"/>
  <c r="H290" i="2"/>
  <c r="B44" i="4"/>
  <c r="B290" i="2"/>
  <c r="AH289" i="2"/>
  <c r="R289" i="2"/>
  <c r="H287" i="16"/>
  <c r="H289" i="2"/>
  <c r="C289" i="2"/>
  <c r="B289" i="2"/>
  <c r="AH288" i="2"/>
  <c r="R288" i="2"/>
  <c r="H286" i="16"/>
  <c r="H288" i="2"/>
  <c r="C288" i="2"/>
  <c r="B288" i="2"/>
  <c r="AH287" i="2"/>
  <c r="R287" i="2"/>
  <c r="H285" i="16"/>
  <c r="H287" i="2"/>
  <c r="C287" i="2"/>
  <c r="B287" i="2"/>
  <c r="AH286" i="2"/>
  <c r="R286" i="2"/>
  <c r="H284" i="16"/>
  <c r="H286" i="2"/>
  <c r="C286" i="2"/>
  <c r="B286" i="2"/>
  <c r="AH285" i="2"/>
  <c r="R285" i="2"/>
  <c r="H283" i="16"/>
  <c r="H285" i="2"/>
  <c r="C285" i="2"/>
  <c r="B285" i="2"/>
  <c r="AH284" i="2"/>
  <c r="R284" i="2"/>
  <c r="H282" i="16"/>
  <c r="H284" i="2"/>
  <c r="C284" i="2"/>
  <c r="B284" i="2"/>
  <c r="AH283" i="2"/>
  <c r="AG283" i="2"/>
  <c r="G283" i="15"/>
  <c r="AF283" i="2"/>
  <c r="F283" i="15"/>
  <c r="AE283" i="2"/>
  <c r="E283" i="15"/>
  <c r="AD283" i="2"/>
  <c r="D283" i="15"/>
  <c r="AC283" i="2"/>
  <c r="F43" i="4"/>
  <c r="AB283" i="2"/>
  <c r="E43" i="4"/>
  <c r="AA283" i="2"/>
  <c r="D43" i="3"/>
  <c r="Z283" i="2"/>
  <c r="C43" i="3"/>
  <c r="Y283" i="2"/>
  <c r="X283" i="2"/>
  <c r="W283" i="2"/>
  <c r="V283" i="2"/>
  <c r="C283" i="2"/>
  <c r="U283" i="2"/>
  <c r="R283" i="2"/>
  <c r="H281" i="16"/>
  <c r="M283" i="2"/>
  <c r="K283" i="2"/>
  <c r="J283" i="2"/>
  <c r="L283" i="2"/>
  <c r="H283" i="2"/>
  <c r="B283" i="2"/>
  <c r="AH282" i="2"/>
  <c r="R282" i="2"/>
  <c r="H280" i="16"/>
  <c r="H282" i="2"/>
  <c r="C282" i="2"/>
  <c r="B282" i="2"/>
  <c r="AH281" i="2"/>
  <c r="R281" i="2"/>
  <c r="H279" i="16"/>
  <c r="H281" i="2"/>
  <c r="C281" i="2"/>
  <c r="B281" i="2"/>
  <c r="AH280" i="2"/>
  <c r="R280" i="2"/>
  <c r="H278" i="16"/>
  <c r="H280" i="2"/>
  <c r="C280" i="2"/>
  <c r="B280" i="2"/>
  <c r="AH279" i="2"/>
  <c r="R279" i="2"/>
  <c r="H277" i="16"/>
  <c r="H279" i="2"/>
  <c r="C279" i="2"/>
  <c r="B279" i="2"/>
  <c r="AH278" i="2"/>
  <c r="R278" i="2"/>
  <c r="H276" i="16"/>
  <c r="H278" i="2"/>
  <c r="C278" i="2"/>
  <c r="B278" i="2"/>
  <c r="AH277" i="2"/>
  <c r="R277" i="2"/>
  <c r="H275" i="16"/>
  <c r="H277" i="2"/>
  <c r="C277" i="2"/>
  <c r="B277" i="2"/>
  <c r="AH276" i="2"/>
  <c r="AG276" i="2"/>
  <c r="G276" i="15"/>
  <c r="AF276" i="2"/>
  <c r="F276" i="15"/>
  <c r="AE276" i="2"/>
  <c r="E276" i="15"/>
  <c r="AD276" i="2"/>
  <c r="D276" i="15"/>
  <c r="AC276" i="2"/>
  <c r="F42" i="4"/>
  <c r="AB276" i="2"/>
  <c r="E42" i="4"/>
  <c r="AA276" i="2"/>
  <c r="D42" i="4"/>
  <c r="Z276" i="2"/>
  <c r="C42" i="4"/>
  <c r="Y276" i="2"/>
  <c r="X276" i="2"/>
  <c r="W276" i="2"/>
  <c r="V276" i="2"/>
  <c r="C276" i="2"/>
  <c r="U276" i="2"/>
  <c r="R276" i="2"/>
  <c r="H274" i="16"/>
  <c r="M276" i="2"/>
  <c r="K276" i="2"/>
  <c r="J276" i="2"/>
  <c r="L276" i="2"/>
  <c r="H276" i="2"/>
  <c r="B276" i="2"/>
  <c r="AH275" i="2"/>
  <c r="R275" i="2"/>
  <c r="H273" i="16"/>
  <c r="H275" i="2"/>
  <c r="C275" i="2"/>
  <c r="B275" i="2"/>
  <c r="AH274" i="2"/>
  <c r="R274" i="2"/>
  <c r="H272" i="16"/>
  <c r="H274" i="2"/>
  <c r="C274" i="2"/>
  <c r="B274" i="2"/>
  <c r="AH273" i="2"/>
  <c r="R273" i="2"/>
  <c r="H271" i="16"/>
  <c r="H273" i="2"/>
  <c r="C273" i="2"/>
  <c r="B273" i="2"/>
  <c r="AH272" i="2"/>
  <c r="R272" i="2"/>
  <c r="H270" i="16"/>
  <c r="H272" i="2"/>
  <c r="C272" i="2"/>
  <c r="B272" i="2"/>
  <c r="AH271" i="2"/>
  <c r="R271" i="2"/>
  <c r="H269" i="16"/>
  <c r="H271" i="2"/>
  <c r="C271" i="2"/>
  <c r="B271" i="2"/>
  <c r="AH270" i="2"/>
  <c r="R270" i="2"/>
  <c r="H268" i="16"/>
  <c r="H270" i="2"/>
  <c r="C270" i="2"/>
  <c r="B270" i="2"/>
  <c r="AH269" i="2"/>
  <c r="AG269" i="2"/>
  <c r="G269" i="15"/>
  <c r="AF269" i="2"/>
  <c r="F269" i="15"/>
  <c r="AE269" i="2"/>
  <c r="E269" i="15"/>
  <c r="AD269" i="2"/>
  <c r="D269" i="15"/>
  <c r="AC269" i="2"/>
  <c r="F41" i="3"/>
  <c r="AB269" i="2"/>
  <c r="E41" i="3"/>
  <c r="AA269" i="2"/>
  <c r="D41" i="4"/>
  <c r="Z269" i="2"/>
  <c r="C41" i="4"/>
  <c r="Y269" i="2"/>
  <c r="X269" i="2"/>
  <c r="W269" i="2"/>
  <c r="V269" i="2"/>
  <c r="C269" i="2"/>
  <c r="U269" i="2"/>
  <c r="R269" i="2"/>
  <c r="H267" i="16"/>
  <c r="M269" i="2"/>
  <c r="K269" i="2"/>
  <c r="J269" i="2"/>
  <c r="L269" i="2"/>
  <c r="H269" i="2"/>
  <c r="B269" i="2"/>
  <c r="AH268" i="2"/>
  <c r="R268" i="2"/>
  <c r="H266" i="16"/>
  <c r="H268" i="2"/>
  <c r="C268" i="2"/>
  <c r="B268" i="2"/>
  <c r="AH267" i="2"/>
  <c r="R267" i="2"/>
  <c r="H265" i="16"/>
  <c r="H267" i="2"/>
  <c r="C267" i="2"/>
  <c r="B267" i="2"/>
  <c r="AH266" i="2"/>
  <c r="R266" i="2"/>
  <c r="H264" i="16"/>
  <c r="H266" i="2"/>
  <c r="C266" i="2"/>
  <c r="B266" i="2"/>
  <c r="AH265" i="2"/>
  <c r="R265" i="2"/>
  <c r="H263" i="16"/>
  <c r="H265" i="2"/>
  <c r="C265" i="2"/>
  <c r="B265" i="2"/>
  <c r="AH264" i="2"/>
  <c r="R264" i="2"/>
  <c r="H262" i="16"/>
  <c r="H264" i="2"/>
  <c r="C264" i="2"/>
  <c r="B264" i="2"/>
  <c r="AH263" i="2"/>
  <c r="R263" i="2"/>
  <c r="H261" i="16"/>
  <c r="H263" i="2"/>
  <c r="C263" i="2"/>
  <c r="B263" i="2"/>
  <c r="AH262" i="2"/>
  <c r="AG262" i="2"/>
  <c r="G262" i="15"/>
  <c r="AF262" i="2"/>
  <c r="F262" i="15"/>
  <c r="AE262" i="2"/>
  <c r="E262" i="15"/>
  <c r="AD262" i="2"/>
  <c r="D262" i="15"/>
  <c r="AC262" i="2"/>
  <c r="F40" i="4"/>
  <c r="AB262" i="2"/>
  <c r="E40" i="4"/>
  <c r="AA262" i="2"/>
  <c r="D40" i="4"/>
  <c r="Z262" i="2"/>
  <c r="C40" i="4"/>
  <c r="Y262" i="2"/>
  <c r="X262" i="2"/>
  <c r="W262" i="2"/>
  <c r="V262" i="2"/>
  <c r="C262" i="2"/>
  <c r="U262" i="2"/>
  <c r="R262" i="2"/>
  <c r="H260" i="16"/>
  <c r="M262" i="2"/>
  <c r="K262" i="2"/>
  <c r="J262" i="2"/>
  <c r="L262" i="2"/>
  <c r="H262" i="2"/>
  <c r="B40" i="4"/>
  <c r="B262" i="2"/>
  <c r="AH261" i="2"/>
  <c r="R261" i="2"/>
  <c r="H259" i="16"/>
  <c r="H261" i="2"/>
  <c r="C261" i="2"/>
  <c r="B261" i="2"/>
  <c r="AH260" i="2"/>
  <c r="R260" i="2"/>
  <c r="H258" i="16"/>
  <c r="H260" i="2"/>
  <c r="C260" i="2"/>
  <c r="B260" i="2"/>
  <c r="AH259" i="2"/>
  <c r="R259" i="2"/>
  <c r="H257" i="16"/>
  <c r="H259" i="2"/>
  <c r="C259" i="2"/>
  <c r="B259" i="2"/>
  <c r="AH258" i="2"/>
  <c r="R258" i="2"/>
  <c r="H256" i="16"/>
  <c r="H258" i="2"/>
  <c r="C258" i="2"/>
  <c r="B258" i="2"/>
  <c r="AH257" i="2"/>
  <c r="R257" i="2"/>
  <c r="H255" i="16"/>
  <c r="H257" i="2"/>
  <c r="C257" i="2"/>
  <c r="B257" i="2"/>
  <c r="AH256" i="2"/>
  <c r="R256" i="2"/>
  <c r="H254" i="16"/>
  <c r="H256" i="2"/>
  <c r="C256" i="2"/>
  <c r="B256" i="2"/>
  <c r="AH255" i="2"/>
  <c r="AG255" i="2"/>
  <c r="G255" i="15"/>
  <c r="AF255" i="2"/>
  <c r="F255" i="15"/>
  <c r="AE255" i="2"/>
  <c r="E255" i="15"/>
  <c r="AD255" i="2"/>
  <c r="D255" i="15"/>
  <c r="AC255" i="2"/>
  <c r="F39" i="4"/>
  <c r="AB255" i="2"/>
  <c r="E39" i="4"/>
  <c r="AA255" i="2"/>
  <c r="D39" i="3"/>
  <c r="Z255" i="2"/>
  <c r="C39" i="3"/>
  <c r="Y255" i="2"/>
  <c r="X255" i="2"/>
  <c r="W255" i="2"/>
  <c r="V255" i="2"/>
  <c r="C255" i="2"/>
  <c r="U255" i="2"/>
  <c r="R255" i="2"/>
  <c r="H253" i="16"/>
  <c r="M255" i="2"/>
  <c r="K255" i="2"/>
  <c r="J255" i="2"/>
  <c r="L255" i="2"/>
  <c r="H255" i="2"/>
  <c r="B255" i="2"/>
  <c r="AH254" i="2"/>
  <c r="R254" i="2"/>
  <c r="H252" i="16"/>
  <c r="H254" i="2"/>
  <c r="C254" i="2"/>
  <c r="B254" i="2"/>
  <c r="AH253" i="2"/>
  <c r="R253" i="2"/>
  <c r="H251" i="16"/>
  <c r="H253" i="2"/>
  <c r="C253" i="2"/>
  <c r="B253" i="2"/>
  <c r="AH252" i="2"/>
  <c r="R252" i="2"/>
  <c r="H250" i="16"/>
  <c r="H252" i="2"/>
  <c r="C252" i="2"/>
  <c r="B252" i="2"/>
  <c r="AH251" i="2"/>
  <c r="R251" i="2"/>
  <c r="H249" i="16"/>
  <c r="H251" i="2"/>
  <c r="C251" i="2"/>
  <c r="B251" i="2"/>
  <c r="AH250" i="2"/>
  <c r="R250" i="2"/>
  <c r="H248" i="16"/>
  <c r="H250" i="2"/>
  <c r="C250" i="2"/>
  <c r="B250" i="2"/>
  <c r="AH249" i="2"/>
  <c r="R249" i="2"/>
  <c r="H247" i="16"/>
  <c r="H249" i="2"/>
  <c r="C249" i="2"/>
  <c r="B249" i="2"/>
  <c r="AH248" i="2"/>
  <c r="AG248" i="2"/>
  <c r="G248" i="15"/>
  <c r="AF248" i="2"/>
  <c r="F248" i="15"/>
  <c r="AE248" i="2"/>
  <c r="E248" i="15"/>
  <c r="AD248" i="2"/>
  <c r="D248" i="15"/>
  <c r="AC248" i="2"/>
  <c r="F38" i="4"/>
  <c r="AB248" i="2"/>
  <c r="E38" i="4"/>
  <c r="AA248" i="2"/>
  <c r="D38" i="4"/>
  <c r="Z248" i="2"/>
  <c r="C38" i="4"/>
  <c r="Y248" i="2"/>
  <c r="X248" i="2"/>
  <c r="W248" i="2"/>
  <c r="V248" i="2"/>
  <c r="C248" i="2"/>
  <c r="U248" i="2"/>
  <c r="R248" i="2"/>
  <c r="H246" i="16"/>
  <c r="M248" i="2"/>
  <c r="K248" i="2"/>
  <c r="J248" i="2"/>
  <c r="L248" i="2"/>
  <c r="H248" i="2"/>
  <c r="B248" i="2"/>
  <c r="AH247" i="2"/>
  <c r="R247" i="2"/>
  <c r="H245" i="16"/>
  <c r="H247" i="2"/>
  <c r="C247" i="2"/>
  <c r="B247" i="2"/>
  <c r="AH246" i="2"/>
  <c r="R246" i="2"/>
  <c r="H244" i="16"/>
  <c r="H246" i="2"/>
  <c r="C246" i="2"/>
  <c r="B246" i="2"/>
  <c r="AH245" i="2"/>
  <c r="R245" i="2"/>
  <c r="H243" i="16"/>
  <c r="H245" i="2"/>
  <c r="C245" i="2"/>
  <c r="B245" i="2"/>
  <c r="AH244" i="2"/>
  <c r="R244" i="2"/>
  <c r="H242" i="16"/>
  <c r="H244" i="2"/>
  <c r="C244" i="2"/>
  <c r="B244" i="2"/>
  <c r="AH243" i="2"/>
  <c r="R243" i="2"/>
  <c r="H241" i="16"/>
  <c r="H243" i="2"/>
  <c r="C243" i="2"/>
  <c r="B243" i="2"/>
  <c r="AH242" i="2"/>
  <c r="R242" i="2"/>
  <c r="H240" i="16"/>
  <c r="H242" i="2"/>
  <c r="C242" i="2"/>
  <c r="B242" i="2"/>
  <c r="AH241" i="2"/>
  <c r="AG241" i="2"/>
  <c r="G241" i="15"/>
  <c r="AF241" i="2"/>
  <c r="F241" i="15"/>
  <c r="AE241" i="2"/>
  <c r="E241" i="15"/>
  <c r="AD241" i="2"/>
  <c r="D241" i="15"/>
  <c r="AC241" i="2"/>
  <c r="F37" i="3"/>
  <c r="AB241" i="2"/>
  <c r="E37" i="3"/>
  <c r="AA241" i="2"/>
  <c r="D37" i="4"/>
  <c r="Z241" i="2"/>
  <c r="C37" i="4"/>
  <c r="Y241" i="2"/>
  <c r="X241" i="2"/>
  <c r="W241" i="2"/>
  <c r="V241" i="2"/>
  <c r="C241" i="2"/>
  <c r="U241" i="2"/>
  <c r="R241" i="2"/>
  <c r="H239" i="16"/>
  <c r="M241" i="2"/>
  <c r="K241" i="2"/>
  <c r="J241" i="2"/>
  <c r="L241" i="2"/>
  <c r="H241" i="2"/>
  <c r="B241" i="2"/>
  <c r="AH240" i="2"/>
  <c r="R240" i="2"/>
  <c r="H238" i="16"/>
  <c r="H240" i="2"/>
  <c r="C240" i="2"/>
  <c r="B240" i="2"/>
  <c r="AH239" i="2"/>
  <c r="R239" i="2"/>
  <c r="H237" i="16"/>
  <c r="H239" i="2"/>
  <c r="C239" i="2"/>
  <c r="B239" i="2"/>
  <c r="AH238" i="2"/>
  <c r="R238" i="2"/>
  <c r="H236" i="16"/>
  <c r="H238" i="2"/>
  <c r="C238" i="2"/>
  <c r="B238" i="2"/>
  <c r="AH237" i="2"/>
  <c r="R237" i="2"/>
  <c r="H235" i="16"/>
  <c r="H237" i="2"/>
  <c r="C237" i="2"/>
  <c r="B237" i="2"/>
  <c r="AH236" i="2"/>
  <c r="R236" i="2"/>
  <c r="H234" i="16"/>
  <c r="H236" i="2"/>
  <c r="C236" i="2"/>
  <c r="B236" i="2"/>
  <c r="AH235" i="2"/>
  <c r="R235" i="2"/>
  <c r="H233" i="16"/>
  <c r="H235" i="2"/>
  <c r="C235" i="2"/>
  <c r="B235" i="2"/>
  <c r="AH234" i="2"/>
  <c r="AG234" i="2"/>
  <c r="G234" i="15"/>
  <c r="AF234" i="2"/>
  <c r="F234" i="15"/>
  <c r="AE234" i="2"/>
  <c r="E234" i="15"/>
  <c r="AD234" i="2"/>
  <c r="D234" i="15"/>
  <c r="AC234" i="2"/>
  <c r="F36" i="4"/>
  <c r="AB234" i="2"/>
  <c r="E36" i="4"/>
  <c r="AA234" i="2"/>
  <c r="D36" i="4"/>
  <c r="Z234" i="2"/>
  <c r="C36" i="4"/>
  <c r="Y234" i="2"/>
  <c r="X234" i="2"/>
  <c r="W234" i="2"/>
  <c r="V234" i="2"/>
  <c r="C234" i="2"/>
  <c r="U234" i="2"/>
  <c r="R234" i="2"/>
  <c r="H232" i="16"/>
  <c r="M234" i="2"/>
  <c r="K234" i="2"/>
  <c r="J234" i="2"/>
  <c r="L234" i="2"/>
  <c r="H234" i="2"/>
  <c r="B36" i="4"/>
  <c r="B234" i="2"/>
  <c r="AH233" i="2"/>
  <c r="R233" i="2"/>
  <c r="H231" i="16"/>
  <c r="H233" i="2"/>
  <c r="C233" i="2"/>
  <c r="B233" i="2"/>
  <c r="AH232" i="2"/>
  <c r="R232" i="2"/>
  <c r="H230" i="16"/>
  <c r="H232" i="2"/>
  <c r="C232" i="2"/>
  <c r="B232" i="2"/>
  <c r="AH231" i="2"/>
  <c r="R231" i="2"/>
  <c r="H229" i="16"/>
  <c r="H231" i="2"/>
  <c r="C231" i="2"/>
  <c r="B231" i="2"/>
  <c r="AH230" i="2"/>
  <c r="R230" i="2"/>
  <c r="H228" i="16"/>
  <c r="H230" i="2"/>
  <c r="C230" i="2"/>
  <c r="B230" i="2"/>
  <c r="AH229" i="2"/>
  <c r="R229" i="2"/>
  <c r="H227" i="16"/>
  <c r="H229" i="2"/>
  <c r="C229" i="2"/>
  <c r="B229" i="2"/>
  <c r="AH228" i="2"/>
  <c r="R228" i="2"/>
  <c r="H226" i="16"/>
  <c r="H228" i="2"/>
  <c r="C228" i="2"/>
  <c r="B228" i="2"/>
  <c r="AH227" i="2"/>
  <c r="AG227" i="2"/>
  <c r="G227" i="15"/>
  <c r="AF227" i="2"/>
  <c r="F227" i="15"/>
  <c r="AE227" i="2"/>
  <c r="E227" i="15"/>
  <c r="AD227" i="2"/>
  <c r="D227" i="15"/>
  <c r="AC227" i="2"/>
  <c r="F35" i="4"/>
  <c r="AB227" i="2"/>
  <c r="E35" i="4"/>
  <c r="AA227" i="2"/>
  <c r="D35" i="3"/>
  <c r="Z227" i="2"/>
  <c r="C35" i="3"/>
  <c r="Y227" i="2"/>
  <c r="X227" i="2"/>
  <c r="W227" i="2"/>
  <c r="V227" i="2"/>
  <c r="C227" i="2"/>
  <c r="U227" i="2"/>
  <c r="R227" i="2"/>
  <c r="H225" i="16"/>
  <c r="M227" i="2"/>
  <c r="K227" i="2"/>
  <c r="J227" i="2"/>
  <c r="L227" i="2"/>
  <c r="H227" i="2"/>
  <c r="B227" i="2"/>
  <c r="AH226" i="2"/>
  <c r="R226" i="2"/>
  <c r="H224" i="16"/>
  <c r="H226" i="2"/>
  <c r="C226" i="2"/>
  <c r="B226" i="2"/>
  <c r="AH225" i="2"/>
  <c r="R225" i="2"/>
  <c r="H223" i="16"/>
  <c r="H225" i="2"/>
  <c r="C225" i="2"/>
  <c r="B225" i="2"/>
  <c r="AH224" i="2"/>
  <c r="R224" i="2"/>
  <c r="H222" i="16"/>
  <c r="H224" i="2"/>
  <c r="C224" i="2"/>
  <c r="B224" i="2"/>
  <c r="AH223" i="2"/>
  <c r="R223" i="2"/>
  <c r="H221" i="16"/>
  <c r="H223" i="2"/>
  <c r="C223" i="2"/>
  <c r="B223" i="2"/>
  <c r="AH222" i="2"/>
  <c r="R222" i="2"/>
  <c r="H220" i="16"/>
  <c r="H222" i="2"/>
  <c r="C222" i="2"/>
  <c r="B222" i="2"/>
  <c r="AH221" i="2"/>
  <c r="R221" i="2"/>
  <c r="H219" i="16"/>
  <c r="H221" i="2"/>
  <c r="C221" i="2"/>
  <c r="B221" i="2"/>
  <c r="AH220" i="2"/>
  <c r="AG220" i="2"/>
  <c r="G220" i="15"/>
  <c r="AF220" i="2"/>
  <c r="F220" i="15"/>
  <c r="AE220" i="2"/>
  <c r="E220" i="15"/>
  <c r="AD220" i="2"/>
  <c r="D220" i="15"/>
  <c r="AC220" i="2"/>
  <c r="F34" i="4"/>
  <c r="AB220" i="2"/>
  <c r="E34" i="4"/>
  <c r="AA220" i="2"/>
  <c r="D34" i="4"/>
  <c r="Z220" i="2"/>
  <c r="C34" i="4"/>
  <c r="Y220" i="2"/>
  <c r="X220" i="2"/>
  <c r="W220" i="2"/>
  <c r="V220" i="2"/>
  <c r="C220" i="2"/>
  <c r="U220" i="2"/>
  <c r="R220" i="2"/>
  <c r="H218" i="16"/>
  <c r="M220" i="2"/>
  <c r="K220" i="2"/>
  <c r="J220" i="2"/>
  <c r="L220" i="2"/>
  <c r="H220" i="2"/>
  <c r="B220" i="2"/>
  <c r="AH219" i="2"/>
  <c r="R219" i="2"/>
  <c r="H217" i="16"/>
  <c r="H219" i="2"/>
  <c r="C219" i="2"/>
  <c r="B219" i="2"/>
  <c r="AH218" i="2"/>
  <c r="R218" i="2"/>
  <c r="H216" i="16"/>
  <c r="H218" i="2"/>
  <c r="C218" i="2"/>
  <c r="B218" i="2"/>
  <c r="AH217" i="2"/>
  <c r="R217" i="2"/>
  <c r="H215" i="16"/>
  <c r="H217" i="2"/>
  <c r="C217" i="2"/>
  <c r="B217" i="2"/>
  <c r="AH216" i="2"/>
  <c r="R216" i="2"/>
  <c r="H214" i="16"/>
  <c r="H216" i="2"/>
  <c r="C216" i="2"/>
  <c r="B216" i="2"/>
  <c r="AH215" i="2"/>
  <c r="R215" i="2"/>
  <c r="H213" i="16"/>
  <c r="H215" i="2"/>
  <c r="C215" i="2"/>
  <c r="B215" i="2"/>
  <c r="AH214" i="2"/>
  <c r="R214" i="2"/>
  <c r="H212" i="16"/>
  <c r="H214" i="2"/>
  <c r="C214" i="2"/>
  <c r="B214" i="2"/>
  <c r="AH213" i="2"/>
  <c r="AG213" i="2"/>
  <c r="G213" i="15"/>
  <c r="AF213" i="2"/>
  <c r="F213" i="15"/>
  <c r="AE213" i="2"/>
  <c r="E213" i="15"/>
  <c r="AD213" i="2"/>
  <c r="D213" i="15"/>
  <c r="AC213" i="2"/>
  <c r="F33" i="3"/>
  <c r="AB213" i="2"/>
  <c r="E33" i="3"/>
  <c r="AA213" i="2"/>
  <c r="D33" i="4"/>
  <c r="Z213" i="2"/>
  <c r="C33" i="4"/>
  <c r="Y213" i="2"/>
  <c r="X213" i="2"/>
  <c r="W213" i="2"/>
  <c r="V213" i="2"/>
  <c r="C213" i="2"/>
  <c r="U213" i="2"/>
  <c r="R213" i="2"/>
  <c r="H211" i="16"/>
  <c r="M213" i="2"/>
  <c r="K213" i="2"/>
  <c r="J213" i="2"/>
  <c r="L213" i="2"/>
  <c r="H213" i="2"/>
  <c r="B213" i="2"/>
  <c r="AH212" i="2"/>
  <c r="R212" i="2"/>
  <c r="H210" i="16"/>
  <c r="H212" i="2"/>
  <c r="C212" i="2"/>
  <c r="B212" i="2"/>
  <c r="AH211" i="2"/>
  <c r="R211" i="2"/>
  <c r="H209" i="16"/>
  <c r="H211" i="2"/>
  <c r="C211" i="2"/>
  <c r="B211" i="2"/>
  <c r="AH210" i="2"/>
  <c r="R210" i="2"/>
  <c r="H208" i="16"/>
  <c r="H210" i="2"/>
  <c r="C210" i="2"/>
  <c r="B210" i="2"/>
  <c r="AH209" i="2"/>
  <c r="R209" i="2"/>
  <c r="H207" i="16"/>
  <c r="H209" i="2"/>
  <c r="C209" i="2"/>
  <c r="B209" i="2"/>
  <c r="AH208" i="2"/>
  <c r="R208" i="2"/>
  <c r="H206" i="16"/>
  <c r="H208" i="2"/>
  <c r="C208" i="2"/>
  <c r="B208" i="2"/>
  <c r="AH207" i="2"/>
  <c r="R207" i="2"/>
  <c r="H205" i="16"/>
  <c r="H207" i="2"/>
  <c r="C207" i="2"/>
  <c r="B207" i="2"/>
  <c r="AH206" i="2"/>
  <c r="AG206" i="2"/>
  <c r="G206" i="15"/>
  <c r="AF206" i="2"/>
  <c r="F206" i="15"/>
  <c r="AE206" i="2"/>
  <c r="E206" i="15"/>
  <c r="AD206" i="2"/>
  <c r="D206" i="15"/>
  <c r="AC206" i="2"/>
  <c r="F32" i="4"/>
  <c r="AB206" i="2"/>
  <c r="E32" i="4"/>
  <c r="AA206" i="2"/>
  <c r="D32" i="4"/>
  <c r="Z206" i="2"/>
  <c r="C32" i="4"/>
  <c r="Y206" i="2"/>
  <c r="X206" i="2"/>
  <c r="W206" i="2"/>
  <c r="V206" i="2"/>
  <c r="C206" i="2"/>
  <c r="U206" i="2"/>
  <c r="R206" i="2"/>
  <c r="H204" i="16"/>
  <c r="M206" i="2"/>
  <c r="K206" i="2"/>
  <c r="J206" i="2"/>
  <c r="L206" i="2"/>
  <c r="H206" i="2"/>
  <c r="B32" i="4"/>
  <c r="B206" i="2"/>
  <c r="AH205" i="2"/>
  <c r="R205" i="2"/>
  <c r="H203" i="16"/>
  <c r="H205" i="2"/>
  <c r="C205" i="2"/>
  <c r="B205" i="2"/>
  <c r="AH204" i="2"/>
  <c r="R204" i="2"/>
  <c r="H202" i="16"/>
  <c r="H204" i="2"/>
  <c r="C204" i="2"/>
  <c r="B204" i="2"/>
  <c r="AH203" i="2"/>
  <c r="R203" i="2"/>
  <c r="H201" i="16"/>
  <c r="H203" i="2"/>
  <c r="C203" i="2"/>
  <c r="B203" i="2"/>
  <c r="AH202" i="2"/>
  <c r="R202" i="2"/>
  <c r="H200" i="16"/>
  <c r="H202" i="2"/>
  <c r="C202" i="2"/>
  <c r="B202" i="2"/>
  <c r="AH201" i="2"/>
  <c r="R201" i="2"/>
  <c r="H199" i="16"/>
  <c r="H201" i="2"/>
  <c r="C201" i="2"/>
  <c r="B201" i="2"/>
  <c r="AH200" i="2"/>
  <c r="R200" i="2"/>
  <c r="H198" i="16"/>
  <c r="H200" i="2"/>
  <c r="C200" i="2"/>
  <c r="B200" i="2"/>
  <c r="AH199" i="2"/>
  <c r="AG199" i="2"/>
  <c r="G199" i="15"/>
  <c r="AF199" i="2"/>
  <c r="F199" i="15"/>
  <c r="AE199" i="2"/>
  <c r="E199" i="15"/>
  <c r="AD199" i="2"/>
  <c r="D199" i="15"/>
  <c r="AC199" i="2"/>
  <c r="F31" i="4"/>
  <c r="AB199" i="2"/>
  <c r="E31" i="4"/>
  <c r="AA199" i="2"/>
  <c r="D31" i="3"/>
  <c r="Z199" i="2"/>
  <c r="C31" i="3"/>
  <c r="Y199" i="2"/>
  <c r="X199" i="2"/>
  <c r="W199" i="2"/>
  <c r="V199" i="2"/>
  <c r="C199" i="2"/>
  <c r="U199" i="2"/>
  <c r="R199" i="2"/>
  <c r="H197" i="16"/>
  <c r="M199" i="2"/>
  <c r="K199" i="2"/>
  <c r="J199" i="2"/>
  <c r="L199" i="2"/>
  <c r="H199" i="2"/>
  <c r="B199" i="2"/>
  <c r="AH198" i="2"/>
  <c r="R198" i="2"/>
  <c r="H196" i="16"/>
  <c r="H198" i="2"/>
  <c r="C198" i="2"/>
  <c r="B198" i="2"/>
  <c r="AH197" i="2"/>
  <c r="R197" i="2"/>
  <c r="H195" i="16"/>
  <c r="H197" i="2"/>
  <c r="C197" i="2"/>
  <c r="B197" i="2"/>
  <c r="AH196" i="2"/>
  <c r="R196" i="2"/>
  <c r="H194" i="16"/>
  <c r="H196" i="2"/>
  <c r="C196" i="2"/>
  <c r="B196" i="2"/>
  <c r="AH195" i="2"/>
  <c r="R195" i="2"/>
  <c r="H193" i="16"/>
  <c r="H195" i="2"/>
  <c r="C195" i="2"/>
  <c r="B195" i="2"/>
  <c r="AH194" i="2"/>
  <c r="R194" i="2"/>
  <c r="H192" i="16"/>
  <c r="H194" i="2"/>
  <c r="C194" i="2"/>
  <c r="B194" i="2"/>
  <c r="AH193" i="2"/>
  <c r="R193" i="2"/>
  <c r="H191" i="16"/>
  <c r="H193" i="2"/>
  <c r="C193" i="2"/>
  <c r="B193" i="2"/>
  <c r="AH192" i="2"/>
  <c r="AG192" i="2"/>
  <c r="G192" i="15"/>
  <c r="AF192" i="2"/>
  <c r="F192" i="15"/>
  <c r="AE192" i="2"/>
  <c r="E192" i="15"/>
  <c r="AD192" i="2"/>
  <c r="D192" i="15"/>
  <c r="AC192" i="2"/>
  <c r="F30" i="4"/>
  <c r="AB192" i="2"/>
  <c r="E30" i="4"/>
  <c r="AA192" i="2"/>
  <c r="D30" i="4"/>
  <c r="Z192" i="2"/>
  <c r="C30" i="4"/>
  <c r="Y192" i="2"/>
  <c r="X192" i="2"/>
  <c r="W192" i="2"/>
  <c r="V192" i="2"/>
  <c r="C192" i="2"/>
  <c r="U192" i="2"/>
  <c r="R192" i="2"/>
  <c r="H190" i="16"/>
  <c r="M192" i="2"/>
  <c r="K192" i="2"/>
  <c r="J192" i="2"/>
  <c r="L192" i="2"/>
  <c r="H192" i="2"/>
  <c r="B192" i="2"/>
  <c r="AH191" i="2"/>
  <c r="R191" i="2"/>
  <c r="H189" i="16"/>
  <c r="H191" i="2"/>
  <c r="C191" i="2"/>
  <c r="B191" i="2"/>
  <c r="AH190" i="2"/>
  <c r="R190" i="2"/>
  <c r="H188" i="16"/>
  <c r="H190" i="2"/>
  <c r="C190" i="2"/>
  <c r="B190" i="2"/>
  <c r="AH189" i="2"/>
  <c r="R189" i="2"/>
  <c r="H187" i="16"/>
  <c r="H189" i="2"/>
  <c r="C189" i="2"/>
  <c r="B189" i="2"/>
  <c r="AH188" i="2"/>
  <c r="R188" i="2"/>
  <c r="H186" i="16"/>
  <c r="H188" i="2"/>
  <c r="C188" i="2"/>
  <c r="B188" i="2"/>
  <c r="AH187" i="2"/>
  <c r="R187" i="2"/>
  <c r="H185" i="16"/>
  <c r="H187" i="2"/>
  <c r="C187" i="2"/>
  <c r="B187" i="2"/>
  <c r="AH186" i="2"/>
  <c r="R186" i="2"/>
  <c r="H184" i="16"/>
  <c r="H186" i="2"/>
  <c r="C186" i="2"/>
  <c r="B186" i="2"/>
  <c r="AH185" i="2"/>
  <c r="AG185" i="2"/>
  <c r="G185" i="15"/>
  <c r="AF185" i="2"/>
  <c r="F185" i="15"/>
  <c r="AE185" i="2"/>
  <c r="E185" i="15"/>
  <c r="AD185" i="2"/>
  <c r="D185" i="15"/>
  <c r="AC185" i="2"/>
  <c r="F29" i="3"/>
  <c r="AB185" i="2"/>
  <c r="E29" i="3"/>
  <c r="AA185" i="2"/>
  <c r="D29" i="4"/>
  <c r="Z185" i="2"/>
  <c r="C29" i="4"/>
  <c r="Y185" i="2"/>
  <c r="X185" i="2"/>
  <c r="W185" i="2"/>
  <c r="V185" i="2"/>
  <c r="C185" i="2"/>
  <c r="U185" i="2"/>
  <c r="R185" i="2"/>
  <c r="H183" i="16"/>
  <c r="M185" i="2"/>
  <c r="K185" i="2"/>
  <c r="J185" i="2"/>
  <c r="L185" i="2"/>
  <c r="H185" i="2"/>
  <c r="B185" i="2"/>
  <c r="AH184" i="2"/>
  <c r="R184" i="2"/>
  <c r="H182" i="16"/>
  <c r="H184" i="2"/>
  <c r="C184" i="2"/>
  <c r="B184" i="2"/>
  <c r="AH183" i="2"/>
  <c r="R183" i="2"/>
  <c r="H181" i="16"/>
  <c r="H183" i="2"/>
  <c r="C183" i="2"/>
  <c r="B183" i="2"/>
  <c r="AH182" i="2"/>
  <c r="R182" i="2"/>
  <c r="H180" i="16"/>
  <c r="H182" i="2"/>
  <c r="C182" i="2"/>
  <c r="B182" i="2"/>
  <c r="AH181" i="2"/>
  <c r="R181" i="2"/>
  <c r="H179" i="16"/>
  <c r="H181" i="2"/>
  <c r="C181" i="2"/>
  <c r="B181" i="2"/>
  <c r="AH180" i="2"/>
  <c r="R180" i="2"/>
  <c r="H178" i="16"/>
  <c r="H180" i="2"/>
  <c r="C180" i="2"/>
  <c r="B180" i="2"/>
  <c r="AH179" i="2"/>
  <c r="R179" i="2"/>
  <c r="H177" i="16"/>
  <c r="H179" i="2"/>
  <c r="C179" i="2"/>
  <c r="B179" i="2"/>
  <c r="AH178" i="2"/>
  <c r="AG178" i="2"/>
  <c r="G178" i="15"/>
  <c r="AF178" i="2"/>
  <c r="F178" i="15"/>
  <c r="AE178" i="2"/>
  <c r="E178" i="15"/>
  <c r="AD178" i="2"/>
  <c r="D178" i="15"/>
  <c r="AC178" i="2"/>
  <c r="F28" i="4"/>
  <c r="AB178" i="2"/>
  <c r="E28" i="4"/>
  <c r="AA178" i="2"/>
  <c r="D28" i="4"/>
  <c r="Z178" i="2"/>
  <c r="C28" i="4"/>
  <c r="Y178" i="2"/>
  <c r="X178" i="2"/>
  <c r="W178" i="2"/>
  <c r="V178" i="2"/>
  <c r="C178" i="2"/>
  <c r="U178" i="2"/>
  <c r="R178" i="2"/>
  <c r="H176" i="16"/>
  <c r="M178" i="2"/>
  <c r="K178" i="2"/>
  <c r="J178" i="2"/>
  <c r="L178" i="2"/>
  <c r="H178" i="2"/>
  <c r="B28" i="4"/>
  <c r="B178" i="2"/>
  <c r="AH177" i="2"/>
  <c r="R177" i="2"/>
  <c r="H175" i="16"/>
  <c r="H177" i="2"/>
  <c r="C177" i="2"/>
  <c r="B177" i="2"/>
  <c r="AH176" i="2"/>
  <c r="R176" i="2"/>
  <c r="H174" i="16"/>
  <c r="H176" i="2"/>
  <c r="C176" i="2"/>
  <c r="B176" i="2"/>
  <c r="AH175" i="2"/>
  <c r="R175" i="2"/>
  <c r="H173" i="16"/>
  <c r="H175" i="2"/>
  <c r="AH174" i="2"/>
  <c r="R174" i="2"/>
  <c r="H172" i="16"/>
  <c r="H174" i="2"/>
  <c r="AH173" i="2"/>
  <c r="R173" i="2"/>
  <c r="H171" i="16"/>
  <c r="H173" i="2"/>
  <c r="AH172" i="2"/>
  <c r="R172" i="2"/>
  <c r="H170" i="16"/>
  <c r="H172" i="2"/>
  <c r="AH171" i="2"/>
  <c r="AG171" i="2"/>
  <c r="G171" i="15"/>
  <c r="AF171" i="2"/>
  <c r="F171" i="15"/>
  <c r="AE171" i="2"/>
  <c r="E171" i="15"/>
  <c r="AD171" i="2"/>
  <c r="D171" i="15"/>
  <c r="AC171" i="2"/>
  <c r="F27" i="4"/>
  <c r="AB171" i="2"/>
  <c r="E27" i="4"/>
  <c r="AA171" i="2"/>
  <c r="D27" i="3"/>
  <c r="Z171" i="2"/>
  <c r="C27" i="3"/>
  <c r="Y171" i="2"/>
  <c r="X171" i="2"/>
  <c r="W171" i="2"/>
  <c r="V171" i="2"/>
  <c r="U171" i="2"/>
  <c r="R171" i="2"/>
  <c r="H169" i="16"/>
  <c r="M171" i="2"/>
  <c r="K171" i="2"/>
  <c r="J171" i="2"/>
  <c r="L171" i="2"/>
  <c r="H171" i="2"/>
  <c r="AH170" i="2"/>
  <c r="R170" i="2"/>
  <c r="H168" i="16"/>
  <c r="H170" i="2"/>
  <c r="C170" i="2"/>
  <c r="B170" i="2"/>
  <c r="AH169" i="2"/>
  <c r="R169" i="2"/>
  <c r="H167" i="16"/>
  <c r="H169" i="2"/>
  <c r="C169" i="2"/>
  <c r="B169" i="2"/>
  <c r="AH168" i="2"/>
  <c r="R168" i="2"/>
  <c r="H166" i="16"/>
  <c r="H168" i="2"/>
  <c r="C168" i="2"/>
  <c r="B168" i="2"/>
  <c r="AH167" i="2"/>
  <c r="R167" i="2"/>
  <c r="H165" i="16"/>
  <c r="H167" i="2"/>
  <c r="C167" i="2"/>
  <c r="B167" i="2"/>
  <c r="AH166" i="2"/>
  <c r="R166" i="2"/>
  <c r="H164" i="16"/>
  <c r="H166" i="2"/>
  <c r="C166" i="2"/>
  <c r="B166" i="2"/>
  <c r="AH165" i="2"/>
  <c r="R165" i="2"/>
  <c r="H163" i="16"/>
  <c r="H165" i="2"/>
  <c r="C165" i="2"/>
  <c r="B165" i="2"/>
  <c r="AH164" i="2"/>
  <c r="AG164" i="2"/>
  <c r="G164" i="15"/>
  <c r="AF164" i="2"/>
  <c r="F164" i="15"/>
  <c r="AE164" i="2"/>
  <c r="E164" i="15"/>
  <c r="AD164" i="2"/>
  <c r="D164" i="15"/>
  <c r="AC164" i="2"/>
  <c r="F26" i="4"/>
  <c r="AB164" i="2"/>
  <c r="E26" i="4"/>
  <c r="AA164" i="2"/>
  <c r="D26" i="4"/>
  <c r="Z164" i="2"/>
  <c r="C26" i="4"/>
  <c r="Y164" i="2"/>
  <c r="X164" i="2"/>
  <c r="W164" i="2"/>
  <c r="V164" i="2"/>
  <c r="C164" i="2"/>
  <c r="U164" i="2"/>
  <c r="R164" i="2"/>
  <c r="H162" i="16"/>
  <c r="M164" i="2"/>
  <c r="K164" i="2"/>
  <c r="J164" i="2"/>
  <c r="H164" i="2"/>
  <c r="B26" i="4"/>
  <c r="B164" i="2"/>
  <c r="AH163" i="2"/>
  <c r="R163" i="2"/>
  <c r="H161" i="16"/>
  <c r="H163" i="2"/>
  <c r="C163" i="2"/>
  <c r="B163" i="2"/>
  <c r="AH162" i="2"/>
  <c r="R162" i="2"/>
  <c r="H160" i="16"/>
  <c r="H162" i="2"/>
  <c r="C162" i="2"/>
  <c r="B162" i="2"/>
  <c r="AH161" i="2"/>
  <c r="R161" i="2"/>
  <c r="H159" i="16"/>
  <c r="H161" i="2"/>
  <c r="C161" i="2"/>
  <c r="B161" i="2"/>
  <c r="AH160" i="2"/>
  <c r="R160" i="2"/>
  <c r="H158" i="16"/>
  <c r="H160" i="2"/>
  <c r="C160" i="2"/>
  <c r="B160" i="2"/>
  <c r="AH159" i="2"/>
  <c r="R159" i="2"/>
  <c r="H157" i="16"/>
  <c r="H159" i="2"/>
  <c r="C159" i="2"/>
  <c r="B159" i="2"/>
  <c r="AH158" i="2"/>
  <c r="R158" i="2"/>
  <c r="H156" i="16"/>
  <c r="H158" i="2"/>
  <c r="C158" i="2"/>
  <c r="B158" i="2"/>
  <c r="AH157" i="2"/>
  <c r="AG157" i="2"/>
  <c r="G157" i="15"/>
  <c r="AF157" i="2"/>
  <c r="F157" i="15"/>
  <c r="AE157" i="2"/>
  <c r="E157" i="15"/>
  <c r="AD157" i="2"/>
  <c r="D157" i="15"/>
  <c r="AC157" i="2"/>
  <c r="F25" i="3"/>
  <c r="AB157" i="2"/>
  <c r="E25" i="3"/>
  <c r="AA157" i="2"/>
  <c r="D25" i="4"/>
  <c r="Z157" i="2"/>
  <c r="C25" i="4"/>
  <c r="Y157" i="2"/>
  <c r="X157" i="2"/>
  <c r="W157" i="2"/>
  <c r="V157" i="2"/>
  <c r="C157" i="2"/>
  <c r="U157" i="2"/>
  <c r="R157" i="2"/>
  <c r="H155" i="16"/>
  <c r="M157" i="2"/>
  <c r="K157" i="2"/>
  <c r="J157" i="2"/>
  <c r="H157" i="2"/>
  <c r="B25" i="4"/>
  <c r="B157" i="2"/>
  <c r="AH156" i="2"/>
  <c r="R156" i="2"/>
  <c r="H154" i="16"/>
  <c r="H156" i="2"/>
  <c r="C156" i="2"/>
  <c r="B156" i="2"/>
  <c r="AH155" i="2"/>
  <c r="R155" i="2"/>
  <c r="H153" i="16"/>
  <c r="H155" i="2"/>
  <c r="C155" i="2"/>
  <c r="B155" i="2"/>
  <c r="AH154" i="2"/>
  <c r="R154" i="2"/>
  <c r="H152" i="16"/>
  <c r="H154" i="2"/>
  <c r="C154" i="2"/>
  <c r="B154" i="2"/>
  <c r="AH153" i="2"/>
  <c r="R153" i="2"/>
  <c r="H151" i="16"/>
  <c r="H153" i="2"/>
  <c r="C153" i="2"/>
  <c r="B153" i="2"/>
  <c r="AH152" i="2"/>
  <c r="R152" i="2"/>
  <c r="H150" i="16"/>
  <c r="H152" i="2"/>
  <c r="C152" i="2"/>
  <c r="B152" i="2"/>
  <c r="AH151" i="2"/>
  <c r="R151" i="2"/>
  <c r="H149" i="16"/>
  <c r="H151" i="2"/>
  <c r="C151" i="2"/>
  <c r="B151" i="2"/>
  <c r="AH150" i="2"/>
  <c r="AG150" i="2"/>
  <c r="G150" i="15"/>
  <c r="AF150" i="2"/>
  <c r="F150" i="15"/>
  <c r="AE150" i="2"/>
  <c r="E150" i="15"/>
  <c r="AD150" i="2"/>
  <c r="D150" i="15"/>
  <c r="AC150" i="2"/>
  <c r="F24" i="4"/>
  <c r="AB150" i="2"/>
  <c r="E24" i="4"/>
  <c r="AA150" i="2"/>
  <c r="D24" i="4"/>
  <c r="Z150" i="2"/>
  <c r="C24" i="4"/>
  <c r="Y150" i="2"/>
  <c r="X150" i="2"/>
  <c r="W150" i="2"/>
  <c r="V150" i="2"/>
  <c r="C150" i="2"/>
  <c r="U150" i="2"/>
  <c r="R150" i="2"/>
  <c r="H148" i="16"/>
  <c r="M150" i="2"/>
  <c r="K150" i="2"/>
  <c r="J150" i="2"/>
  <c r="H150" i="2"/>
  <c r="B24" i="4"/>
  <c r="B150" i="2"/>
  <c r="AH149" i="2"/>
  <c r="R149" i="2"/>
  <c r="H147" i="16"/>
  <c r="H149" i="2"/>
  <c r="C149" i="2"/>
  <c r="B149" i="2"/>
  <c r="AH148" i="2"/>
  <c r="R148" i="2"/>
  <c r="H146" i="16"/>
  <c r="H148" i="2"/>
  <c r="C148" i="2"/>
  <c r="B148" i="2"/>
  <c r="AH147" i="2"/>
  <c r="R147" i="2"/>
  <c r="H145" i="16"/>
  <c r="H147" i="2"/>
  <c r="C147" i="2"/>
  <c r="B147" i="2"/>
  <c r="AH146" i="2"/>
  <c r="R146" i="2"/>
  <c r="H144" i="16"/>
  <c r="H146" i="2"/>
  <c r="C146" i="2"/>
  <c r="B146" i="2"/>
  <c r="AH145" i="2"/>
  <c r="R145" i="2"/>
  <c r="H143" i="16"/>
  <c r="H145" i="2"/>
  <c r="C145" i="2"/>
  <c r="B145" i="2"/>
  <c r="AH144" i="2"/>
  <c r="R144" i="2"/>
  <c r="H142" i="16"/>
  <c r="H144" i="2"/>
  <c r="C144" i="2"/>
  <c r="B144" i="2"/>
  <c r="AH143" i="2"/>
  <c r="AG143" i="2"/>
  <c r="G143" i="15"/>
  <c r="AF143" i="2"/>
  <c r="F143" i="15"/>
  <c r="AE143" i="2"/>
  <c r="E143" i="15"/>
  <c r="AD143" i="2"/>
  <c r="D143" i="15"/>
  <c r="AC143" i="2"/>
  <c r="F23" i="4"/>
  <c r="AB143" i="2"/>
  <c r="E23" i="4"/>
  <c r="AA143" i="2"/>
  <c r="D23" i="3"/>
  <c r="Z143" i="2"/>
  <c r="C23" i="3"/>
  <c r="Y143" i="2"/>
  <c r="X143" i="2"/>
  <c r="W143" i="2"/>
  <c r="V143" i="2"/>
  <c r="C143" i="2"/>
  <c r="U143" i="2"/>
  <c r="R143" i="2"/>
  <c r="H141" i="16"/>
  <c r="M143" i="2"/>
  <c r="K143" i="2"/>
  <c r="J143" i="2"/>
  <c r="H143" i="2"/>
  <c r="B23" i="3"/>
  <c r="B143" i="2"/>
  <c r="AH142" i="2"/>
  <c r="R142" i="2"/>
  <c r="H140" i="16"/>
  <c r="H142" i="2"/>
  <c r="C142" i="2"/>
  <c r="B142" i="2"/>
  <c r="AH141" i="2"/>
  <c r="R141" i="2"/>
  <c r="H139" i="16"/>
  <c r="H141" i="2"/>
  <c r="C141" i="2"/>
  <c r="B141" i="2"/>
  <c r="AH140" i="2"/>
  <c r="R140" i="2"/>
  <c r="H138" i="16"/>
  <c r="H140" i="2"/>
  <c r="C140" i="2"/>
  <c r="B140" i="2"/>
  <c r="AH139" i="2"/>
  <c r="R139" i="2"/>
  <c r="H137" i="16"/>
  <c r="H139" i="2"/>
  <c r="C139" i="2"/>
  <c r="B139" i="2"/>
  <c r="AH138" i="2"/>
  <c r="R138" i="2"/>
  <c r="H136" i="16"/>
  <c r="H138" i="2"/>
  <c r="C138" i="2"/>
  <c r="B138" i="2"/>
  <c r="AH137" i="2"/>
  <c r="R137" i="2"/>
  <c r="H135" i="16"/>
  <c r="H137" i="2"/>
  <c r="C137" i="2"/>
  <c r="B137" i="2"/>
  <c r="AH136" i="2"/>
  <c r="AG136" i="2"/>
  <c r="G136" i="15"/>
  <c r="AF136" i="2"/>
  <c r="F136" i="15"/>
  <c r="AE136" i="2"/>
  <c r="E136" i="15"/>
  <c r="AD136" i="2"/>
  <c r="D136" i="15"/>
  <c r="AC136" i="2"/>
  <c r="F22" i="4"/>
  <c r="AB136" i="2"/>
  <c r="E22" i="4"/>
  <c r="AA136" i="2"/>
  <c r="D22" i="4"/>
  <c r="Z136" i="2"/>
  <c r="C22" i="4"/>
  <c r="Y136" i="2"/>
  <c r="X136" i="2"/>
  <c r="W136" i="2"/>
  <c r="V136" i="2"/>
  <c r="C136" i="2"/>
  <c r="U136" i="2"/>
  <c r="R136" i="2"/>
  <c r="H134" i="16"/>
  <c r="M136" i="2"/>
  <c r="K136" i="2"/>
  <c r="J136" i="2"/>
  <c r="H136" i="2"/>
  <c r="B22" i="4"/>
  <c r="B136" i="2"/>
  <c r="AH135" i="2"/>
  <c r="R135" i="2"/>
  <c r="H133" i="16"/>
  <c r="H135" i="2"/>
  <c r="C135" i="2"/>
  <c r="B135" i="2"/>
  <c r="AH134" i="2"/>
  <c r="R134" i="2"/>
  <c r="H132" i="16"/>
  <c r="H134" i="2"/>
  <c r="C134" i="2"/>
  <c r="B134" i="2"/>
  <c r="AH133" i="2"/>
  <c r="R133" i="2"/>
  <c r="H131" i="16"/>
  <c r="H133" i="2"/>
  <c r="C133" i="2"/>
  <c r="B133" i="2"/>
  <c r="AH132" i="2"/>
  <c r="R132" i="2"/>
  <c r="H130" i="16"/>
  <c r="H132" i="2"/>
  <c r="C132" i="2"/>
  <c r="B132" i="2"/>
  <c r="AH131" i="2"/>
  <c r="R131" i="2"/>
  <c r="H129" i="16"/>
  <c r="H131" i="2"/>
  <c r="C131" i="2"/>
  <c r="B131" i="2"/>
  <c r="AH130" i="2"/>
  <c r="R130" i="2"/>
  <c r="H128" i="16"/>
  <c r="H130" i="2"/>
  <c r="C130" i="2"/>
  <c r="B130" i="2"/>
  <c r="AH129" i="2"/>
  <c r="AG129" i="2"/>
  <c r="G129" i="15"/>
  <c r="AF129" i="2"/>
  <c r="F129" i="15"/>
  <c r="AE129" i="2"/>
  <c r="E129" i="15"/>
  <c r="AD129" i="2"/>
  <c r="D129" i="15"/>
  <c r="AC129" i="2"/>
  <c r="F21" i="3"/>
  <c r="AB129" i="2"/>
  <c r="E21" i="3"/>
  <c r="AA129" i="2"/>
  <c r="D21" i="4"/>
  <c r="Z129" i="2"/>
  <c r="C21" i="4"/>
  <c r="Y129" i="2"/>
  <c r="X129" i="2"/>
  <c r="W129" i="2"/>
  <c r="V129" i="2"/>
  <c r="C129" i="2"/>
  <c r="U129" i="2"/>
  <c r="R129" i="2"/>
  <c r="H127" i="16"/>
  <c r="M129" i="2"/>
  <c r="K129" i="2"/>
  <c r="J129" i="2"/>
  <c r="H129" i="2"/>
  <c r="B21" i="4"/>
  <c r="B129" i="2"/>
  <c r="AH128" i="2"/>
  <c r="R128" i="2"/>
  <c r="H126" i="16"/>
  <c r="H128" i="2"/>
  <c r="C128" i="2"/>
  <c r="B128" i="2"/>
  <c r="AH127" i="2"/>
  <c r="R127" i="2"/>
  <c r="H125" i="16"/>
  <c r="H127" i="2"/>
  <c r="C127" i="2"/>
  <c r="B127" i="2"/>
  <c r="AH126" i="2"/>
  <c r="R126" i="2"/>
  <c r="H124" i="16"/>
  <c r="H126" i="2"/>
  <c r="C126" i="2"/>
  <c r="B126" i="2"/>
  <c r="AH125" i="2"/>
  <c r="R125" i="2"/>
  <c r="H123" i="16"/>
  <c r="H125" i="2"/>
  <c r="C125" i="2"/>
  <c r="B125" i="2"/>
  <c r="AH124" i="2"/>
  <c r="R124" i="2"/>
  <c r="H122" i="16"/>
  <c r="H124" i="2"/>
  <c r="C124" i="2"/>
  <c r="B124" i="2"/>
  <c r="AH123" i="2"/>
  <c r="R123" i="2"/>
  <c r="H121" i="16"/>
  <c r="H123" i="2"/>
  <c r="C123" i="2"/>
  <c r="B123" i="2"/>
  <c r="AH122" i="2"/>
  <c r="AG122" i="2"/>
  <c r="G122" i="15"/>
  <c r="AF122" i="2"/>
  <c r="F122" i="15"/>
  <c r="AE122" i="2"/>
  <c r="E122" i="15"/>
  <c r="AD122" i="2"/>
  <c r="D122" i="15"/>
  <c r="AC122" i="2"/>
  <c r="F20" i="4"/>
  <c r="AB122" i="2"/>
  <c r="E20" i="4"/>
  <c r="AA122" i="2"/>
  <c r="D20" i="4"/>
  <c r="Z122" i="2"/>
  <c r="C20" i="4"/>
  <c r="Y122" i="2"/>
  <c r="X122" i="2"/>
  <c r="W122" i="2"/>
  <c r="V122" i="2"/>
  <c r="C122" i="2"/>
  <c r="U122" i="2"/>
  <c r="R122" i="2"/>
  <c r="H120" i="16"/>
  <c r="M122" i="2"/>
  <c r="K122" i="2"/>
  <c r="J122" i="2"/>
  <c r="H122" i="2"/>
  <c r="B20" i="4"/>
  <c r="B122" i="2"/>
  <c r="AH121" i="2"/>
  <c r="R121" i="2"/>
  <c r="H119" i="16"/>
  <c r="H121" i="2"/>
  <c r="C121" i="2"/>
  <c r="B121" i="2"/>
  <c r="AH120" i="2"/>
  <c r="R120" i="2"/>
  <c r="H118" i="16"/>
  <c r="H120" i="2"/>
  <c r="AH119" i="2"/>
  <c r="R119" i="2"/>
  <c r="H117" i="16"/>
  <c r="H119" i="2"/>
  <c r="AH118" i="2"/>
  <c r="R118" i="2"/>
  <c r="H116" i="16"/>
  <c r="H118" i="2"/>
  <c r="C118" i="2"/>
  <c r="AH117" i="2"/>
  <c r="R117" i="2"/>
  <c r="H115" i="16"/>
  <c r="H117" i="2"/>
  <c r="C117" i="2"/>
  <c r="B117" i="2"/>
  <c r="AH116" i="2"/>
  <c r="R116" i="2"/>
  <c r="H114" i="16"/>
  <c r="H116" i="2"/>
  <c r="C116" i="2"/>
  <c r="B116" i="2"/>
  <c r="AH115" i="2"/>
  <c r="AG115" i="2"/>
  <c r="G115" i="15"/>
  <c r="AF115" i="2"/>
  <c r="F115" i="15"/>
  <c r="AE115" i="2"/>
  <c r="E115" i="15"/>
  <c r="AD115" i="2"/>
  <c r="D115" i="15"/>
  <c r="AC115" i="2"/>
  <c r="F19" i="4"/>
  <c r="AB115" i="2"/>
  <c r="E19" i="4"/>
  <c r="AA115" i="2"/>
  <c r="D19" i="3"/>
  <c r="Z115" i="2"/>
  <c r="C19" i="3"/>
  <c r="Y115" i="2"/>
  <c r="X115" i="2"/>
  <c r="W115" i="2"/>
  <c r="V115" i="2"/>
  <c r="R115" i="2"/>
  <c r="H113" i="16"/>
  <c r="M115" i="2"/>
  <c r="J115" i="2"/>
  <c r="K115" i="2"/>
  <c r="L115" i="2"/>
  <c r="H115" i="2"/>
  <c r="C115" i="2"/>
  <c r="AH114" i="2"/>
  <c r="R114" i="2"/>
  <c r="H112" i="16"/>
  <c r="H114" i="2"/>
  <c r="C114" i="2"/>
  <c r="B114" i="2"/>
  <c r="AH113" i="2"/>
  <c r="R113" i="2"/>
  <c r="H111" i="16"/>
  <c r="H113" i="2"/>
  <c r="C113" i="2"/>
  <c r="B113" i="2"/>
  <c r="AH112" i="2"/>
  <c r="R112" i="2"/>
  <c r="H110" i="16"/>
  <c r="H112" i="2"/>
  <c r="C112" i="2"/>
  <c r="B112" i="2"/>
  <c r="AH111" i="2"/>
  <c r="R111" i="2"/>
  <c r="H109" i="16"/>
  <c r="H111" i="2"/>
  <c r="C111" i="2"/>
  <c r="B111" i="2"/>
  <c r="AH110" i="2"/>
  <c r="R110" i="2"/>
  <c r="H108" i="16"/>
  <c r="H110" i="2"/>
  <c r="C110" i="2"/>
  <c r="C110" i="5"/>
  <c r="B110" i="2"/>
  <c r="AH109" i="2"/>
  <c r="R109" i="2"/>
  <c r="H107" i="16"/>
  <c r="I109" i="2"/>
  <c r="H109" i="2"/>
  <c r="C109" i="2"/>
  <c r="B109" i="2"/>
  <c r="AH108" i="2"/>
  <c r="AG108" i="2"/>
  <c r="G108" i="15"/>
  <c r="AF108" i="2"/>
  <c r="F108" i="15"/>
  <c r="AE108" i="2"/>
  <c r="E108" i="15"/>
  <c r="AD108" i="2"/>
  <c r="D108" i="15"/>
  <c r="AB108" i="2"/>
  <c r="E18" i="4"/>
  <c r="AA108" i="2"/>
  <c r="D18" i="4"/>
  <c r="Z108" i="2"/>
  <c r="C18" i="4"/>
  <c r="X108" i="2"/>
  <c r="W108" i="2"/>
  <c r="V108" i="2"/>
  <c r="R108" i="2"/>
  <c r="H106" i="16"/>
  <c r="J108" i="2"/>
  <c r="K108" i="2"/>
  <c r="L108" i="2"/>
  <c r="I108" i="2"/>
  <c r="H108" i="2"/>
  <c r="C108" i="2"/>
  <c r="C108" i="5"/>
  <c r="B108" i="2"/>
  <c r="AH107" i="2"/>
  <c r="R107" i="2"/>
  <c r="H105" i="16"/>
  <c r="H107" i="2"/>
  <c r="C107" i="2"/>
  <c r="B107" i="2"/>
  <c r="AH106" i="2"/>
  <c r="R106" i="2"/>
  <c r="H104" i="16"/>
  <c r="H106" i="2"/>
  <c r="C106" i="2"/>
  <c r="B106" i="2"/>
  <c r="AH105" i="2"/>
  <c r="R105" i="2"/>
  <c r="H103" i="16"/>
  <c r="H105" i="2"/>
  <c r="C105" i="2"/>
  <c r="B105" i="2"/>
  <c r="AH104" i="2"/>
  <c r="R104" i="2"/>
  <c r="H102" i="16"/>
  <c r="H104" i="2"/>
  <c r="C104" i="2"/>
  <c r="C104" i="5"/>
  <c r="B104" i="2"/>
  <c r="AH103" i="2"/>
  <c r="R103" i="2"/>
  <c r="H101" i="16"/>
  <c r="H103" i="2"/>
  <c r="C103" i="2"/>
  <c r="B103" i="2"/>
  <c r="AH102" i="2"/>
  <c r="R102" i="2"/>
  <c r="H100" i="16"/>
  <c r="H102" i="2"/>
  <c r="C102" i="2"/>
  <c r="B102" i="2"/>
  <c r="AH101" i="2"/>
  <c r="AG101" i="2"/>
  <c r="G101" i="15"/>
  <c r="AF101" i="2"/>
  <c r="F101" i="15"/>
  <c r="AE101" i="2"/>
  <c r="E101" i="15"/>
  <c r="AD101" i="2"/>
  <c r="D101" i="15"/>
  <c r="AB101" i="2"/>
  <c r="E17" i="3"/>
  <c r="AA101" i="2"/>
  <c r="D17" i="4"/>
  <c r="Z101" i="2"/>
  <c r="C17" i="4"/>
  <c r="X101" i="2"/>
  <c r="W101" i="2"/>
  <c r="V101" i="2"/>
  <c r="R101" i="2"/>
  <c r="H99" i="16"/>
  <c r="K101" i="2"/>
  <c r="J101" i="2"/>
  <c r="I101" i="2"/>
  <c r="H101" i="2"/>
  <c r="C101" i="2"/>
  <c r="B17" i="4"/>
  <c r="B101" i="2"/>
  <c r="AH100" i="2"/>
  <c r="R100" i="2"/>
  <c r="H98" i="16"/>
  <c r="H100" i="2"/>
  <c r="C100" i="2"/>
  <c r="B100" i="2"/>
  <c r="AH99" i="2"/>
  <c r="R99" i="2"/>
  <c r="H97" i="16"/>
  <c r="H99" i="2"/>
  <c r="C99" i="2"/>
  <c r="B99" i="2"/>
  <c r="AH98" i="2"/>
  <c r="R98" i="2"/>
  <c r="H96" i="16"/>
  <c r="H98" i="2"/>
  <c r="C98" i="2"/>
  <c r="C98" i="5"/>
  <c r="B98" i="2"/>
  <c r="AH97" i="2"/>
  <c r="R97" i="2"/>
  <c r="H95" i="16"/>
  <c r="H97" i="2"/>
  <c r="C97" i="2"/>
  <c r="B97" i="2"/>
  <c r="AH96" i="2"/>
  <c r="R96" i="2"/>
  <c r="H94" i="16"/>
  <c r="H96" i="2"/>
  <c r="C96" i="2"/>
  <c r="B96" i="2"/>
  <c r="AH95" i="2"/>
  <c r="R95" i="2"/>
  <c r="H93" i="16"/>
  <c r="I95" i="2"/>
  <c r="H95" i="2"/>
  <c r="C95" i="2"/>
  <c r="B95" i="2"/>
  <c r="AH94" i="2"/>
  <c r="AG94" i="2"/>
  <c r="G94" i="15"/>
  <c r="AF94" i="2"/>
  <c r="F94" i="15"/>
  <c r="AE94" i="2"/>
  <c r="E94" i="15"/>
  <c r="AD94" i="2"/>
  <c r="D94" i="15"/>
  <c r="I94" i="2"/>
  <c r="AC94" i="2"/>
  <c r="F16" i="4"/>
  <c r="AB94" i="2"/>
  <c r="E16" i="4"/>
  <c r="AA94" i="2"/>
  <c r="D16" i="4"/>
  <c r="Z94" i="2"/>
  <c r="C16" i="4"/>
  <c r="Y94" i="2"/>
  <c r="X94" i="2"/>
  <c r="W94" i="2"/>
  <c r="V94" i="2"/>
  <c r="R94" i="2"/>
  <c r="H92" i="16"/>
  <c r="K94" i="2"/>
  <c r="J94" i="2"/>
  <c r="L94" i="2"/>
  <c r="H94" i="2"/>
  <c r="C94" i="2"/>
  <c r="B16" i="4"/>
  <c r="B94" i="2"/>
  <c r="AH93" i="2"/>
  <c r="R93" i="2"/>
  <c r="H91" i="16"/>
  <c r="H93" i="2"/>
  <c r="C93" i="2"/>
  <c r="B93" i="2"/>
  <c r="AH92" i="2"/>
  <c r="R92" i="2"/>
  <c r="H90" i="16"/>
  <c r="H92" i="2"/>
  <c r="C92" i="2"/>
  <c r="C92" i="5"/>
  <c r="B92" i="2"/>
  <c r="AH91" i="2"/>
  <c r="R91" i="2"/>
  <c r="H89" i="16"/>
  <c r="H91" i="2"/>
  <c r="C91" i="2"/>
  <c r="B91" i="2"/>
  <c r="AH90" i="2"/>
  <c r="R90" i="2"/>
  <c r="H88" i="16"/>
  <c r="H90" i="2"/>
  <c r="C90" i="2"/>
  <c r="B90" i="2"/>
  <c r="AH89" i="2"/>
  <c r="R89" i="2"/>
  <c r="H87" i="16"/>
  <c r="H89" i="2"/>
  <c r="C89" i="2"/>
  <c r="B89" i="2"/>
  <c r="AH88" i="2"/>
  <c r="R88" i="2"/>
  <c r="H86" i="16"/>
  <c r="H88" i="2"/>
  <c r="C88" i="2"/>
  <c r="B88" i="2"/>
  <c r="AH87" i="2"/>
  <c r="AG87" i="2"/>
  <c r="G87" i="15"/>
  <c r="AF87" i="2"/>
  <c r="F87" i="15"/>
  <c r="AE87" i="2"/>
  <c r="E87" i="15"/>
  <c r="AD87" i="2"/>
  <c r="D87" i="15"/>
  <c r="I87" i="2"/>
  <c r="AC87" i="2"/>
  <c r="F15" i="4"/>
  <c r="AB87" i="2"/>
  <c r="E15" i="4"/>
  <c r="AA87" i="2"/>
  <c r="D15" i="3"/>
  <c r="Z87" i="2"/>
  <c r="C15" i="3"/>
  <c r="Y87" i="2"/>
  <c r="X87" i="2"/>
  <c r="W87" i="2"/>
  <c r="V87" i="2"/>
  <c r="R87" i="2"/>
  <c r="H85" i="16"/>
  <c r="J87" i="2"/>
  <c r="K87" i="2"/>
  <c r="L87" i="2"/>
  <c r="H87" i="2"/>
  <c r="C87" i="2"/>
  <c r="B15" i="3"/>
  <c r="B87" i="2"/>
  <c r="AH86" i="2"/>
  <c r="R86" i="2"/>
  <c r="H84" i="16"/>
  <c r="H86" i="2"/>
  <c r="C86" i="2"/>
  <c r="C86" i="5"/>
  <c r="B86" i="2"/>
  <c r="AH85" i="2"/>
  <c r="R85" i="2"/>
  <c r="H83" i="16"/>
  <c r="H85" i="2"/>
  <c r="C85" i="2"/>
  <c r="B85" i="2"/>
  <c r="AH84" i="2"/>
  <c r="R84" i="2"/>
  <c r="H82" i="16"/>
  <c r="H84" i="2"/>
  <c r="C84" i="2"/>
  <c r="B84" i="2"/>
  <c r="AH83" i="2"/>
  <c r="R83" i="2"/>
  <c r="H81" i="16"/>
  <c r="I83" i="2"/>
  <c r="H83" i="2"/>
  <c r="C83" i="2"/>
  <c r="B83" i="2"/>
  <c r="AH82" i="2"/>
  <c r="R82" i="2"/>
  <c r="H80" i="16"/>
  <c r="I82" i="2"/>
  <c r="H82" i="2"/>
  <c r="C82" i="2"/>
  <c r="B82" i="2"/>
  <c r="AH81" i="2"/>
  <c r="R81" i="2"/>
  <c r="H79" i="16"/>
  <c r="I81" i="2"/>
  <c r="H81" i="2"/>
  <c r="C81" i="2"/>
  <c r="B81" i="2"/>
  <c r="AH80" i="2"/>
  <c r="AG80" i="2"/>
  <c r="G80" i="15"/>
  <c r="AF80" i="2"/>
  <c r="F80" i="15"/>
  <c r="AE80" i="2"/>
  <c r="E80" i="15"/>
  <c r="AD80" i="2"/>
  <c r="D80" i="15"/>
  <c r="AB80" i="2"/>
  <c r="E14" i="4"/>
  <c r="AA80" i="2"/>
  <c r="D14" i="4"/>
  <c r="Z80" i="2"/>
  <c r="C14" i="4"/>
  <c r="X80" i="2"/>
  <c r="W80" i="2"/>
  <c r="V80" i="2"/>
  <c r="R80" i="2"/>
  <c r="H78" i="16"/>
  <c r="J80" i="2"/>
  <c r="K80" i="2"/>
  <c r="L80" i="2"/>
  <c r="H80" i="2"/>
  <c r="C80" i="2"/>
  <c r="B80" i="2"/>
  <c r="AH79" i="2"/>
  <c r="R79" i="2"/>
  <c r="H77" i="16"/>
  <c r="H79" i="2"/>
  <c r="C79" i="2"/>
  <c r="B79" i="2"/>
  <c r="AH78" i="2"/>
  <c r="R78" i="2"/>
  <c r="H76" i="16"/>
  <c r="H78" i="2"/>
  <c r="C78" i="2"/>
  <c r="B78" i="2"/>
  <c r="AH77" i="2"/>
  <c r="R77" i="2"/>
  <c r="H75" i="16"/>
  <c r="I77" i="2"/>
  <c r="H77" i="2"/>
  <c r="C77" i="2"/>
  <c r="B77" i="2"/>
  <c r="AH76" i="2"/>
  <c r="R76" i="2"/>
  <c r="H74" i="16"/>
  <c r="I76" i="2"/>
  <c r="H76" i="2"/>
  <c r="C76" i="2"/>
  <c r="C76" i="5"/>
  <c r="B76" i="2"/>
  <c r="AH75" i="2"/>
  <c r="R75" i="2"/>
  <c r="H73" i="16"/>
  <c r="H75" i="2"/>
  <c r="C75" i="2"/>
  <c r="B75" i="2"/>
  <c r="AH74" i="2"/>
  <c r="R74" i="2"/>
  <c r="H72" i="16"/>
  <c r="H74" i="2"/>
  <c r="C74" i="2"/>
  <c r="B74" i="2"/>
  <c r="AH73" i="2"/>
  <c r="AG73" i="2"/>
  <c r="G73" i="15"/>
  <c r="AF73" i="2"/>
  <c r="F73" i="15"/>
  <c r="AE73" i="2"/>
  <c r="E73" i="15"/>
  <c r="AD73" i="2"/>
  <c r="D73" i="15"/>
  <c r="AB73" i="2"/>
  <c r="E13" i="3"/>
  <c r="AA73" i="2"/>
  <c r="D13" i="4"/>
  <c r="Z73" i="2"/>
  <c r="C13" i="4"/>
  <c r="X73" i="2"/>
  <c r="W73" i="2"/>
  <c r="V73" i="2"/>
  <c r="R73" i="2"/>
  <c r="H71" i="16"/>
  <c r="K73" i="2"/>
  <c r="J73" i="2"/>
  <c r="I73" i="2"/>
  <c r="AC73" i="2"/>
  <c r="H73" i="2"/>
  <c r="C73" i="2"/>
  <c r="B73" i="2"/>
  <c r="AH72" i="2"/>
  <c r="R72" i="2"/>
  <c r="H70" i="16"/>
  <c r="H72" i="2"/>
  <c r="C72" i="2"/>
  <c r="B72" i="2"/>
  <c r="AH71" i="2"/>
  <c r="R71" i="2"/>
  <c r="H69" i="16"/>
  <c r="H71" i="2"/>
  <c r="C71" i="2"/>
  <c r="B71" i="2"/>
  <c r="AH70" i="2"/>
  <c r="R70" i="2"/>
  <c r="H68" i="16"/>
  <c r="H70" i="2"/>
  <c r="C70" i="2"/>
  <c r="C70" i="5"/>
  <c r="B70" i="2"/>
  <c r="AH69" i="2"/>
  <c r="R69" i="2"/>
  <c r="H67" i="16"/>
  <c r="I69" i="2"/>
  <c r="H69" i="2"/>
  <c r="C69" i="2"/>
  <c r="B69" i="2"/>
  <c r="AH68" i="2"/>
  <c r="R68" i="2"/>
  <c r="H66" i="16"/>
  <c r="I68" i="2"/>
  <c r="H68" i="2"/>
  <c r="C68" i="2"/>
  <c r="B68" i="2"/>
  <c r="AH67" i="2"/>
  <c r="R67" i="2"/>
  <c r="H65" i="16"/>
  <c r="I67" i="2"/>
  <c r="AC66" i="2"/>
  <c r="H67" i="2"/>
  <c r="C67" i="2"/>
  <c r="B67" i="2"/>
  <c r="AH66" i="2"/>
  <c r="AG66" i="2"/>
  <c r="G66" i="15"/>
  <c r="AF66" i="2"/>
  <c r="F66" i="15"/>
  <c r="AE66" i="2"/>
  <c r="E66" i="15"/>
  <c r="AD66" i="2"/>
  <c r="D66" i="15"/>
  <c r="AB66" i="2"/>
  <c r="E12" i="4"/>
  <c r="AA66" i="2"/>
  <c r="D12" i="4"/>
  <c r="Z66" i="2"/>
  <c r="C12" i="4"/>
  <c r="X66" i="2"/>
  <c r="W66" i="2"/>
  <c r="V66" i="2"/>
  <c r="R66" i="2"/>
  <c r="H64" i="16"/>
  <c r="K66" i="2"/>
  <c r="J66" i="2"/>
  <c r="H66" i="2"/>
  <c r="C66" i="2"/>
  <c r="U66" i="2"/>
  <c r="B66" i="2"/>
  <c r="AH65" i="2"/>
  <c r="R65" i="2"/>
  <c r="H63" i="16"/>
  <c r="H65" i="2"/>
  <c r="C65" i="2"/>
  <c r="B65" i="2"/>
  <c r="AH64" i="2"/>
  <c r="R64" i="2"/>
  <c r="H62" i="16"/>
  <c r="H64" i="2"/>
  <c r="C64" i="2"/>
  <c r="B64" i="2"/>
  <c r="AH63" i="2"/>
  <c r="R63" i="2"/>
  <c r="H61" i="16"/>
  <c r="H63" i="2"/>
  <c r="C63" i="2"/>
  <c r="B63" i="2"/>
  <c r="AH62" i="2"/>
  <c r="R62" i="2"/>
  <c r="H60" i="16"/>
  <c r="H62" i="2"/>
  <c r="C62" i="2"/>
  <c r="B62" i="2"/>
  <c r="AH61" i="2"/>
  <c r="R61" i="2"/>
  <c r="H59" i="16"/>
  <c r="H61" i="2"/>
  <c r="C61" i="2"/>
  <c r="B61" i="2"/>
  <c r="AH60" i="2"/>
  <c r="R60" i="2"/>
  <c r="H58" i="16"/>
  <c r="H60" i="2"/>
  <c r="C60" i="2"/>
  <c r="B60" i="2"/>
  <c r="AH59" i="2"/>
  <c r="AG59" i="2"/>
  <c r="G59" i="15"/>
  <c r="AF59" i="2"/>
  <c r="F59" i="15"/>
  <c r="AE59" i="2"/>
  <c r="E59" i="15"/>
  <c r="AD59" i="2"/>
  <c r="D59" i="15"/>
  <c r="AB59" i="2"/>
  <c r="E11" i="4"/>
  <c r="AA59" i="2"/>
  <c r="D11" i="3"/>
  <c r="Z59" i="2"/>
  <c r="C11" i="3"/>
  <c r="X59" i="2"/>
  <c r="W59" i="2"/>
  <c r="V59" i="2"/>
  <c r="R59" i="2"/>
  <c r="H57" i="16"/>
  <c r="K59" i="2"/>
  <c r="J59" i="2"/>
  <c r="I59" i="2"/>
  <c r="AC59" i="2"/>
  <c r="H59" i="2"/>
  <c r="C59" i="2"/>
  <c r="B59" i="2"/>
  <c r="AH58" i="2"/>
  <c r="R58" i="2"/>
  <c r="H56" i="16"/>
  <c r="H58" i="2"/>
  <c r="C58" i="2"/>
  <c r="B58" i="2"/>
  <c r="AH57" i="2"/>
  <c r="R57" i="2"/>
  <c r="H55" i="16"/>
  <c r="H57" i="2"/>
  <c r="C57" i="2"/>
  <c r="B57" i="2"/>
  <c r="AH56" i="2"/>
  <c r="R56" i="2"/>
  <c r="H54" i="16"/>
  <c r="I56" i="2"/>
  <c r="G56" i="5"/>
  <c r="H56" i="2"/>
  <c r="C56" i="2"/>
  <c r="B56" i="2"/>
  <c r="AH55" i="2"/>
  <c r="R55" i="2"/>
  <c r="H53" i="16"/>
  <c r="I55" i="2"/>
  <c r="H55" i="2"/>
  <c r="C55" i="2"/>
  <c r="B55" i="2"/>
  <c r="AH54" i="2"/>
  <c r="R54" i="2"/>
  <c r="H52" i="16"/>
  <c r="I54" i="2"/>
  <c r="AC52" i="2"/>
  <c r="H54" i="2"/>
  <c r="C54" i="2"/>
  <c r="C54" i="5"/>
  <c r="B54" i="2"/>
  <c r="AH53" i="2"/>
  <c r="R53" i="2"/>
  <c r="H51" i="16"/>
  <c r="H53" i="2"/>
  <c r="C53" i="2"/>
  <c r="B53" i="2"/>
  <c r="AH52" i="2"/>
  <c r="AG52" i="2"/>
  <c r="G52" i="15"/>
  <c r="AF52" i="2"/>
  <c r="F52" i="15"/>
  <c r="AE52" i="2"/>
  <c r="E52" i="15"/>
  <c r="AD52" i="2"/>
  <c r="D52" i="15"/>
  <c r="AB52" i="2"/>
  <c r="E10" i="4"/>
  <c r="AA52" i="2"/>
  <c r="D10" i="4"/>
  <c r="Z52" i="2"/>
  <c r="C10" i="4"/>
  <c r="X52" i="2"/>
  <c r="W52" i="2"/>
  <c r="V52" i="2"/>
  <c r="R52" i="2"/>
  <c r="H50" i="16"/>
  <c r="M52" i="2"/>
  <c r="K52" i="2"/>
  <c r="J52" i="2"/>
  <c r="H52" i="2"/>
  <c r="C52" i="2"/>
  <c r="C52" i="5"/>
  <c r="B52" i="2"/>
  <c r="AH51" i="2"/>
  <c r="R51" i="2"/>
  <c r="H49" i="16"/>
  <c r="H51" i="2"/>
  <c r="C51" i="2"/>
  <c r="B51" i="2"/>
  <c r="AH50" i="2"/>
  <c r="R50" i="2"/>
  <c r="H48" i="16"/>
  <c r="H50" i="2"/>
  <c r="C50" i="2"/>
  <c r="B50" i="2"/>
  <c r="AH49" i="2"/>
  <c r="R49" i="2"/>
  <c r="H47" i="16"/>
  <c r="H49" i="2"/>
  <c r="C49" i="2"/>
  <c r="B49" i="2"/>
  <c r="AH48" i="2"/>
  <c r="R48" i="2"/>
  <c r="H46" i="16"/>
  <c r="I48" i="2"/>
  <c r="G48" i="5"/>
  <c r="H48" i="2"/>
  <c r="C48" i="2"/>
  <c r="B48" i="2"/>
  <c r="AH47" i="2"/>
  <c r="R47" i="2"/>
  <c r="H45" i="16"/>
  <c r="I47" i="2"/>
  <c r="H47" i="2"/>
  <c r="C47" i="2"/>
  <c r="B47" i="2"/>
  <c r="AH46" i="2"/>
  <c r="R46" i="2"/>
  <c r="H44" i="16"/>
  <c r="H46" i="2"/>
  <c r="C46" i="2"/>
  <c r="C46" i="5"/>
  <c r="B46" i="2"/>
  <c r="AH45" i="2"/>
  <c r="AG45" i="2"/>
  <c r="G45" i="15"/>
  <c r="AF45" i="2"/>
  <c r="F45" i="15"/>
  <c r="AE45" i="2"/>
  <c r="E45" i="15"/>
  <c r="AD45" i="2"/>
  <c r="D45" i="15"/>
  <c r="AC45" i="2"/>
  <c r="F9" i="3"/>
  <c r="AB45" i="2"/>
  <c r="E9" i="3"/>
  <c r="AA45" i="2"/>
  <c r="D9" i="4"/>
  <c r="Z45" i="2"/>
  <c r="C9" i="4"/>
  <c r="Y45" i="2"/>
  <c r="X45" i="2"/>
  <c r="W45" i="2"/>
  <c r="V45" i="2"/>
  <c r="R45" i="2"/>
  <c r="H43" i="16"/>
  <c r="J45" i="2"/>
  <c r="K45" i="2"/>
  <c r="L45" i="2"/>
  <c r="H45" i="2"/>
  <c r="C45" i="2"/>
  <c r="B45" i="2"/>
  <c r="AH44" i="2"/>
  <c r="R44" i="2"/>
  <c r="H42" i="16"/>
  <c r="H44" i="2"/>
  <c r="C44" i="2"/>
  <c r="C44" i="5"/>
  <c r="B44" i="2"/>
  <c r="AH43" i="2"/>
  <c r="R43" i="2"/>
  <c r="H41" i="16"/>
  <c r="H43" i="2"/>
  <c r="C43" i="2"/>
  <c r="B43" i="2"/>
  <c r="AH42" i="2"/>
  <c r="R42" i="2"/>
  <c r="H40" i="16"/>
  <c r="I42" i="2"/>
  <c r="H42" i="2"/>
  <c r="C42" i="2"/>
  <c r="B42" i="2"/>
  <c r="AH41" i="2"/>
  <c r="R41" i="2"/>
  <c r="H39" i="16"/>
  <c r="H41" i="2"/>
  <c r="C41" i="2"/>
  <c r="B41" i="2"/>
  <c r="AH40" i="2"/>
  <c r="R40" i="2"/>
  <c r="H38" i="16"/>
  <c r="I40" i="2"/>
  <c r="AC38" i="2"/>
  <c r="H40" i="2"/>
  <c r="C40" i="2"/>
  <c r="C40" i="5"/>
  <c r="B40" i="2"/>
  <c r="AH39" i="2"/>
  <c r="R39" i="2"/>
  <c r="H37" i="16"/>
  <c r="H39" i="2"/>
  <c r="C39" i="2"/>
  <c r="B39" i="2"/>
  <c r="AH38" i="2"/>
  <c r="AG38" i="2"/>
  <c r="G38" i="15"/>
  <c r="AF38" i="2"/>
  <c r="F38" i="15"/>
  <c r="AE38" i="2"/>
  <c r="E38" i="15"/>
  <c r="AD38" i="2"/>
  <c r="D38" i="15"/>
  <c r="AB38" i="2"/>
  <c r="E8" i="4"/>
  <c r="AA38" i="2"/>
  <c r="D8" i="4"/>
  <c r="Z38" i="2"/>
  <c r="C8" i="4"/>
  <c r="X38" i="2"/>
  <c r="W38" i="2"/>
  <c r="V38" i="2"/>
  <c r="R38" i="2"/>
  <c r="H36" i="16"/>
  <c r="K38" i="2"/>
  <c r="J38" i="2"/>
  <c r="H38" i="2"/>
  <c r="C38" i="2"/>
  <c r="C38" i="5"/>
  <c r="B38" i="2"/>
  <c r="AH37" i="2"/>
  <c r="R37" i="2"/>
  <c r="H35" i="16"/>
  <c r="H37" i="2"/>
  <c r="C37" i="2"/>
  <c r="B37" i="2"/>
  <c r="AH36" i="2"/>
  <c r="R36" i="2"/>
  <c r="H34" i="16"/>
  <c r="H36" i="2"/>
  <c r="C36" i="2"/>
  <c r="B36" i="2"/>
  <c r="AH35" i="2"/>
  <c r="R35" i="2"/>
  <c r="H33" i="16"/>
  <c r="H35" i="2"/>
  <c r="C35" i="2"/>
  <c r="B35" i="2"/>
  <c r="AH34" i="2"/>
  <c r="R34" i="2"/>
  <c r="H32" i="16"/>
  <c r="I34" i="2"/>
  <c r="G34" i="5"/>
  <c r="H34" i="2"/>
  <c r="C34" i="2"/>
  <c r="B34" i="2"/>
  <c r="AH33" i="2"/>
  <c r="R33" i="2"/>
  <c r="H31" i="16"/>
  <c r="H33" i="2"/>
  <c r="C33" i="2"/>
  <c r="B33" i="2"/>
  <c r="AH32" i="2"/>
  <c r="R32" i="2"/>
  <c r="H30" i="16"/>
  <c r="I32" i="2"/>
  <c r="H32" i="2"/>
  <c r="C32" i="2"/>
  <c r="C32" i="5"/>
  <c r="B32" i="2"/>
  <c r="AH31" i="2"/>
  <c r="AG31" i="2"/>
  <c r="G31" i="15"/>
  <c r="AF31" i="2"/>
  <c r="F31" i="15"/>
  <c r="AE31" i="2"/>
  <c r="E31" i="15"/>
  <c r="AD31" i="2"/>
  <c r="D31" i="15"/>
  <c r="AB31" i="2"/>
  <c r="E7" i="4"/>
  <c r="AA31" i="2"/>
  <c r="D7" i="3"/>
  <c r="Z31" i="2"/>
  <c r="C7" i="3"/>
  <c r="X31" i="2"/>
  <c r="W31" i="2"/>
  <c r="V31" i="2"/>
  <c r="R31" i="2"/>
  <c r="H29" i="16"/>
  <c r="J31" i="2"/>
  <c r="K31" i="2"/>
  <c r="L31" i="2"/>
  <c r="I31" i="2"/>
  <c r="H31" i="2"/>
  <c r="C31" i="2"/>
  <c r="B7" i="3"/>
  <c r="B31" i="2"/>
  <c r="AH30" i="2"/>
  <c r="R30" i="2"/>
  <c r="H28" i="16"/>
  <c r="H30" i="2"/>
  <c r="C30" i="2"/>
  <c r="C30" i="5"/>
  <c r="B30" i="2"/>
  <c r="AH29" i="2"/>
  <c r="R29" i="2"/>
  <c r="H27" i="16"/>
  <c r="H29" i="2"/>
  <c r="C29" i="2"/>
  <c r="B29" i="2"/>
  <c r="AH28" i="2"/>
  <c r="R28" i="2"/>
  <c r="H26" i="16"/>
  <c r="I28" i="2"/>
  <c r="H28" i="2"/>
  <c r="C28" i="2"/>
  <c r="AH27" i="2"/>
  <c r="R27" i="2"/>
  <c r="H25" i="16"/>
  <c r="I27" i="2"/>
  <c r="H27" i="2"/>
  <c r="C27" i="2"/>
  <c r="B27" i="2"/>
  <c r="AH26" i="2"/>
  <c r="R26" i="2"/>
  <c r="H24" i="16"/>
  <c r="H26" i="2"/>
  <c r="C26" i="2"/>
  <c r="C26" i="5"/>
  <c r="B26" i="2"/>
  <c r="AH25" i="2"/>
  <c r="R25" i="2"/>
  <c r="H23" i="16"/>
  <c r="H25" i="2"/>
  <c r="C25" i="2"/>
  <c r="B25" i="2"/>
  <c r="AH24" i="2"/>
  <c r="AG24" i="2"/>
  <c r="G24" i="15"/>
  <c r="AF24" i="2"/>
  <c r="F24" i="15"/>
  <c r="AE24" i="2"/>
  <c r="E24" i="15"/>
  <c r="AD24" i="2"/>
  <c r="D24" i="15"/>
  <c r="AB24" i="2"/>
  <c r="E6" i="4"/>
  <c r="AA24" i="2"/>
  <c r="D6" i="4"/>
  <c r="Z24" i="2"/>
  <c r="C6" i="4"/>
  <c r="X24" i="2"/>
  <c r="W24" i="2"/>
  <c r="V24" i="2"/>
  <c r="R24" i="2"/>
  <c r="H22" i="16"/>
  <c r="K24" i="2"/>
  <c r="J24" i="2"/>
  <c r="L24" i="2"/>
  <c r="I24" i="2"/>
  <c r="AC24" i="2"/>
  <c r="H24" i="2"/>
  <c r="C24" i="2"/>
  <c r="B24" i="2"/>
  <c r="AH23" i="2"/>
  <c r="R23" i="2"/>
  <c r="H21" i="16"/>
  <c r="H23" i="2"/>
  <c r="C23" i="2"/>
  <c r="B23" i="2"/>
  <c r="AH22" i="2"/>
  <c r="R22" i="2"/>
  <c r="H20" i="16"/>
  <c r="H22" i="2"/>
  <c r="C22" i="2"/>
  <c r="C22" i="5"/>
  <c r="B22" i="2"/>
  <c r="AH21" i="2"/>
  <c r="R21" i="2"/>
  <c r="H19" i="16"/>
  <c r="H21" i="2"/>
  <c r="C21" i="2"/>
  <c r="B21" i="2"/>
  <c r="AH20" i="2"/>
  <c r="R20" i="2"/>
  <c r="H18" i="16"/>
  <c r="I20" i="2"/>
  <c r="H20" i="2"/>
  <c r="C20" i="2"/>
  <c r="B20" i="2"/>
  <c r="AH19" i="2"/>
  <c r="R19" i="2"/>
  <c r="H17" i="16"/>
  <c r="I19" i="2"/>
  <c r="H19" i="2"/>
  <c r="C19" i="2"/>
  <c r="B19" i="2"/>
  <c r="AH18" i="2"/>
  <c r="R18" i="2"/>
  <c r="H16" i="16"/>
  <c r="I18" i="2"/>
  <c r="G18" i="5"/>
  <c r="H18" i="2"/>
  <c r="C18" i="2"/>
  <c r="B18" i="2"/>
  <c r="AH17" i="2"/>
  <c r="AG17" i="2"/>
  <c r="G17" i="15"/>
  <c r="AF17" i="2"/>
  <c r="F17" i="15"/>
  <c r="AE17" i="2"/>
  <c r="E17" i="15"/>
  <c r="AD17" i="2"/>
  <c r="D17" i="15"/>
  <c r="AB17" i="2"/>
  <c r="E5" i="3"/>
  <c r="AA17" i="2"/>
  <c r="D5" i="4"/>
  <c r="Z17" i="2"/>
  <c r="C5" i="4"/>
  <c r="X17" i="2"/>
  <c r="W17" i="2"/>
  <c r="V17" i="2"/>
  <c r="R17" i="2"/>
  <c r="H15" i="16"/>
  <c r="K17" i="2"/>
  <c r="J17" i="2"/>
  <c r="I17" i="2"/>
  <c r="AC17" i="2"/>
  <c r="H17" i="2"/>
  <c r="C17" i="2"/>
  <c r="B5" i="3"/>
  <c r="B17" i="2"/>
  <c r="AH16" i="2"/>
  <c r="R16" i="2"/>
  <c r="H14" i="16"/>
  <c r="H16" i="2"/>
  <c r="AH15" i="2"/>
  <c r="R15" i="2"/>
  <c r="H13" i="16"/>
  <c r="H15" i="2"/>
  <c r="C15" i="2"/>
  <c r="C15" i="5"/>
  <c r="B15" i="2"/>
  <c r="AH14" i="2"/>
  <c r="R14" i="2"/>
  <c r="H12" i="16"/>
  <c r="H14" i="2"/>
  <c r="C14" i="2"/>
  <c r="C14" i="5"/>
  <c r="B14" i="2"/>
  <c r="AH13" i="2"/>
  <c r="R13" i="2"/>
  <c r="H11" i="16"/>
  <c r="I13" i="2"/>
  <c r="H13" i="2"/>
  <c r="C13" i="2"/>
  <c r="C13" i="5"/>
  <c r="B13" i="2"/>
  <c r="AH12" i="2"/>
  <c r="R12" i="2"/>
  <c r="H10" i="16"/>
  <c r="I12" i="2"/>
  <c r="H12" i="2"/>
  <c r="C12" i="2"/>
  <c r="B12" i="2"/>
  <c r="B12" i="5"/>
  <c r="AH11" i="2"/>
  <c r="R11" i="2"/>
  <c r="H9" i="16"/>
  <c r="I11" i="2"/>
  <c r="H11" i="2"/>
  <c r="C11" i="2"/>
  <c r="C11" i="5"/>
  <c r="B11" i="2"/>
  <c r="AH10" i="2"/>
  <c r="AG10" i="2"/>
  <c r="G10" i="15"/>
  <c r="AF10" i="2"/>
  <c r="F10" i="15"/>
  <c r="AE10" i="2"/>
  <c r="E10" i="15"/>
  <c r="AD10" i="2"/>
  <c r="D10" i="15"/>
  <c r="AB10" i="2"/>
  <c r="E4" i="4"/>
  <c r="AA10" i="2"/>
  <c r="D4" i="4"/>
  <c r="Z10" i="2"/>
  <c r="C4" i="3"/>
  <c r="X10" i="2"/>
  <c r="W10" i="2"/>
  <c r="V10" i="2"/>
  <c r="U10" i="2"/>
  <c r="R10" i="2"/>
  <c r="H8" i="16"/>
  <c r="J10" i="2"/>
  <c r="K10" i="2"/>
  <c r="L10" i="2"/>
  <c r="I10" i="2"/>
  <c r="G10" i="5"/>
  <c r="H10" i="2"/>
  <c r="AH9" i="2"/>
  <c r="R9" i="2"/>
  <c r="H7" i="16"/>
  <c r="H9" i="2"/>
  <c r="C9" i="2"/>
  <c r="B9" i="2"/>
  <c r="B9" i="5"/>
  <c r="AH8" i="2"/>
  <c r="R8" i="2"/>
  <c r="H6" i="16"/>
  <c r="H8" i="2"/>
  <c r="C8" i="2"/>
  <c r="C8" i="5"/>
  <c r="B8" i="2"/>
  <c r="AH7" i="2"/>
  <c r="R7" i="2"/>
  <c r="H5" i="16"/>
  <c r="I7" i="2"/>
  <c r="G7" i="5"/>
  <c r="H7" i="2"/>
  <c r="C7" i="2"/>
  <c r="AH6" i="2"/>
  <c r="R6" i="2"/>
  <c r="H4" i="16"/>
  <c r="I6" i="2"/>
  <c r="G6" i="5"/>
  <c r="H6" i="2"/>
  <c r="C6" i="2"/>
  <c r="C6" i="5"/>
  <c r="B6" i="2"/>
  <c r="AH5" i="2"/>
  <c r="R5" i="2"/>
  <c r="H3" i="16"/>
  <c r="H5" i="2"/>
  <c r="C5" i="2"/>
  <c r="C5" i="5"/>
  <c r="B5" i="2"/>
  <c r="B5" i="5"/>
  <c r="AH4" i="2"/>
  <c r="R4" i="2"/>
  <c r="H2" i="16"/>
  <c r="I4" i="2"/>
  <c r="G4" i="5"/>
  <c r="H4" i="2"/>
  <c r="C4" i="2"/>
  <c r="C4" i="5"/>
  <c r="B4" i="2"/>
  <c r="AH3" i="2"/>
  <c r="AG3" i="2"/>
  <c r="G3" i="15"/>
  <c r="AF3" i="2"/>
  <c r="F3" i="15"/>
  <c r="AE3" i="2"/>
  <c r="E3" i="15"/>
  <c r="AD3" i="2"/>
  <c r="D3" i="15"/>
  <c r="AB3" i="2"/>
  <c r="E3" i="3"/>
  <c r="AA3" i="2"/>
  <c r="D3" i="3"/>
  <c r="Z3" i="2"/>
  <c r="C3" i="3"/>
  <c r="X3" i="2"/>
  <c r="W3" i="2"/>
  <c r="V3" i="2"/>
  <c r="R3" i="2"/>
  <c r="H1" i="16"/>
  <c r="K3" i="2"/>
  <c r="J3" i="2"/>
  <c r="I3" i="2"/>
  <c r="G3" i="5"/>
  <c r="H3" i="2"/>
  <c r="C3" i="2"/>
  <c r="C3" i="5"/>
  <c r="B3" i="2"/>
  <c r="F13" i="3"/>
  <c r="F13" i="4"/>
  <c r="F5" i="4"/>
  <c r="F5" i="3"/>
  <c r="F12" i="4"/>
  <c r="F12" i="3"/>
  <c r="F8" i="4"/>
  <c r="F8" i="3"/>
  <c r="K7" i="3"/>
  <c r="J8" i="3"/>
  <c r="F6" i="4"/>
  <c r="F6" i="3"/>
  <c r="F10" i="4"/>
  <c r="F10" i="3"/>
  <c r="F11" i="4"/>
  <c r="F11" i="3"/>
  <c r="C7" i="16"/>
  <c r="C9" i="12"/>
  <c r="C9" i="9"/>
  <c r="C9" i="6"/>
  <c r="C9" i="10"/>
  <c r="G11" i="12"/>
  <c r="G11" i="10"/>
  <c r="G11" i="9"/>
  <c r="G11" i="6"/>
  <c r="G13" i="12"/>
  <c r="G13" i="10"/>
  <c r="G13" i="6"/>
  <c r="G13" i="9"/>
  <c r="B15" i="16"/>
  <c r="B17" i="12"/>
  <c r="B17" i="10"/>
  <c r="B17" i="9"/>
  <c r="B17" i="5"/>
  <c r="B17" i="6"/>
  <c r="G19" i="12"/>
  <c r="G19" i="10"/>
  <c r="G19" i="9"/>
  <c r="G19" i="6"/>
  <c r="G19" i="5"/>
  <c r="C21" i="16"/>
  <c r="C23" i="12"/>
  <c r="C23" i="9"/>
  <c r="C23" i="6"/>
  <c r="C23" i="10"/>
  <c r="C23" i="5"/>
  <c r="C23" i="16"/>
  <c r="C25" i="12"/>
  <c r="C25" i="10"/>
  <c r="C25" i="6"/>
  <c r="C25" i="9"/>
  <c r="C25" i="5"/>
  <c r="G32" i="12"/>
  <c r="G32" i="10"/>
  <c r="G32" i="6"/>
  <c r="G32" i="9"/>
  <c r="C34" i="16"/>
  <c r="C36" i="12"/>
  <c r="C36" i="10"/>
  <c r="C36" i="9"/>
  <c r="C36" i="6"/>
  <c r="C37" i="16"/>
  <c r="C39" i="10"/>
  <c r="C39" i="12"/>
  <c r="C39" i="6"/>
  <c r="C39" i="5"/>
  <c r="C39" i="9"/>
  <c r="C43" i="16"/>
  <c r="B9" i="11"/>
  <c r="C45" i="12"/>
  <c r="C45" i="10"/>
  <c r="B12" i="7"/>
  <c r="C45" i="9"/>
  <c r="C45" i="6"/>
  <c r="C45" i="5"/>
  <c r="B9" i="8"/>
  <c r="B46" i="16"/>
  <c r="B48" i="10"/>
  <c r="B48" i="9"/>
  <c r="B48" i="12"/>
  <c r="B48" i="5"/>
  <c r="B48" i="6"/>
  <c r="C10" i="11"/>
  <c r="C10" i="8"/>
  <c r="C9" i="7"/>
  <c r="B57" i="16"/>
  <c r="B59" i="12"/>
  <c r="B59" i="10"/>
  <c r="B59" i="6"/>
  <c r="B59" i="9"/>
  <c r="B59" i="5"/>
  <c r="C12" i="11"/>
  <c r="C22" i="7"/>
  <c r="C12" i="8"/>
  <c r="G68" i="12"/>
  <c r="G68" i="10"/>
  <c r="G68" i="9"/>
  <c r="G68" i="6"/>
  <c r="C13" i="11"/>
  <c r="C19" i="7"/>
  <c r="C13" i="8"/>
  <c r="C72" i="16"/>
  <c r="C74" i="12"/>
  <c r="C74" i="10"/>
  <c r="C74" i="9"/>
  <c r="C74" i="6"/>
  <c r="G76" i="12"/>
  <c r="G76" i="10"/>
  <c r="G76" i="6"/>
  <c r="G76" i="9"/>
  <c r="C78" i="16"/>
  <c r="C80" i="12"/>
  <c r="B14" i="11"/>
  <c r="C80" i="10"/>
  <c r="C80" i="9"/>
  <c r="B14" i="8"/>
  <c r="C80" i="6"/>
  <c r="B16" i="7"/>
  <c r="C80" i="16"/>
  <c r="C82" i="12"/>
  <c r="C82" i="10"/>
  <c r="C82" i="9"/>
  <c r="C82" i="6"/>
  <c r="C82" i="16"/>
  <c r="C84" i="12"/>
  <c r="C84" i="10"/>
  <c r="C84" i="9"/>
  <c r="C84" i="6"/>
  <c r="C88" i="16"/>
  <c r="C90" i="12"/>
  <c r="C90" i="10"/>
  <c r="C90" i="6"/>
  <c r="C90" i="9"/>
  <c r="D16" i="11"/>
  <c r="D16" i="8"/>
  <c r="D13" i="7"/>
  <c r="U94" i="2"/>
  <c r="B98" i="16"/>
  <c r="B100" i="12"/>
  <c r="B100" i="10"/>
  <c r="B100" i="9"/>
  <c r="B100" i="6"/>
  <c r="B100" i="5"/>
  <c r="G101" i="12"/>
  <c r="G101" i="10"/>
  <c r="G101" i="9"/>
  <c r="G101" i="6"/>
  <c r="G101" i="5"/>
  <c r="M101" i="2"/>
  <c r="B100" i="16"/>
  <c r="B102" i="12"/>
  <c r="B102" i="9"/>
  <c r="B102" i="6"/>
  <c r="B102" i="10"/>
  <c r="B102" i="5"/>
  <c r="B104" i="16"/>
  <c r="B106" i="12"/>
  <c r="B106" i="10"/>
  <c r="B106" i="9"/>
  <c r="B106" i="6"/>
  <c r="B106" i="5"/>
  <c r="G109" i="10"/>
  <c r="G109" i="12"/>
  <c r="G109" i="9"/>
  <c r="G109" i="6"/>
  <c r="G109" i="5"/>
  <c r="B109" i="16"/>
  <c r="B111" i="12"/>
  <c r="B111" i="10"/>
  <c r="B111" i="9"/>
  <c r="B111" i="6"/>
  <c r="B111" i="5"/>
  <c r="C112" i="16"/>
  <c r="C114" i="12"/>
  <c r="C114" i="10"/>
  <c r="C114" i="9"/>
  <c r="C114" i="6"/>
  <c r="B121" i="16"/>
  <c r="B123" i="12"/>
  <c r="B123" i="10"/>
  <c r="B123" i="9"/>
  <c r="B123" i="6"/>
  <c r="B123" i="5"/>
  <c r="C124" i="16"/>
  <c r="C126" i="12"/>
  <c r="C126" i="10"/>
  <c r="C126" i="9"/>
  <c r="C126" i="6"/>
  <c r="C126" i="5"/>
  <c r="C131" i="16"/>
  <c r="C133" i="10"/>
  <c r="C133" i="12"/>
  <c r="C133" i="9"/>
  <c r="C133" i="6"/>
  <c r="C133" i="5"/>
  <c r="F22" i="11"/>
  <c r="F7" i="7"/>
  <c r="F22" i="8"/>
  <c r="B135" i="16"/>
  <c r="B137" i="12"/>
  <c r="B137" i="10"/>
  <c r="B137" i="9"/>
  <c r="B137" i="6"/>
  <c r="B137" i="5"/>
  <c r="B139" i="16"/>
  <c r="B141" i="12"/>
  <c r="B141" i="10"/>
  <c r="B141" i="9"/>
  <c r="B141" i="5"/>
  <c r="B141" i="6"/>
  <c r="B142" i="16"/>
  <c r="B144" i="12"/>
  <c r="B144" i="9"/>
  <c r="B144" i="6"/>
  <c r="B144" i="10"/>
  <c r="B144" i="5"/>
  <c r="B146" i="16"/>
  <c r="B148" i="9"/>
  <c r="B148" i="6"/>
  <c r="B148" i="10"/>
  <c r="B148" i="12"/>
  <c r="B148" i="5"/>
  <c r="F24" i="11"/>
  <c r="F24" i="8"/>
  <c r="F5" i="7"/>
  <c r="B149" i="16"/>
  <c r="B151" i="12"/>
  <c r="B151" i="10"/>
  <c r="B151" i="9"/>
  <c r="B151" i="6"/>
  <c r="B151" i="5"/>
  <c r="B153" i="16"/>
  <c r="B155" i="12"/>
  <c r="B155" i="10"/>
  <c r="B155" i="9"/>
  <c r="B155" i="6"/>
  <c r="B155" i="5"/>
  <c r="F25" i="11"/>
  <c r="F14" i="7"/>
  <c r="F25" i="8"/>
  <c r="B160" i="16"/>
  <c r="B162" i="12"/>
  <c r="B162" i="9"/>
  <c r="B162" i="6"/>
  <c r="B162" i="10"/>
  <c r="B162" i="5"/>
  <c r="B167" i="16"/>
  <c r="B169" i="12"/>
  <c r="B169" i="10"/>
  <c r="B169" i="9"/>
  <c r="B169" i="6"/>
  <c r="B169" i="5"/>
  <c r="D27" i="11"/>
  <c r="D27" i="7"/>
  <c r="D27" i="8"/>
  <c r="D28" i="11"/>
  <c r="D28" i="7"/>
  <c r="D28" i="8"/>
  <c r="B179" i="16"/>
  <c r="B181" i="12"/>
  <c r="B181" i="10"/>
  <c r="B181" i="9"/>
  <c r="B181" i="6"/>
  <c r="B181" i="5"/>
  <c r="D29" i="11"/>
  <c r="D29" i="8"/>
  <c r="D29" i="7"/>
  <c r="C185" i="16"/>
  <c r="C187" i="12"/>
  <c r="C187" i="10"/>
  <c r="C187" i="9"/>
  <c r="C187" i="6"/>
  <c r="C187" i="5"/>
  <c r="B186" i="16"/>
  <c r="B188" i="12"/>
  <c r="B188" i="9"/>
  <c r="B188" i="6"/>
  <c r="B188" i="10"/>
  <c r="B188" i="5"/>
  <c r="C189" i="16"/>
  <c r="C191" i="10"/>
  <c r="C191" i="12"/>
  <c r="C191" i="9"/>
  <c r="C191" i="6"/>
  <c r="C191" i="5"/>
  <c r="B190" i="16"/>
  <c r="B192" i="12"/>
  <c r="B192" i="9"/>
  <c r="B192" i="6"/>
  <c r="B192" i="10"/>
  <c r="B192" i="5"/>
  <c r="D30" i="11"/>
  <c r="D30" i="7"/>
  <c r="D30" i="8"/>
  <c r="C192" i="16"/>
  <c r="C194" i="12"/>
  <c r="C194" i="10"/>
  <c r="C194" i="9"/>
  <c r="C194" i="6"/>
  <c r="C194" i="5"/>
  <c r="B193" i="16"/>
  <c r="B195" i="12"/>
  <c r="B195" i="10"/>
  <c r="B195" i="9"/>
  <c r="B195" i="6"/>
  <c r="B195" i="5"/>
  <c r="C196" i="16"/>
  <c r="C198" i="12"/>
  <c r="C198" i="10"/>
  <c r="C198" i="9"/>
  <c r="C198" i="6"/>
  <c r="C198" i="5"/>
  <c r="B197" i="16"/>
  <c r="B199" i="12"/>
  <c r="B199" i="10"/>
  <c r="B199" i="9"/>
  <c r="B199" i="6"/>
  <c r="B199" i="5"/>
  <c r="D31" i="11"/>
  <c r="D31" i="7"/>
  <c r="D31" i="8"/>
  <c r="C199" i="16"/>
  <c r="C201" i="10"/>
  <c r="C201" i="12"/>
  <c r="C201" i="9"/>
  <c r="C201" i="6"/>
  <c r="C201" i="5"/>
  <c r="B200" i="16"/>
  <c r="B202" i="12"/>
  <c r="B202" i="9"/>
  <c r="B202" i="6"/>
  <c r="B202" i="10"/>
  <c r="B202" i="5"/>
  <c r="C203" i="16"/>
  <c r="C205" i="12"/>
  <c r="C205" i="10"/>
  <c r="C205" i="9"/>
  <c r="C205" i="6"/>
  <c r="C205" i="5"/>
  <c r="B204" i="16"/>
  <c r="B206" i="12"/>
  <c r="B206" i="9"/>
  <c r="B206" i="6"/>
  <c r="B206" i="10"/>
  <c r="B206" i="5"/>
  <c r="D32" i="11"/>
  <c r="D32" i="7"/>
  <c r="D32" i="8"/>
  <c r="C206" i="16"/>
  <c r="C208" i="12"/>
  <c r="C208" i="10"/>
  <c r="C208" i="9"/>
  <c r="C208" i="6"/>
  <c r="C208" i="5"/>
  <c r="B207" i="16"/>
  <c r="B209" i="12"/>
  <c r="B209" i="10"/>
  <c r="B209" i="9"/>
  <c r="B209" i="6"/>
  <c r="B209" i="5"/>
  <c r="C210" i="16"/>
  <c r="C212" i="12"/>
  <c r="C212" i="10"/>
  <c r="C212" i="9"/>
  <c r="C212" i="6"/>
  <c r="C212" i="5"/>
  <c r="B211" i="16"/>
  <c r="B213" i="12"/>
  <c r="B213" i="10"/>
  <c r="B213" i="9"/>
  <c r="B213" i="6"/>
  <c r="B213" i="5"/>
  <c r="D33" i="11"/>
  <c r="D33" i="8"/>
  <c r="D33" i="7"/>
  <c r="C213" i="16"/>
  <c r="C215" i="10"/>
  <c r="C215" i="12"/>
  <c r="C215" i="9"/>
  <c r="C215" i="6"/>
  <c r="C215" i="5"/>
  <c r="B214" i="16"/>
  <c r="B216" i="12"/>
  <c r="B216" i="9"/>
  <c r="B216" i="6"/>
  <c r="B216" i="10"/>
  <c r="B216" i="5"/>
  <c r="C217" i="16"/>
  <c r="C219" i="12"/>
  <c r="C219" i="10"/>
  <c r="C219" i="9"/>
  <c r="C219" i="6"/>
  <c r="C219" i="5"/>
  <c r="B218" i="16"/>
  <c r="B220" i="12"/>
  <c r="B220" i="9"/>
  <c r="B220" i="6"/>
  <c r="B220" i="10"/>
  <c r="B220" i="5"/>
  <c r="D34" i="11"/>
  <c r="D34" i="7"/>
  <c r="D34" i="8"/>
  <c r="C220" i="16"/>
  <c r="C222" i="12"/>
  <c r="C222" i="10"/>
  <c r="C222" i="9"/>
  <c r="C222" i="6"/>
  <c r="C222" i="5"/>
  <c r="B221" i="16"/>
  <c r="B223" i="12"/>
  <c r="B223" i="10"/>
  <c r="B223" i="9"/>
  <c r="B223" i="6"/>
  <c r="B223" i="5"/>
  <c r="C224" i="16"/>
  <c r="C226" i="12"/>
  <c r="C226" i="10"/>
  <c r="C226" i="9"/>
  <c r="C226" i="6"/>
  <c r="C226" i="5"/>
  <c r="B225" i="16"/>
  <c r="B227" i="12"/>
  <c r="B227" i="10"/>
  <c r="B227" i="9"/>
  <c r="B227" i="6"/>
  <c r="B227" i="5"/>
  <c r="D35" i="11"/>
  <c r="D35" i="7"/>
  <c r="D35" i="8"/>
  <c r="C227" i="16"/>
  <c r="C229" i="12"/>
  <c r="C229" i="10"/>
  <c r="C229" i="9"/>
  <c r="C229" i="6"/>
  <c r="C229" i="5"/>
  <c r="B228" i="16"/>
  <c r="B230" i="12"/>
  <c r="B230" i="9"/>
  <c r="B230" i="6"/>
  <c r="B230" i="10"/>
  <c r="B230" i="5"/>
  <c r="C231" i="16"/>
  <c r="C233" i="12"/>
  <c r="C233" i="10"/>
  <c r="C233" i="9"/>
  <c r="C233" i="6"/>
  <c r="C233" i="5"/>
  <c r="B232" i="16"/>
  <c r="B234" i="12"/>
  <c r="B234" i="9"/>
  <c r="B234" i="6"/>
  <c r="B234" i="10"/>
  <c r="B234" i="5"/>
  <c r="D36" i="11"/>
  <c r="D36" i="7"/>
  <c r="D36" i="8"/>
  <c r="C234" i="16"/>
  <c r="C236" i="12"/>
  <c r="C236" i="10"/>
  <c r="C236" i="9"/>
  <c r="C236" i="6"/>
  <c r="C236" i="5"/>
  <c r="B235" i="16"/>
  <c r="B237" i="12"/>
  <c r="B237" i="10"/>
  <c r="B237" i="9"/>
  <c r="B237" i="6"/>
  <c r="B237" i="5"/>
  <c r="C238" i="16"/>
  <c r="C240" i="12"/>
  <c r="C240" i="10"/>
  <c r="C240" i="9"/>
  <c r="C240" i="6"/>
  <c r="C240" i="5"/>
  <c r="B239" i="16"/>
  <c r="B241" i="12"/>
  <c r="B241" i="10"/>
  <c r="B241" i="9"/>
  <c r="B241" i="6"/>
  <c r="B241" i="5"/>
  <c r="D37" i="8"/>
  <c r="D37" i="11"/>
  <c r="D37" i="7"/>
  <c r="C241" i="16"/>
  <c r="C243" i="12"/>
  <c r="C243" i="10"/>
  <c r="C243" i="9"/>
  <c r="C243" i="6"/>
  <c r="C243" i="5"/>
  <c r="B242" i="16"/>
  <c r="B244" i="12"/>
  <c r="B244" i="9"/>
  <c r="B244" i="6"/>
  <c r="B244" i="10"/>
  <c r="B244" i="5"/>
  <c r="C245" i="16"/>
  <c r="C247" i="10"/>
  <c r="C247" i="12"/>
  <c r="C247" i="9"/>
  <c r="C247" i="6"/>
  <c r="C247" i="5"/>
  <c r="B246" i="16"/>
  <c r="B248" i="12"/>
  <c r="B248" i="9"/>
  <c r="B248" i="6"/>
  <c r="B248" i="10"/>
  <c r="B248" i="5"/>
  <c r="D38" i="11"/>
  <c r="D38" i="8"/>
  <c r="D38" i="7"/>
  <c r="C248" i="16"/>
  <c r="C250" i="12"/>
  <c r="C250" i="10"/>
  <c r="C250" i="9"/>
  <c r="C250" i="6"/>
  <c r="C250" i="5"/>
  <c r="B249" i="16"/>
  <c r="B251" i="12"/>
  <c r="B251" i="10"/>
  <c r="B251" i="9"/>
  <c r="B251" i="6"/>
  <c r="B251" i="5"/>
  <c r="C252" i="16"/>
  <c r="C254" i="12"/>
  <c r="C254" i="10"/>
  <c r="C254" i="9"/>
  <c r="C254" i="6"/>
  <c r="C254" i="5"/>
  <c r="B253" i="16"/>
  <c r="B255" i="12"/>
  <c r="B255" i="10"/>
  <c r="B255" i="9"/>
  <c r="B255" i="6"/>
  <c r="B255" i="5"/>
  <c r="D39" i="11"/>
  <c r="D39" i="7"/>
  <c r="D39" i="8"/>
  <c r="C255" i="16"/>
  <c r="C257" i="12"/>
  <c r="C257" i="10"/>
  <c r="C257" i="9"/>
  <c r="C257" i="6"/>
  <c r="C257" i="5"/>
  <c r="B256" i="16"/>
  <c r="B258" i="12"/>
  <c r="B258" i="9"/>
  <c r="B258" i="6"/>
  <c r="B258" i="10"/>
  <c r="B258" i="5"/>
  <c r="C259" i="16"/>
  <c r="C261" i="12"/>
  <c r="C261" i="10"/>
  <c r="C261" i="6"/>
  <c r="C261" i="5"/>
  <c r="C261" i="9"/>
  <c r="B260" i="16"/>
  <c r="B262" i="12"/>
  <c r="B262" i="9"/>
  <c r="B262" i="6"/>
  <c r="B262" i="10"/>
  <c r="B262" i="5"/>
  <c r="D40" i="11"/>
  <c r="D40" i="8"/>
  <c r="D40" i="7"/>
  <c r="C262" i="16"/>
  <c r="C264" i="12"/>
  <c r="C264" i="10"/>
  <c r="C264" i="9"/>
  <c r="C264" i="6"/>
  <c r="C264" i="5"/>
  <c r="B263" i="16"/>
  <c r="B265" i="12"/>
  <c r="B265" i="10"/>
  <c r="B265" i="9"/>
  <c r="B265" i="6"/>
  <c r="B265" i="5"/>
  <c r="C266" i="16"/>
  <c r="C268" i="12"/>
  <c r="C268" i="10"/>
  <c r="C268" i="9"/>
  <c r="C268" i="6"/>
  <c r="C268" i="5"/>
  <c r="B267" i="16"/>
  <c r="B269" i="12"/>
  <c r="B269" i="10"/>
  <c r="B269" i="9"/>
  <c r="B269" i="6"/>
  <c r="B269" i="5"/>
  <c r="D41" i="11"/>
  <c r="D41" i="8"/>
  <c r="D41" i="7"/>
  <c r="C269" i="16"/>
  <c r="C271" i="10"/>
  <c r="C271" i="12"/>
  <c r="C271" i="9"/>
  <c r="C271" i="6"/>
  <c r="C271" i="5"/>
  <c r="B270" i="16"/>
  <c r="B272" i="12"/>
  <c r="B272" i="9"/>
  <c r="B272" i="6"/>
  <c r="B272" i="10"/>
  <c r="B272" i="5"/>
  <c r="C273" i="16"/>
  <c r="C275" i="12"/>
  <c r="C275" i="10"/>
  <c r="C275" i="9"/>
  <c r="C275" i="6"/>
  <c r="C275" i="5"/>
  <c r="B274" i="16"/>
  <c r="B276" i="12"/>
  <c r="B276" i="9"/>
  <c r="B276" i="6"/>
  <c r="B276" i="10"/>
  <c r="B276" i="5"/>
  <c r="D42" i="11"/>
  <c r="D42" i="8"/>
  <c r="D42" i="7"/>
  <c r="C276" i="16"/>
  <c r="C278" i="12"/>
  <c r="C278" i="10"/>
  <c r="C278" i="9"/>
  <c r="C278" i="6"/>
  <c r="C278" i="5"/>
  <c r="B277" i="16"/>
  <c r="B279" i="12"/>
  <c r="B279" i="10"/>
  <c r="B279" i="9"/>
  <c r="B279" i="6"/>
  <c r="B279" i="5"/>
  <c r="C280" i="16"/>
  <c r="C282" i="12"/>
  <c r="C282" i="10"/>
  <c r="C282" i="9"/>
  <c r="C282" i="6"/>
  <c r="C282" i="5"/>
  <c r="B281" i="16"/>
  <c r="B283" i="12"/>
  <c r="B283" i="10"/>
  <c r="B283" i="9"/>
  <c r="B283" i="6"/>
  <c r="B283" i="5"/>
  <c r="D43" i="11"/>
  <c r="D43" i="7"/>
  <c r="D43" i="8"/>
  <c r="C283" i="16"/>
  <c r="C285" i="12"/>
  <c r="C285" i="10"/>
  <c r="C285" i="9"/>
  <c r="C285" i="6"/>
  <c r="C285" i="5"/>
  <c r="B284" i="16"/>
  <c r="B286" i="12"/>
  <c r="B286" i="9"/>
  <c r="B286" i="6"/>
  <c r="B286" i="10"/>
  <c r="B286" i="5"/>
  <c r="C287" i="16"/>
  <c r="C289" i="12"/>
  <c r="C289" i="10"/>
  <c r="C289" i="6"/>
  <c r="C289" i="5"/>
  <c r="C289" i="9"/>
  <c r="B288" i="16"/>
  <c r="B290" i="12"/>
  <c r="B290" i="9"/>
  <c r="B290" i="6"/>
  <c r="B290" i="10"/>
  <c r="B290" i="5"/>
  <c r="D44" i="11"/>
  <c r="D44" i="7"/>
  <c r="D44" i="8"/>
  <c r="C290" i="16"/>
  <c r="C292" i="12"/>
  <c r="C292" i="10"/>
  <c r="C292" i="9"/>
  <c r="C292" i="6"/>
  <c r="C292" i="5"/>
  <c r="B291" i="16"/>
  <c r="B293" i="12"/>
  <c r="B293" i="10"/>
  <c r="B293" i="9"/>
  <c r="B293" i="6"/>
  <c r="B293" i="5"/>
  <c r="C294" i="16"/>
  <c r="C296" i="12"/>
  <c r="C296" i="10"/>
  <c r="C296" i="9"/>
  <c r="C296" i="6"/>
  <c r="C296" i="5"/>
  <c r="B3" i="3"/>
  <c r="D4" i="3"/>
  <c r="D6" i="3"/>
  <c r="K6" i="3"/>
  <c r="E7" i="3"/>
  <c r="B8" i="3"/>
  <c r="C9" i="3"/>
  <c r="D10" i="3"/>
  <c r="E11" i="3"/>
  <c r="B12" i="3"/>
  <c r="C13" i="3"/>
  <c r="D14" i="3"/>
  <c r="E15" i="3"/>
  <c r="B16" i="3"/>
  <c r="F16" i="3"/>
  <c r="C17" i="3"/>
  <c r="D18" i="3"/>
  <c r="E19" i="3"/>
  <c r="B20" i="3"/>
  <c r="F20" i="3"/>
  <c r="C21" i="3"/>
  <c r="D22" i="3"/>
  <c r="E23" i="3"/>
  <c r="B24" i="3"/>
  <c r="F24" i="3"/>
  <c r="C25" i="3"/>
  <c r="D26" i="3"/>
  <c r="E27" i="3"/>
  <c r="B28" i="3"/>
  <c r="F28" i="3"/>
  <c r="C29" i="3"/>
  <c r="D30" i="3"/>
  <c r="E31" i="3"/>
  <c r="B32" i="3"/>
  <c r="F32" i="3"/>
  <c r="C33" i="3"/>
  <c r="D34" i="3"/>
  <c r="E35" i="3"/>
  <c r="B36" i="3"/>
  <c r="F36" i="3"/>
  <c r="C37" i="3"/>
  <c r="D38" i="3"/>
  <c r="E39" i="3"/>
  <c r="B40" i="3"/>
  <c r="F40" i="3"/>
  <c r="C41" i="3"/>
  <c r="D42" i="3"/>
  <c r="E43" i="3"/>
  <c r="B44" i="3"/>
  <c r="F44" i="3"/>
  <c r="C3" i="4"/>
  <c r="E5" i="4"/>
  <c r="C7" i="4"/>
  <c r="B8" i="4"/>
  <c r="E9" i="4"/>
  <c r="C11" i="4"/>
  <c r="B12" i="4"/>
  <c r="E13" i="4"/>
  <c r="C15" i="4"/>
  <c r="E17" i="4"/>
  <c r="C19" i="4"/>
  <c r="E21" i="4"/>
  <c r="C23" i="4"/>
  <c r="E25" i="4"/>
  <c r="C27" i="4"/>
  <c r="E29" i="4"/>
  <c r="C31" i="4"/>
  <c r="E33" i="4"/>
  <c r="C35" i="4"/>
  <c r="E37" i="4"/>
  <c r="C39" i="4"/>
  <c r="E41" i="4"/>
  <c r="C43" i="4"/>
  <c r="G17" i="5"/>
  <c r="G24" i="5"/>
  <c r="C66" i="5"/>
  <c r="C16" i="16"/>
  <c r="C18" i="12"/>
  <c r="C18" i="10"/>
  <c r="C18" i="9"/>
  <c r="C18" i="6"/>
  <c r="B24" i="16"/>
  <c r="B26" i="12"/>
  <c r="B26" i="10"/>
  <c r="B26" i="9"/>
  <c r="B26" i="6"/>
  <c r="B26" i="5"/>
  <c r="C31" i="16"/>
  <c r="C33" i="10"/>
  <c r="C33" i="12"/>
  <c r="C33" i="9"/>
  <c r="C33" i="6"/>
  <c r="C33" i="5"/>
  <c r="C48" i="16"/>
  <c r="C50" i="12"/>
  <c r="C50" i="10"/>
  <c r="C50" i="9"/>
  <c r="C50" i="6"/>
  <c r="B52" i="16"/>
  <c r="B54" i="12"/>
  <c r="B54" i="9"/>
  <c r="B54" i="6"/>
  <c r="B54" i="10"/>
  <c r="B54" i="5"/>
  <c r="C56" i="16"/>
  <c r="C58" i="12"/>
  <c r="C58" i="10"/>
  <c r="C58" i="6"/>
  <c r="C58" i="9"/>
  <c r="C58" i="16"/>
  <c r="C60" i="12"/>
  <c r="C60" i="9"/>
  <c r="C60" i="10"/>
  <c r="C60" i="6"/>
  <c r="C62" i="16"/>
  <c r="C64" i="12"/>
  <c r="C64" i="10"/>
  <c r="C64" i="9"/>
  <c r="C64" i="6"/>
  <c r="C65" i="16"/>
  <c r="C67" i="12"/>
  <c r="C67" i="10"/>
  <c r="C67" i="9"/>
  <c r="C67" i="6"/>
  <c r="C67" i="5"/>
  <c r="C67" i="16"/>
  <c r="C69" i="12"/>
  <c r="C69" i="10"/>
  <c r="C69" i="9"/>
  <c r="C69" i="6"/>
  <c r="C69" i="5"/>
  <c r="B71" i="16"/>
  <c r="B73" i="12"/>
  <c r="B73" i="9"/>
  <c r="B73" i="10"/>
  <c r="B73" i="6"/>
  <c r="B73" i="5"/>
  <c r="B73" i="16"/>
  <c r="B75" i="12"/>
  <c r="B75" i="10"/>
  <c r="B75" i="9"/>
  <c r="B75" i="6"/>
  <c r="B75" i="5"/>
  <c r="C75" i="16"/>
  <c r="C77" i="10"/>
  <c r="C77" i="12"/>
  <c r="C77" i="6"/>
  <c r="C77" i="9"/>
  <c r="C77" i="5"/>
  <c r="G81" i="12"/>
  <c r="G81" i="10"/>
  <c r="G81" i="6"/>
  <c r="G81" i="9"/>
  <c r="G81" i="5"/>
  <c r="G83" i="12"/>
  <c r="G83" i="10"/>
  <c r="G83" i="9"/>
  <c r="G83" i="6"/>
  <c r="G83" i="5"/>
  <c r="B83" i="16"/>
  <c r="B85" i="12"/>
  <c r="B85" i="10"/>
  <c r="B85" i="9"/>
  <c r="B85" i="6"/>
  <c r="B85" i="5"/>
  <c r="B89" i="16"/>
  <c r="B91" i="12"/>
  <c r="B91" i="10"/>
  <c r="B91" i="6"/>
  <c r="B91" i="9"/>
  <c r="B91" i="5"/>
  <c r="C92" i="16"/>
  <c r="C94" i="12"/>
  <c r="B16" i="11"/>
  <c r="C94" i="10"/>
  <c r="B16" i="8"/>
  <c r="B13" i="7"/>
  <c r="C94" i="9"/>
  <c r="C94" i="6"/>
  <c r="B94" i="16"/>
  <c r="B96" i="12"/>
  <c r="B96" i="9"/>
  <c r="B96" i="10"/>
  <c r="B96" i="6"/>
  <c r="B96" i="5"/>
  <c r="C97" i="16"/>
  <c r="C99" i="12"/>
  <c r="C99" i="10"/>
  <c r="C99" i="9"/>
  <c r="C99" i="6"/>
  <c r="C99" i="5"/>
  <c r="C103" i="16"/>
  <c r="C105" i="10"/>
  <c r="C105" i="12"/>
  <c r="C105" i="6"/>
  <c r="C105" i="5"/>
  <c r="C105" i="9"/>
  <c r="C108" i="16"/>
  <c r="C110" i="12"/>
  <c r="C110" i="10"/>
  <c r="C110" i="9"/>
  <c r="C110" i="6"/>
  <c r="C113" i="16"/>
  <c r="C115" i="12"/>
  <c r="C115" i="10"/>
  <c r="B19" i="11"/>
  <c r="B19" i="8"/>
  <c r="C115" i="9"/>
  <c r="C115" i="6"/>
  <c r="B4" i="7"/>
  <c r="C115" i="5"/>
  <c r="F20" i="11"/>
  <c r="F8" i="7"/>
  <c r="F20" i="8"/>
  <c r="B125" i="16"/>
  <c r="B127" i="12"/>
  <c r="B127" i="10"/>
  <c r="B127" i="9"/>
  <c r="B127" i="6"/>
  <c r="B127" i="5"/>
  <c r="F21" i="7"/>
  <c r="F21" i="8"/>
  <c r="B128" i="16"/>
  <c r="B130" i="10"/>
  <c r="B130" i="9"/>
  <c r="B130" i="6"/>
  <c r="B130" i="12"/>
  <c r="B130" i="5"/>
  <c r="B132" i="16"/>
  <c r="B134" i="12"/>
  <c r="B134" i="9"/>
  <c r="B134" i="6"/>
  <c r="B134" i="10"/>
  <c r="B134" i="5"/>
  <c r="C138" i="16"/>
  <c r="C140" i="12"/>
  <c r="C140" i="10"/>
  <c r="C140" i="9"/>
  <c r="C140" i="6"/>
  <c r="C140" i="5"/>
  <c r="F23" i="11"/>
  <c r="F23" i="8"/>
  <c r="F18" i="7"/>
  <c r="C145" i="16"/>
  <c r="C147" i="10"/>
  <c r="C147" i="6"/>
  <c r="C147" i="12"/>
  <c r="C147" i="9"/>
  <c r="C147" i="5"/>
  <c r="C152" i="16"/>
  <c r="C154" i="12"/>
  <c r="C154" i="10"/>
  <c r="C154" i="9"/>
  <c r="C154" i="6"/>
  <c r="C154" i="5"/>
  <c r="B156" i="16"/>
  <c r="B158" i="12"/>
  <c r="B158" i="9"/>
  <c r="B158" i="6"/>
  <c r="B158" i="10"/>
  <c r="B158" i="5"/>
  <c r="C159" i="16"/>
  <c r="C161" i="10"/>
  <c r="C161" i="12"/>
  <c r="C161" i="9"/>
  <c r="C161" i="6"/>
  <c r="C161" i="5"/>
  <c r="F26" i="11"/>
  <c r="F26" i="8"/>
  <c r="F24" i="7"/>
  <c r="B163" i="16"/>
  <c r="B165" i="12"/>
  <c r="B165" i="10"/>
  <c r="B165" i="9"/>
  <c r="B165" i="5"/>
  <c r="B165" i="6"/>
  <c r="C166" i="16"/>
  <c r="C168" i="12"/>
  <c r="C168" i="10"/>
  <c r="C168" i="9"/>
  <c r="C168" i="6"/>
  <c r="C168" i="5"/>
  <c r="C175" i="16"/>
  <c r="C177" i="10"/>
  <c r="C177" i="12"/>
  <c r="C177" i="9"/>
  <c r="C177" i="6"/>
  <c r="C177" i="5"/>
  <c r="B176" i="16"/>
  <c r="B178" i="12"/>
  <c r="B178" i="9"/>
  <c r="B178" i="6"/>
  <c r="B178" i="10"/>
  <c r="B178" i="5"/>
  <c r="C178" i="16"/>
  <c r="C180" i="12"/>
  <c r="C180" i="10"/>
  <c r="C180" i="9"/>
  <c r="C180" i="6"/>
  <c r="C180" i="5"/>
  <c r="C182" i="16"/>
  <c r="C184" i="12"/>
  <c r="C184" i="10"/>
  <c r="C184" i="9"/>
  <c r="C184" i="6"/>
  <c r="C184" i="5"/>
  <c r="B183" i="16"/>
  <c r="B185" i="12"/>
  <c r="B185" i="10"/>
  <c r="B185" i="9"/>
  <c r="B185" i="6"/>
  <c r="B185" i="5"/>
  <c r="B1" i="16"/>
  <c r="B3" i="12"/>
  <c r="B3" i="10"/>
  <c r="B3" i="6"/>
  <c r="B3" i="9"/>
  <c r="C3" i="11"/>
  <c r="C3" i="8"/>
  <c r="C23" i="7"/>
  <c r="C2" i="16"/>
  <c r="C4" i="12"/>
  <c r="C4" i="10"/>
  <c r="C4" i="9"/>
  <c r="C4" i="6"/>
  <c r="C5" i="16"/>
  <c r="C7" i="12"/>
  <c r="C7" i="6"/>
  <c r="C7" i="9"/>
  <c r="C7" i="10"/>
  <c r="G10" i="12"/>
  <c r="G10" i="10"/>
  <c r="G10" i="9"/>
  <c r="G10" i="6"/>
  <c r="M10" i="2"/>
  <c r="B9" i="16"/>
  <c r="B11" i="12"/>
  <c r="B11" i="10"/>
  <c r="B11" i="9"/>
  <c r="B11" i="6"/>
  <c r="B11" i="16"/>
  <c r="B13" i="12"/>
  <c r="B13" i="10"/>
  <c r="B13" i="9"/>
  <c r="B13" i="6"/>
  <c r="B13" i="5"/>
  <c r="C13" i="16"/>
  <c r="C15" i="12"/>
  <c r="C15" i="9"/>
  <c r="C15" i="6"/>
  <c r="C15" i="10"/>
  <c r="C15" i="16"/>
  <c r="B5" i="11"/>
  <c r="C17" i="12"/>
  <c r="C17" i="10"/>
  <c r="B25" i="7"/>
  <c r="C17" i="6"/>
  <c r="C17" i="9"/>
  <c r="B5" i="8"/>
  <c r="D5" i="11"/>
  <c r="D5" i="8"/>
  <c r="D25" i="7"/>
  <c r="U17" i="2"/>
  <c r="Y17" i="2"/>
  <c r="B17" i="16"/>
  <c r="B19" i="12"/>
  <c r="B19" i="10"/>
  <c r="B19" i="9"/>
  <c r="B19" i="6"/>
  <c r="B19" i="5"/>
  <c r="B19" i="16"/>
  <c r="B21" i="12"/>
  <c r="B21" i="10"/>
  <c r="B21" i="5"/>
  <c r="B21" i="9"/>
  <c r="B21" i="6"/>
  <c r="C22" i="16"/>
  <c r="C24" i="12"/>
  <c r="B6" i="11"/>
  <c r="C24" i="10"/>
  <c r="B6" i="8"/>
  <c r="C24" i="9"/>
  <c r="B26" i="7"/>
  <c r="C24" i="6"/>
  <c r="D6" i="11"/>
  <c r="D6" i="8"/>
  <c r="D26" i="7"/>
  <c r="U24" i="2"/>
  <c r="Y24" i="2"/>
  <c r="C24" i="16"/>
  <c r="C26" i="12"/>
  <c r="C26" i="10"/>
  <c r="C26" i="9"/>
  <c r="C26" i="6"/>
  <c r="B25" i="16"/>
  <c r="B27" i="12"/>
  <c r="B27" i="10"/>
  <c r="B27" i="9"/>
  <c r="B27" i="6"/>
  <c r="B27" i="5"/>
  <c r="G28" i="12"/>
  <c r="G28" i="10"/>
  <c r="G28" i="9"/>
  <c r="G28" i="6"/>
  <c r="C27" i="16"/>
  <c r="C29" i="12"/>
  <c r="C29" i="10"/>
  <c r="C29" i="9"/>
  <c r="C29" i="6"/>
  <c r="C29" i="5"/>
  <c r="B28" i="16"/>
  <c r="B30" i="12"/>
  <c r="B30" i="10"/>
  <c r="B30" i="9"/>
  <c r="B30" i="5"/>
  <c r="B30" i="6"/>
  <c r="G31" i="12"/>
  <c r="G31" i="10"/>
  <c r="G31" i="6"/>
  <c r="G31" i="9"/>
  <c r="G31" i="5"/>
  <c r="M31" i="2"/>
  <c r="B30" i="16"/>
  <c r="B32" i="12"/>
  <c r="B32" i="9"/>
  <c r="B32" i="10"/>
  <c r="B32" i="5"/>
  <c r="B32" i="6"/>
  <c r="C32" i="16"/>
  <c r="C34" i="12"/>
  <c r="C34" i="10"/>
  <c r="C34" i="9"/>
  <c r="C34" i="6"/>
  <c r="C35" i="16"/>
  <c r="C37" i="10"/>
  <c r="C37" i="12"/>
  <c r="C37" i="9"/>
  <c r="C37" i="6"/>
  <c r="C37" i="5"/>
  <c r="B36" i="16"/>
  <c r="B38" i="12"/>
  <c r="B38" i="10"/>
  <c r="B38" i="9"/>
  <c r="B38" i="6"/>
  <c r="B38" i="5"/>
  <c r="D8" i="11"/>
  <c r="D8" i="8"/>
  <c r="D6" i="7"/>
  <c r="U38" i="2"/>
  <c r="Y38" i="2"/>
  <c r="C38" i="16"/>
  <c r="C40" i="12"/>
  <c r="C40" i="10"/>
  <c r="C40" i="9"/>
  <c r="C40" i="6"/>
  <c r="B41" i="16"/>
  <c r="B43" i="12"/>
  <c r="B43" i="9"/>
  <c r="B43" i="10"/>
  <c r="B43" i="6"/>
  <c r="B43" i="5"/>
  <c r="M45" i="2"/>
  <c r="B44" i="16"/>
  <c r="B46" i="12"/>
  <c r="B46" i="9"/>
  <c r="B46" i="10"/>
  <c r="B46" i="6"/>
  <c r="B46" i="5"/>
  <c r="G47" i="12"/>
  <c r="G47" i="10"/>
  <c r="G47" i="6"/>
  <c r="G47" i="5"/>
  <c r="G47" i="9"/>
  <c r="C46" i="16"/>
  <c r="C48" i="12"/>
  <c r="C48" i="10"/>
  <c r="C48" i="9"/>
  <c r="C48" i="6"/>
  <c r="C49" i="16"/>
  <c r="C51" i="10"/>
  <c r="C51" i="12"/>
  <c r="C51" i="6"/>
  <c r="C51" i="9"/>
  <c r="C51" i="5"/>
  <c r="B50" i="16"/>
  <c r="B52" i="12"/>
  <c r="B52" i="9"/>
  <c r="B52" i="6"/>
  <c r="B52" i="10"/>
  <c r="B52" i="5"/>
  <c r="D10" i="11"/>
  <c r="D9" i="7"/>
  <c r="D10" i="8"/>
  <c r="U52" i="2"/>
  <c r="Y52" i="2"/>
  <c r="C52" i="16"/>
  <c r="C54" i="12"/>
  <c r="C54" i="9"/>
  <c r="C54" i="10"/>
  <c r="C54" i="6"/>
  <c r="G55" i="10"/>
  <c r="G55" i="12"/>
  <c r="G55" i="6"/>
  <c r="G55" i="9"/>
  <c r="G55" i="5"/>
  <c r="C54" i="16"/>
  <c r="C56" i="12"/>
  <c r="C56" i="10"/>
  <c r="C56" i="9"/>
  <c r="C56" i="6"/>
  <c r="C57" i="16"/>
  <c r="C59" i="12"/>
  <c r="C59" i="10"/>
  <c r="B11" i="8"/>
  <c r="B11" i="11"/>
  <c r="C59" i="6"/>
  <c r="C59" i="9"/>
  <c r="B20" i="7"/>
  <c r="C59" i="5"/>
  <c r="D11" i="11"/>
  <c r="D20" i="7"/>
  <c r="D11" i="8"/>
  <c r="U59" i="2"/>
  <c r="Y59" i="2"/>
  <c r="C59" i="16"/>
  <c r="C61" i="10"/>
  <c r="C61" i="12"/>
  <c r="C61" i="6"/>
  <c r="C61" i="9"/>
  <c r="C61" i="5"/>
  <c r="B60" i="16"/>
  <c r="B62" i="12"/>
  <c r="B62" i="10"/>
  <c r="B62" i="9"/>
  <c r="B62" i="6"/>
  <c r="B62" i="5"/>
  <c r="C63" i="16"/>
  <c r="C65" i="10"/>
  <c r="C65" i="12"/>
  <c r="C65" i="9"/>
  <c r="C65" i="6"/>
  <c r="C65" i="5"/>
  <c r="B64" i="16"/>
  <c r="B66" i="12"/>
  <c r="B66" i="9"/>
  <c r="B66" i="10"/>
  <c r="B66" i="6"/>
  <c r="B66" i="5"/>
  <c r="D12" i="11"/>
  <c r="D12" i="8"/>
  <c r="D22" i="7"/>
  <c r="Y66" i="2"/>
  <c r="B66" i="16"/>
  <c r="B68" i="12"/>
  <c r="B68" i="10"/>
  <c r="B68" i="9"/>
  <c r="B68" i="6"/>
  <c r="B68" i="5"/>
  <c r="B68" i="16"/>
  <c r="B70" i="12"/>
  <c r="B70" i="9"/>
  <c r="B70" i="10"/>
  <c r="B70" i="6"/>
  <c r="B70" i="5"/>
  <c r="C71" i="16"/>
  <c r="B13" i="11"/>
  <c r="C73" i="10"/>
  <c r="C73" i="12"/>
  <c r="B13" i="8"/>
  <c r="B19" i="7"/>
  <c r="C73" i="6"/>
  <c r="C73" i="5"/>
  <c r="C73" i="9"/>
  <c r="D13" i="11"/>
  <c r="D13" i="8"/>
  <c r="D19" i="7"/>
  <c r="U73" i="2"/>
  <c r="Y73" i="2"/>
  <c r="C73" i="16"/>
  <c r="C75" i="10"/>
  <c r="C75" i="12"/>
  <c r="C75" i="6"/>
  <c r="C75" i="9"/>
  <c r="C75" i="5"/>
  <c r="B74" i="16"/>
  <c r="B76" i="12"/>
  <c r="B76" i="9"/>
  <c r="B76" i="10"/>
  <c r="B76" i="6"/>
  <c r="B76" i="5"/>
  <c r="B76" i="16"/>
  <c r="B78" i="12"/>
  <c r="B78" i="10"/>
  <c r="B78" i="9"/>
  <c r="B78" i="6"/>
  <c r="B78" i="5"/>
  <c r="M80" i="2"/>
  <c r="B79" i="16"/>
  <c r="B81" i="12"/>
  <c r="B81" i="10"/>
  <c r="B81" i="9"/>
  <c r="B81" i="6"/>
  <c r="B81" i="5"/>
  <c r="B81" i="16"/>
  <c r="B83" i="12"/>
  <c r="B83" i="10"/>
  <c r="B83" i="9"/>
  <c r="B83" i="6"/>
  <c r="B83" i="5"/>
  <c r="C83" i="16"/>
  <c r="C85" i="10"/>
  <c r="C85" i="12"/>
  <c r="C85" i="9"/>
  <c r="C85" i="6"/>
  <c r="C85" i="5"/>
  <c r="B84" i="16"/>
  <c r="B86" i="12"/>
  <c r="B86" i="9"/>
  <c r="B86" i="10"/>
  <c r="B86" i="6"/>
  <c r="B86" i="5"/>
  <c r="G87" i="10"/>
  <c r="G87" i="12"/>
  <c r="G87" i="6"/>
  <c r="G87" i="9"/>
  <c r="G87" i="5"/>
  <c r="M87" i="2"/>
  <c r="B86" i="16"/>
  <c r="B88" i="12"/>
  <c r="B88" i="10"/>
  <c r="B88" i="9"/>
  <c r="B88" i="6"/>
  <c r="B88" i="5"/>
  <c r="C89" i="16"/>
  <c r="C91" i="10"/>
  <c r="C91" i="12"/>
  <c r="C91" i="6"/>
  <c r="C91" i="9"/>
  <c r="C91" i="5"/>
  <c r="B90" i="16"/>
  <c r="B92" i="12"/>
  <c r="B92" i="9"/>
  <c r="B92" i="6"/>
  <c r="B92" i="10"/>
  <c r="B92" i="5"/>
  <c r="G95" i="10"/>
  <c r="G95" i="12"/>
  <c r="G95" i="9"/>
  <c r="G95" i="6"/>
  <c r="G95" i="5"/>
  <c r="C94" i="16"/>
  <c r="C96" i="12"/>
  <c r="C96" i="10"/>
  <c r="C96" i="9"/>
  <c r="C96" i="6"/>
  <c r="B95" i="16"/>
  <c r="B97" i="12"/>
  <c r="B97" i="10"/>
  <c r="B97" i="9"/>
  <c r="B97" i="6"/>
  <c r="B97" i="5"/>
  <c r="C98" i="16"/>
  <c r="C100" i="12"/>
  <c r="C100" i="9"/>
  <c r="C100" i="10"/>
  <c r="C100" i="6"/>
  <c r="B99" i="16"/>
  <c r="B101" i="12"/>
  <c r="B101" i="9"/>
  <c r="B101" i="10"/>
  <c r="B101" i="6"/>
  <c r="B101" i="5"/>
  <c r="C17" i="11"/>
  <c r="C17" i="8"/>
  <c r="C10" i="7"/>
  <c r="C100" i="16"/>
  <c r="C102" i="12"/>
  <c r="C102" i="10"/>
  <c r="C102" i="6"/>
  <c r="C102" i="9"/>
  <c r="B101" i="16"/>
  <c r="B103" i="12"/>
  <c r="B103" i="10"/>
  <c r="B103" i="6"/>
  <c r="B103" i="9"/>
  <c r="B103" i="5"/>
  <c r="C104" i="16"/>
  <c r="C106" i="12"/>
  <c r="C106" i="10"/>
  <c r="C106" i="9"/>
  <c r="C106" i="6"/>
  <c r="B105" i="16"/>
  <c r="B107" i="12"/>
  <c r="B107" i="10"/>
  <c r="B107" i="9"/>
  <c r="B107" i="6"/>
  <c r="B107" i="5"/>
  <c r="G108" i="12"/>
  <c r="G108" i="10"/>
  <c r="G108" i="9"/>
  <c r="G108" i="6"/>
  <c r="M108" i="2"/>
  <c r="B107" i="16"/>
  <c r="B109" i="12"/>
  <c r="B109" i="9"/>
  <c r="B109" i="10"/>
  <c r="B109" i="6"/>
  <c r="B109" i="5"/>
  <c r="C109" i="16"/>
  <c r="C111" i="10"/>
  <c r="C111" i="12"/>
  <c r="C111" i="9"/>
  <c r="C111" i="6"/>
  <c r="C111" i="5"/>
  <c r="B110" i="16"/>
  <c r="B112" i="10"/>
  <c r="B112" i="12"/>
  <c r="B112" i="9"/>
  <c r="B112" i="6"/>
  <c r="B112" i="5"/>
  <c r="F19" i="11"/>
  <c r="F19" i="8"/>
  <c r="F4" i="7"/>
  <c r="B114" i="16"/>
  <c r="B116" i="12"/>
  <c r="B116" i="9"/>
  <c r="B116" i="10"/>
  <c r="B116" i="6"/>
  <c r="B116" i="5"/>
  <c r="B119" i="16"/>
  <c r="B121" i="12"/>
  <c r="B121" i="10"/>
  <c r="B121" i="9"/>
  <c r="B121" i="6"/>
  <c r="B121" i="5"/>
  <c r="C20" i="11"/>
  <c r="C8" i="7"/>
  <c r="C20" i="8"/>
  <c r="C121" i="16"/>
  <c r="C123" i="10"/>
  <c r="C123" i="12"/>
  <c r="C123" i="6"/>
  <c r="C123" i="9"/>
  <c r="C123" i="5"/>
  <c r="B122" i="16"/>
  <c r="B124" i="12"/>
  <c r="B124" i="9"/>
  <c r="B124" i="6"/>
  <c r="B124" i="10"/>
  <c r="B124" i="5"/>
  <c r="C125" i="16"/>
  <c r="C127" i="12"/>
  <c r="C127" i="10"/>
  <c r="C127" i="6"/>
  <c r="C127" i="9"/>
  <c r="C127" i="5"/>
  <c r="B126" i="16"/>
  <c r="B128" i="12"/>
  <c r="B128" i="10"/>
  <c r="B128" i="9"/>
  <c r="B128" i="6"/>
  <c r="B128" i="5"/>
  <c r="C21" i="8"/>
  <c r="C21" i="7"/>
  <c r="C128" i="16"/>
  <c r="C130" i="12"/>
  <c r="C130" i="9"/>
  <c r="C130" i="10"/>
  <c r="C130" i="6"/>
  <c r="C130" i="5"/>
  <c r="B129" i="16"/>
  <c r="B131" i="12"/>
  <c r="B131" i="10"/>
  <c r="B131" i="9"/>
  <c r="B131" i="6"/>
  <c r="B131" i="5"/>
  <c r="C132" i="16"/>
  <c r="C134" i="12"/>
  <c r="C134" i="10"/>
  <c r="C134" i="9"/>
  <c r="C134" i="6"/>
  <c r="C134" i="5"/>
  <c r="B133" i="16"/>
  <c r="B135" i="12"/>
  <c r="B135" i="10"/>
  <c r="B135" i="9"/>
  <c r="B135" i="6"/>
  <c r="B135" i="5"/>
  <c r="C22" i="11"/>
  <c r="C22" i="8"/>
  <c r="C7" i="7"/>
  <c r="C135" i="16"/>
  <c r="C137" i="10"/>
  <c r="C137" i="9"/>
  <c r="C137" i="6"/>
  <c r="C137" i="12"/>
  <c r="C137" i="5"/>
  <c r="B136" i="16"/>
  <c r="B138" i="9"/>
  <c r="B138" i="6"/>
  <c r="B138" i="10"/>
  <c r="B138" i="12"/>
  <c r="B138" i="5"/>
  <c r="C139" i="16"/>
  <c r="C141" i="12"/>
  <c r="C141" i="10"/>
  <c r="C141" i="9"/>
  <c r="C141" i="6"/>
  <c r="C141" i="5"/>
  <c r="B140" i="16"/>
  <c r="B142" i="12"/>
  <c r="B142" i="9"/>
  <c r="B142" i="6"/>
  <c r="B142" i="10"/>
  <c r="B142" i="5"/>
  <c r="C23" i="11"/>
  <c r="C18" i="7"/>
  <c r="C23" i="8"/>
  <c r="C142" i="16"/>
  <c r="C144" i="12"/>
  <c r="C144" i="10"/>
  <c r="C144" i="9"/>
  <c r="C144" i="6"/>
  <c r="C144" i="5"/>
  <c r="B143" i="16"/>
  <c r="B145" i="12"/>
  <c r="B145" i="10"/>
  <c r="B145" i="9"/>
  <c r="B145" i="6"/>
  <c r="B145" i="5"/>
  <c r="C146" i="16"/>
  <c r="C148" i="12"/>
  <c r="C148" i="10"/>
  <c r="C148" i="9"/>
  <c r="C148" i="6"/>
  <c r="C148" i="5"/>
  <c r="B147" i="16"/>
  <c r="B149" i="12"/>
  <c r="B149" i="10"/>
  <c r="B149" i="9"/>
  <c r="B149" i="5"/>
  <c r="B149" i="6"/>
  <c r="C24" i="11"/>
  <c r="C5" i="7"/>
  <c r="C24" i="8"/>
  <c r="C149" i="16"/>
  <c r="C151" i="12"/>
  <c r="C151" i="10"/>
  <c r="C151" i="6"/>
  <c r="C151" i="9"/>
  <c r="C151" i="5"/>
  <c r="B150" i="16"/>
  <c r="B152" i="12"/>
  <c r="B152" i="9"/>
  <c r="B152" i="6"/>
  <c r="B152" i="10"/>
  <c r="B152" i="5"/>
  <c r="C153" i="16"/>
  <c r="C155" i="10"/>
  <c r="C155" i="12"/>
  <c r="C155" i="6"/>
  <c r="C155" i="9"/>
  <c r="C155" i="5"/>
  <c r="B154" i="16"/>
  <c r="B156" i="12"/>
  <c r="B156" i="9"/>
  <c r="B156" i="6"/>
  <c r="B156" i="10"/>
  <c r="B156" i="5"/>
  <c r="C25" i="11"/>
  <c r="C14" i="7"/>
  <c r="C25" i="8"/>
  <c r="C156" i="16"/>
  <c r="C158" i="12"/>
  <c r="C158" i="10"/>
  <c r="C158" i="9"/>
  <c r="C158" i="6"/>
  <c r="C158" i="5"/>
  <c r="B157" i="16"/>
  <c r="B159" i="12"/>
  <c r="B159" i="10"/>
  <c r="B159" i="9"/>
  <c r="B159" i="6"/>
  <c r="B159" i="5"/>
  <c r="C160" i="16"/>
  <c r="C162" i="12"/>
  <c r="C162" i="10"/>
  <c r="C162" i="9"/>
  <c r="C162" i="6"/>
  <c r="C162" i="5"/>
  <c r="B161" i="16"/>
  <c r="B163" i="12"/>
  <c r="B163" i="10"/>
  <c r="B163" i="9"/>
  <c r="B163" i="6"/>
  <c r="B163" i="5"/>
  <c r="C26" i="8"/>
  <c r="C24" i="7"/>
  <c r="C26" i="11"/>
  <c r="C163" i="16"/>
  <c r="C165" i="12"/>
  <c r="C165" i="10"/>
  <c r="C165" i="9"/>
  <c r="C165" i="6"/>
  <c r="C165" i="5"/>
  <c r="B164" i="16"/>
  <c r="B166" i="12"/>
  <c r="B166" i="9"/>
  <c r="B166" i="6"/>
  <c r="B166" i="10"/>
  <c r="B166" i="5"/>
  <c r="C167" i="16"/>
  <c r="C169" i="10"/>
  <c r="C169" i="12"/>
  <c r="C169" i="9"/>
  <c r="C169" i="6"/>
  <c r="C169" i="5"/>
  <c r="B168" i="16"/>
  <c r="B170" i="12"/>
  <c r="B170" i="9"/>
  <c r="B170" i="6"/>
  <c r="B170" i="10"/>
  <c r="B170" i="5"/>
  <c r="C176" i="16"/>
  <c r="C178" i="12"/>
  <c r="B28" i="11"/>
  <c r="C178" i="10"/>
  <c r="C178" i="9"/>
  <c r="B28" i="7"/>
  <c r="B28" i="8"/>
  <c r="C178" i="6"/>
  <c r="C178" i="5"/>
  <c r="C179" i="16"/>
  <c r="C181" i="12"/>
  <c r="C181" i="10"/>
  <c r="C181" i="9"/>
  <c r="C181" i="6"/>
  <c r="C181" i="5"/>
  <c r="B180" i="16"/>
  <c r="B182" i="12"/>
  <c r="B182" i="9"/>
  <c r="B182" i="6"/>
  <c r="B182" i="10"/>
  <c r="B182" i="5"/>
  <c r="C183" i="16"/>
  <c r="B29" i="11"/>
  <c r="C185" i="10"/>
  <c r="C185" i="12"/>
  <c r="B29" i="7"/>
  <c r="C185" i="9"/>
  <c r="C185" i="6"/>
  <c r="B29" i="8"/>
  <c r="C185" i="5"/>
  <c r="C186" i="16"/>
  <c r="C188" i="12"/>
  <c r="C188" i="10"/>
  <c r="C188" i="9"/>
  <c r="C188" i="6"/>
  <c r="C188" i="5"/>
  <c r="B187" i="16"/>
  <c r="B189" i="12"/>
  <c r="B189" i="10"/>
  <c r="B189" i="9"/>
  <c r="B189" i="6"/>
  <c r="B189" i="5"/>
  <c r="C190" i="16"/>
  <c r="C192" i="12"/>
  <c r="B30" i="11"/>
  <c r="C192" i="10"/>
  <c r="C192" i="9"/>
  <c r="B30" i="7"/>
  <c r="C192" i="6"/>
  <c r="B30" i="8"/>
  <c r="C192" i="5"/>
  <c r="C193" i="16"/>
  <c r="C195" i="12"/>
  <c r="C195" i="10"/>
  <c r="C195" i="9"/>
  <c r="C195" i="6"/>
  <c r="C195" i="5"/>
  <c r="B194" i="16"/>
  <c r="B196" i="12"/>
  <c r="B196" i="9"/>
  <c r="B196" i="6"/>
  <c r="B196" i="10"/>
  <c r="B196" i="5"/>
  <c r="C197" i="16"/>
  <c r="C199" i="10"/>
  <c r="C199" i="12"/>
  <c r="B31" i="8"/>
  <c r="C199" i="9"/>
  <c r="B31" i="11"/>
  <c r="C199" i="6"/>
  <c r="B31" i="7"/>
  <c r="C199" i="5"/>
  <c r="C200" i="16"/>
  <c r="C202" i="12"/>
  <c r="C202" i="10"/>
  <c r="C202" i="9"/>
  <c r="C202" i="6"/>
  <c r="C202" i="5"/>
  <c r="B201" i="16"/>
  <c r="B203" i="12"/>
  <c r="B203" i="10"/>
  <c r="B203" i="9"/>
  <c r="B203" i="6"/>
  <c r="B203" i="5"/>
  <c r="C204" i="16"/>
  <c r="C206" i="12"/>
  <c r="B32" i="11"/>
  <c r="C206" i="10"/>
  <c r="B32" i="8"/>
  <c r="C206" i="9"/>
  <c r="B32" i="7"/>
  <c r="C206" i="6"/>
  <c r="C206" i="5"/>
  <c r="C207" i="16"/>
  <c r="C209" i="10"/>
  <c r="C209" i="12"/>
  <c r="C209" i="9"/>
  <c r="C209" i="6"/>
  <c r="C209" i="5"/>
  <c r="B208" i="16"/>
  <c r="B210" i="9"/>
  <c r="B210" i="12"/>
  <c r="B210" i="6"/>
  <c r="B210" i="10"/>
  <c r="B210" i="5"/>
  <c r="C211" i="16"/>
  <c r="C213" i="12"/>
  <c r="B33" i="11"/>
  <c r="C213" i="10"/>
  <c r="B33" i="7"/>
  <c r="B33" i="8"/>
  <c r="C213" i="9"/>
  <c r="C213" i="6"/>
  <c r="C213" i="5"/>
  <c r="C214" i="16"/>
  <c r="C216" i="12"/>
  <c r="C216" i="10"/>
  <c r="C216" i="9"/>
  <c r="C216" i="6"/>
  <c r="C216" i="5"/>
  <c r="B215" i="16"/>
  <c r="B217" i="12"/>
  <c r="B217" i="10"/>
  <c r="B217" i="9"/>
  <c r="B217" i="6"/>
  <c r="B217" i="5"/>
  <c r="C218" i="16"/>
  <c r="C220" i="12"/>
  <c r="B34" i="11"/>
  <c r="C220" i="10"/>
  <c r="C220" i="9"/>
  <c r="B34" i="8"/>
  <c r="B34" i="7"/>
  <c r="C220" i="6"/>
  <c r="C220" i="5"/>
  <c r="C221" i="16"/>
  <c r="C223" i="10"/>
  <c r="C223" i="9"/>
  <c r="C223" i="12"/>
  <c r="C223" i="6"/>
  <c r="C223" i="5"/>
  <c r="B222" i="16"/>
  <c r="B224" i="12"/>
  <c r="B224" i="9"/>
  <c r="B224" i="6"/>
  <c r="B224" i="10"/>
  <c r="B224" i="5"/>
  <c r="C225" i="16"/>
  <c r="C227" i="12"/>
  <c r="C227" i="10"/>
  <c r="B35" i="11"/>
  <c r="B35" i="8"/>
  <c r="C227" i="9"/>
  <c r="C227" i="6"/>
  <c r="C227" i="5"/>
  <c r="B35" i="7"/>
  <c r="C228" i="16"/>
  <c r="C230" i="12"/>
  <c r="C230" i="10"/>
  <c r="C230" i="9"/>
  <c r="C230" i="6"/>
  <c r="C230" i="5"/>
  <c r="B229" i="16"/>
  <c r="B231" i="12"/>
  <c r="B231" i="10"/>
  <c r="B231" i="9"/>
  <c r="B231" i="6"/>
  <c r="B231" i="5"/>
  <c r="C232" i="16"/>
  <c r="C234" i="12"/>
  <c r="B36" i="11"/>
  <c r="C234" i="10"/>
  <c r="C234" i="9"/>
  <c r="B36" i="8"/>
  <c r="B36" i="7"/>
  <c r="C234" i="6"/>
  <c r="C234" i="5"/>
  <c r="C235" i="16"/>
  <c r="C237" i="10"/>
  <c r="C237" i="12"/>
  <c r="C237" i="9"/>
  <c r="C237" i="6"/>
  <c r="C237" i="5"/>
  <c r="B236" i="16"/>
  <c r="B238" i="12"/>
  <c r="B238" i="9"/>
  <c r="B238" i="6"/>
  <c r="B238" i="10"/>
  <c r="B238" i="5"/>
  <c r="C239" i="16"/>
  <c r="C241" i="12"/>
  <c r="B37" i="11"/>
  <c r="C241" i="10"/>
  <c r="B37" i="7"/>
  <c r="C241" i="9"/>
  <c r="B37" i="8"/>
  <c r="C241" i="6"/>
  <c r="C241" i="5"/>
  <c r="C242" i="16"/>
  <c r="C244" i="12"/>
  <c r="C244" i="10"/>
  <c r="C244" i="9"/>
  <c r="C244" i="6"/>
  <c r="C244" i="5"/>
  <c r="B243" i="16"/>
  <c r="B245" i="12"/>
  <c r="B245" i="10"/>
  <c r="B245" i="9"/>
  <c r="B245" i="6"/>
  <c r="B245" i="5"/>
  <c r="C246" i="16"/>
  <c r="C248" i="12"/>
  <c r="B38" i="11"/>
  <c r="C248" i="10"/>
  <c r="C248" i="9"/>
  <c r="B38" i="7"/>
  <c r="B38" i="8"/>
  <c r="C248" i="6"/>
  <c r="C248" i="5"/>
  <c r="C249" i="16"/>
  <c r="C251" i="12"/>
  <c r="C251" i="10"/>
  <c r="C251" i="9"/>
  <c r="C251" i="6"/>
  <c r="C251" i="5"/>
  <c r="B250" i="16"/>
  <c r="B252" i="12"/>
  <c r="B252" i="9"/>
  <c r="B252" i="6"/>
  <c r="B252" i="10"/>
  <c r="B252" i="5"/>
  <c r="C253" i="16"/>
  <c r="C255" i="10"/>
  <c r="C255" i="12"/>
  <c r="B39" i="11"/>
  <c r="B39" i="8"/>
  <c r="C255" i="9"/>
  <c r="B39" i="7"/>
  <c r="C255" i="6"/>
  <c r="C255" i="5"/>
  <c r="C256" i="16"/>
  <c r="C258" i="12"/>
  <c r="C258" i="10"/>
  <c r="C258" i="9"/>
  <c r="C258" i="6"/>
  <c r="C258" i="5"/>
  <c r="B257" i="16"/>
  <c r="B259" i="12"/>
  <c r="B259" i="10"/>
  <c r="B259" i="6"/>
  <c r="B259" i="9"/>
  <c r="B259" i="5"/>
  <c r="C260" i="16"/>
  <c r="C262" i="12"/>
  <c r="B40" i="11"/>
  <c r="C262" i="10"/>
  <c r="B40" i="7"/>
  <c r="C262" i="9"/>
  <c r="B40" i="8"/>
  <c r="C262" i="6"/>
  <c r="C262" i="5"/>
  <c r="C263" i="16"/>
  <c r="C265" i="12"/>
  <c r="C265" i="10"/>
  <c r="C265" i="6"/>
  <c r="C265" i="5"/>
  <c r="C265" i="9"/>
  <c r="B264" i="16"/>
  <c r="B266" i="12"/>
  <c r="B266" i="9"/>
  <c r="B266" i="6"/>
  <c r="B266" i="10"/>
  <c r="B266" i="5"/>
  <c r="C267" i="16"/>
  <c r="B41" i="11"/>
  <c r="C269" i="12"/>
  <c r="C269" i="10"/>
  <c r="B41" i="7"/>
  <c r="C269" i="9"/>
  <c r="C269" i="6"/>
  <c r="C269" i="5"/>
  <c r="B41" i="8"/>
  <c r="C270" i="16"/>
  <c r="C272" i="12"/>
  <c r="C272" i="10"/>
  <c r="C272" i="9"/>
  <c r="C272" i="6"/>
  <c r="C272" i="5"/>
  <c r="B271" i="16"/>
  <c r="B273" i="12"/>
  <c r="B273" i="10"/>
  <c r="B273" i="9"/>
  <c r="B273" i="6"/>
  <c r="B273" i="5"/>
  <c r="C274" i="16"/>
  <c r="C276" i="12"/>
  <c r="B42" i="11"/>
  <c r="C276" i="10"/>
  <c r="C276" i="9"/>
  <c r="B42" i="7"/>
  <c r="B42" i="8"/>
  <c r="C276" i="6"/>
  <c r="C276" i="5"/>
  <c r="C277" i="16"/>
  <c r="C279" i="10"/>
  <c r="C279" i="12"/>
  <c r="C279" i="9"/>
  <c r="C279" i="6"/>
  <c r="C279" i="5"/>
  <c r="B278" i="16"/>
  <c r="B280" i="12"/>
  <c r="B280" i="9"/>
  <c r="B280" i="6"/>
  <c r="B280" i="10"/>
  <c r="B280" i="5"/>
  <c r="C281" i="16"/>
  <c r="C283" i="12"/>
  <c r="C283" i="10"/>
  <c r="B43" i="11"/>
  <c r="B43" i="8"/>
  <c r="C283" i="9"/>
  <c r="B43" i="7"/>
  <c r="C283" i="6"/>
  <c r="C283" i="5"/>
  <c r="C284" i="16"/>
  <c r="C286" i="12"/>
  <c r="C286" i="10"/>
  <c r="C286" i="9"/>
  <c r="C286" i="6"/>
  <c r="C286" i="5"/>
  <c r="B285" i="16"/>
  <c r="B287" i="12"/>
  <c r="B287" i="10"/>
  <c r="B287" i="9"/>
  <c r="B287" i="6"/>
  <c r="B287" i="5"/>
  <c r="C288" i="16"/>
  <c r="C290" i="12"/>
  <c r="B44" i="11"/>
  <c r="C290" i="10"/>
  <c r="C290" i="9"/>
  <c r="B44" i="7"/>
  <c r="B44" i="8"/>
  <c r="C290" i="6"/>
  <c r="C290" i="5"/>
  <c r="C291" i="16"/>
  <c r="C293" i="12"/>
  <c r="C293" i="10"/>
  <c r="C293" i="9"/>
  <c r="C293" i="6"/>
  <c r="C293" i="5"/>
  <c r="B292" i="16"/>
  <c r="B294" i="12"/>
  <c r="B294" i="9"/>
  <c r="B294" i="6"/>
  <c r="B294" i="10"/>
  <c r="B294" i="5"/>
  <c r="E4" i="3"/>
  <c r="C5" i="3"/>
  <c r="E6" i="3"/>
  <c r="C8" i="3"/>
  <c r="D9" i="3"/>
  <c r="E10" i="3"/>
  <c r="B11" i="3"/>
  <c r="C12" i="3"/>
  <c r="D13" i="3"/>
  <c r="E14" i="3"/>
  <c r="F15" i="3"/>
  <c r="C16" i="3"/>
  <c r="D17" i="3"/>
  <c r="E18" i="3"/>
  <c r="B19" i="3"/>
  <c r="F19" i="3"/>
  <c r="C20" i="3"/>
  <c r="D21" i="3"/>
  <c r="E22" i="3"/>
  <c r="F23" i="3"/>
  <c r="C24" i="3"/>
  <c r="D25" i="3"/>
  <c r="E26" i="3"/>
  <c r="F27" i="3"/>
  <c r="C28" i="3"/>
  <c r="D29" i="3"/>
  <c r="E30" i="3"/>
  <c r="B31" i="3"/>
  <c r="F31" i="3"/>
  <c r="C32" i="3"/>
  <c r="D33" i="3"/>
  <c r="E34" i="3"/>
  <c r="B35" i="3"/>
  <c r="F35" i="3"/>
  <c r="C36" i="3"/>
  <c r="D37" i="3"/>
  <c r="E38" i="3"/>
  <c r="B39" i="3"/>
  <c r="F39" i="3"/>
  <c r="C40" i="3"/>
  <c r="D41" i="3"/>
  <c r="E42" i="3"/>
  <c r="B43" i="3"/>
  <c r="F43" i="3"/>
  <c r="C44" i="3"/>
  <c r="D3" i="4"/>
  <c r="C4" i="4"/>
  <c r="B5" i="4"/>
  <c r="D7" i="4"/>
  <c r="B9" i="4"/>
  <c r="F9" i="4"/>
  <c r="D11" i="4"/>
  <c r="B13" i="4"/>
  <c r="D15" i="4"/>
  <c r="D19" i="4"/>
  <c r="F21" i="4"/>
  <c r="D23" i="4"/>
  <c r="F25" i="4"/>
  <c r="D27" i="4"/>
  <c r="B29" i="4"/>
  <c r="F29" i="4"/>
  <c r="D31" i="4"/>
  <c r="B33" i="4"/>
  <c r="F33" i="4"/>
  <c r="D35" i="4"/>
  <c r="B37" i="4"/>
  <c r="F37" i="4"/>
  <c r="D39" i="4"/>
  <c r="B41" i="4"/>
  <c r="F41" i="4"/>
  <c r="D43" i="4"/>
  <c r="B3" i="5"/>
  <c r="B11" i="5"/>
  <c r="G11" i="5"/>
  <c r="F13" i="5"/>
  <c r="F15" i="5"/>
  <c r="C17" i="5"/>
  <c r="C18" i="5"/>
  <c r="F19" i="5"/>
  <c r="C24" i="5"/>
  <c r="F25" i="5"/>
  <c r="F39" i="5"/>
  <c r="F47" i="5"/>
  <c r="F53" i="5"/>
  <c r="C58" i="5"/>
  <c r="F59" i="5"/>
  <c r="C64" i="5"/>
  <c r="F65" i="5"/>
  <c r="G68" i="5"/>
  <c r="C74" i="5"/>
  <c r="F75" i="5"/>
  <c r="C80" i="5"/>
  <c r="F81" i="5"/>
  <c r="C84" i="5"/>
  <c r="F85" i="5"/>
  <c r="C90" i="5"/>
  <c r="F91" i="5"/>
  <c r="C96" i="5"/>
  <c r="F97" i="5"/>
  <c r="C102" i="5"/>
  <c r="F103" i="5"/>
  <c r="G108" i="5"/>
  <c r="M3" i="2"/>
  <c r="B2" i="16"/>
  <c r="B4" i="12"/>
  <c r="B4" i="10"/>
  <c r="B4" i="9"/>
  <c r="B4" i="6"/>
  <c r="C10" i="16"/>
  <c r="C12" i="12"/>
  <c r="C12" i="10"/>
  <c r="C12" i="9"/>
  <c r="C12" i="6"/>
  <c r="B13" i="16"/>
  <c r="B15" i="12"/>
  <c r="B15" i="10"/>
  <c r="B15" i="9"/>
  <c r="B15" i="6"/>
  <c r="B15" i="5"/>
  <c r="B22" i="16"/>
  <c r="B24" i="12"/>
  <c r="B24" i="10"/>
  <c r="B24" i="9"/>
  <c r="B24" i="5"/>
  <c r="B24" i="6"/>
  <c r="B27" i="16"/>
  <c r="B29" i="12"/>
  <c r="B29" i="9"/>
  <c r="B29" i="10"/>
  <c r="B29" i="6"/>
  <c r="B29" i="5"/>
  <c r="C8" i="11"/>
  <c r="E8" i="11"/>
  <c r="C6" i="7"/>
  <c r="E6" i="7"/>
  <c r="C8" i="8"/>
  <c r="E8" i="8"/>
  <c r="C40" i="16"/>
  <c r="C42" i="12"/>
  <c r="C42" i="9"/>
  <c r="C42" i="10"/>
  <c r="C42" i="6"/>
  <c r="C11" i="11"/>
  <c r="E11" i="11"/>
  <c r="C20" i="7"/>
  <c r="E20" i="7"/>
  <c r="C11" i="8"/>
  <c r="E11" i="8"/>
  <c r="D3" i="11"/>
  <c r="D3" i="8"/>
  <c r="D23" i="7"/>
  <c r="U3" i="2"/>
  <c r="C11" i="16"/>
  <c r="C13" i="12"/>
  <c r="C13" i="10"/>
  <c r="C13" i="6"/>
  <c r="C13" i="9"/>
  <c r="C17" i="16"/>
  <c r="C19" i="12"/>
  <c r="C19" i="10"/>
  <c r="C19" i="9"/>
  <c r="C19" i="6"/>
  <c r="C19" i="5"/>
  <c r="G20" i="12"/>
  <c r="G20" i="10"/>
  <c r="G20" i="9"/>
  <c r="G20" i="6"/>
  <c r="B20" i="16"/>
  <c r="B22" i="12"/>
  <c r="B22" i="10"/>
  <c r="B22" i="9"/>
  <c r="B22" i="5"/>
  <c r="B22" i="6"/>
  <c r="C7" i="11"/>
  <c r="C11" i="7"/>
  <c r="C7" i="8"/>
  <c r="C36" i="16"/>
  <c r="C38" i="12"/>
  <c r="B8" i="11"/>
  <c r="C38" i="10"/>
  <c r="C38" i="9"/>
  <c r="B6" i="7"/>
  <c r="B8" i="8"/>
  <c r="C38" i="6"/>
  <c r="L38" i="2"/>
  <c r="B39" i="16"/>
  <c r="B41" i="12"/>
  <c r="B41" i="10"/>
  <c r="B41" i="9"/>
  <c r="B41" i="5"/>
  <c r="B41" i="6"/>
  <c r="G42" i="12"/>
  <c r="G42" i="9"/>
  <c r="G42" i="10"/>
  <c r="G42" i="6"/>
  <c r="C41" i="16"/>
  <c r="C43" i="10"/>
  <c r="C43" i="12"/>
  <c r="C43" i="6"/>
  <c r="C43" i="9"/>
  <c r="C43" i="5"/>
  <c r="B42" i="16"/>
  <c r="B44" i="12"/>
  <c r="B44" i="10"/>
  <c r="B44" i="9"/>
  <c r="B44" i="5"/>
  <c r="B44" i="6"/>
  <c r="C9" i="11"/>
  <c r="C9" i="8"/>
  <c r="C12" i="7"/>
  <c r="C44" i="16"/>
  <c r="C46" i="12"/>
  <c r="C46" i="10"/>
  <c r="C46" i="9"/>
  <c r="C46" i="6"/>
  <c r="B45" i="16"/>
  <c r="B47" i="12"/>
  <c r="B47" i="10"/>
  <c r="B47" i="9"/>
  <c r="B47" i="6"/>
  <c r="B47" i="5"/>
  <c r="B47" i="16"/>
  <c r="B49" i="12"/>
  <c r="B49" i="9"/>
  <c r="B49" i="10"/>
  <c r="B49" i="6"/>
  <c r="B49" i="5"/>
  <c r="C50" i="16"/>
  <c r="C52" i="12"/>
  <c r="C52" i="10"/>
  <c r="B10" i="11"/>
  <c r="C52" i="9"/>
  <c r="B9" i="7"/>
  <c r="B10" i="8"/>
  <c r="C52" i="6"/>
  <c r="L52" i="2"/>
  <c r="B53" i="16"/>
  <c r="B55" i="12"/>
  <c r="B55" i="10"/>
  <c r="B55" i="9"/>
  <c r="B55" i="6"/>
  <c r="B55" i="5"/>
  <c r="B55" i="16"/>
  <c r="B57" i="12"/>
  <c r="B57" i="10"/>
  <c r="B57" i="9"/>
  <c r="B57" i="6"/>
  <c r="B57" i="5"/>
  <c r="L59" i="2"/>
  <c r="C60" i="16"/>
  <c r="C62" i="12"/>
  <c r="C62" i="10"/>
  <c r="C62" i="9"/>
  <c r="C62" i="6"/>
  <c r="B61" i="16"/>
  <c r="B63" i="12"/>
  <c r="B63" i="10"/>
  <c r="B63" i="9"/>
  <c r="B63" i="5"/>
  <c r="B63" i="6"/>
  <c r="C64" i="16"/>
  <c r="C66" i="12"/>
  <c r="B12" i="11"/>
  <c r="C66" i="10"/>
  <c r="B12" i="8"/>
  <c r="C66" i="9"/>
  <c r="B22" i="7"/>
  <c r="C66" i="6"/>
  <c r="L66" i="2"/>
  <c r="G67" i="10"/>
  <c r="G67" i="12"/>
  <c r="G67" i="9"/>
  <c r="G67" i="6"/>
  <c r="G67" i="5"/>
  <c r="C66" i="16"/>
  <c r="C68" i="12"/>
  <c r="C68" i="10"/>
  <c r="C68" i="9"/>
  <c r="C68" i="6"/>
  <c r="G69" i="10"/>
  <c r="G69" i="12"/>
  <c r="G69" i="9"/>
  <c r="G69" i="6"/>
  <c r="G69" i="5"/>
  <c r="C68" i="16"/>
  <c r="C70" i="12"/>
  <c r="C70" i="9"/>
  <c r="C70" i="10"/>
  <c r="C70" i="6"/>
  <c r="B69" i="16"/>
  <c r="B71" i="12"/>
  <c r="B71" i="10"/>
  <c r="B71" i="9"/>
  <c r="B71" i="6"/>
  <c r="B71" i="5"/>
  <c r="L73" i="2"/>
  <c r="C74" i="16"/>
  <c r="C76" i="12"/>
  <c r="C76" i="10"/>
  <c r="C76" i="9"/>
  <c r="C76" i="6"/>
  <c r="G77" i="10"/>
  <c r="G77" i="12"/>
  <c r="G77" i="6"/>
  <c r="G77" i="5"/>
  <c r="G77" i="9"/>
  <c r="C76" i="16"/>
  <c r="C78" i="12"/>
  <c r="C78" i="10"/>
  <c r="C78" i="9"/>
  <c r="C78" i="6"/>
  <c r="B77" i="16"/>
  <c r="B79" i="12"/>
  <c r="B79" i="10"/>
  <c r="B79" i="9"/>
  <c r="B79" i="5"/>
  <c r="B79" i="6"/>
  <c r="C14" i="11"/>
  <c r="C14" i="8"/>
  <c r="C16" i="7"/>
  <c r="C79" i="16"/>
  <c r="C81" i="10"/>
  <c r="C81" i="12"/>
  <c r="C81" i="9"/>
  <c r="C81" i="6"/>
  <c r="C81" i="5"/>
  <c r="G82" i="12"/>
  <c r="G82" i="10"/>
  <c r="G82" i="9"/>
  <c r="G82" i="6"/>
  <c r="C81" i="16"/>
  <c r="C83" i="10"/>
  <c r="C83" i="12"/>
  <c r="C83" i="9"/>
  <c r="C83" i="6"/>
  <c r="C83" i="5"/>
  <c r="C84" i="16"/>
  <c r="C86" i="12"/>
  <c r="C86" i="10"/>
  <c r="C86" i="9"/>
  <c r="C86" i="6"/>
  <c r="B85" i="16"/>
  <c r="B87" i="12"/>
  <c r="B87" i="10"/>
  <c r="B87" i="9"/>
  <c r="B87" i="6"/>
  <c r="B87" i="5"/>
  <c r="C15" i="11"/>
  <c r="C15" i="8"/>
  <c r="C3" i="7"/>
  <c r="C86" i="16"/>
  <c r="C88" i="12"/>
  <c r="C88" i="10"/>
  <c r="C88" i="9"/>
  <c r="C88" i="6"/>
  <c r="B87" i="16"/>
  <c r="B89" i="12"/>
  <c r="B89" i="9"/>
  <c r="B89" i="10"/>
  <c r="B89" i="6"/>
  <c r="B89" i="5"/>
  <c r="C90" i="16"/>
  <c r="C92" i="12"/>
  <c r="C92" i="9"/>
  <c r="C92" i="10"/>
  <c r="C92" i="6"/>
  <c r="B91" i="16"/>
  <c r="B93" i="12"/>
  <c r="B93" i="10"/>
  <c r="B93" i="9"/>
  <c r="B93" i="5"/>
  <c r="B93" i="6"/>
  <c r="G94" i="12"/>
  <c r="G94" i="10"/>
  <c r="G94" i="9"/>
  <c r="G94" i="6"/>
  <c r="M94" i="2"/>
  <c r="B93" i="16"/>
  <c r="B95" i="12"/>
  <c r="B95" i="10"/>
  <c r="B95" i="9"/>
  <c r="B95" i="6"/>
  <c r="B95" i="5"/>
  <c r="C95" i="16"/>
  <c r="C97" i="10"/>
  <c r="C97" i="12"/>
  <c r="C97" i="6"/>
  <c r="C97" i="9"/>
  <c r="C97" i="5"/>
  <c r="B96" i="16"/>
  <c r="B98" i="12"/>
  <c r="B98" i="9"/>
  <c r="B98" i="10"/>
  <c r="B98" i="6"/>
  <c r="B98" i="5"/>
  <c r="C99" i="16"/>
  <c r="B17" i="11"/>
  <c r="C101" i="10"/>
  <c r="C101" i="12"/>
  <c r="B10" i="7"/>
  <c r="B17" i="8"/>
  <c r="C101" i="6"/>
  <c r="C101" i="9"/>
  <c r="C101" i="5"/>
  <c r="D17" i="11"/>
  <c r="D17" i="8"/>
  <c r="D10" i="7"/>
  <c r="U101" i="2"/>
  <c r="Y101" i="2"/>
  <c r="AC101" i="2"/>
  <c r="C101" i="16"/>
  <c r="C103" i="10"/>
  <c r="C103" i="12"/>
  <c r="C103" i="9"/>
  <c r="C103" i="6"/>
  <c r="C103" i="5"/>
  <c r="B102" i="16"/>
  <c r="B104" i="12"/>
  <c r="B104" i="9"/>
  <c r="B104" i="6"/>
  <c r="B104" i="10"/>
  <c r="B104" i="5"/>
  <c r="C105" i="16"/>
  <c r="C107" i="12"/>
  <c r="C107" i="10"/>
  <c r="C107" i="9"/>
  <c r="C107" i="6"/>
  <c r="C107" i="5"/>
  <c r="B106" i="16"/>
  <c r="B108" i="12"/>
  <c r="B108" i="10"/>
  <c r="B108" i="9"/>
  <c r="B108" i="6"/>
  <c r="B108" i="5"/>
  <c r="C18" i="11"/>
  <c r="C18" i="8"/>
  <c r="C15" i="7"/>
  <c r="C107" i="16"/>
  <c r="C109" i="12"/>
  <c r="C109" i="10"/>
  <c r="C109" i="9"/>
  <c r="C109" i="6"/>
  <c r="C109" i="5"/>
  <c r="C110" i="16"/>
  <c r="C112" i="12"/>
  <c r="C112" i="10"/>
  <c r="C112" i="9"/>
  <c r="C112" i="6"/>
  <c r="B111" i="16"/>
  <c r="B113" i="12"/>
  <c r="B113" i="10"/>
  <c r="B113" i="9"/>
  <c r="B113" i="6"/>
  <c r="B113" i="5"/>
  <c r="C19" i="11"/>
  <c r="C19" i="8"/>
  <c r="C4" i="7"/>
  <c r="C114" i="16"/>
  <c r="C116" i="12"/>
  <c r="C116" i="10"/>
  <c r="C116" i="9"/>
  <c r="C116" i="6"/>
  <c r="C116" i="5"/>
  <c r="B115" i="16"/>
  <c r="B117" i="12"/>
  <c r="B117" i="10"/>
  <c r="B117" i="9"/>
  <c r="B117" i="6"/>
  <c r="B117" i="5"/>
  <c r="C119" i="16"/>
  <c r="C121" i="10"/>
  <c r="C121" i="12"/>
  <c r="C121" i="9"/>
  <c r="C121" i="6"/>
  <c r="C121" i="5"/>
  <c r="B120" i="16"/>
  <c r="B122" i="10"/>
  <c r="B122" i="12"/>
  <c r="B122" i="9"/>
  <c r="B122" i="6"/>
  <c r="B122" i="5"/>
  <c r="D20" i="11"/>
  <c r="D20" i="8"/>
  <c r="D8" i="7"/>
  <c r="C122" i="16"/>
  <c r="C124" i="12"/>
  <c r="C124" i="10"/>
  <c r="C124" i="9"/>
  <c r="C124" i="6"/>
  <c r="C124" i="5"/>
  <c r="B123" i="16"/>
  <c r="B125" i="12"/>
  <c r="B125" i="10"/>
  <c r="B125" i="9"/>
  <c r="B125" i="5"/>
  <c r="B125" i="6"/>
  <c r="C126" i="16"/>
  <c r="C128" i="12"/>
  <c r="C128" i="10"/>
  <c r="C128" i="9"/>
  <c r="C128" i="6"/>
  <c r="C128" i="5"/>
  <c r="B127" i="16"/>
  <c r="B129" i="12"/>
  <c r="B129" i="10"/>
  <c r="B129" i="9"/>
  <c r="B129" i="6"/>
  <c r="B129" i="5"/>
  <c r="D21" i="8"/>
  <c r="D21" i="7"/>
  <c r="C129" i="16"/>
  <c r="C131" i="10"/>
  <c r="C131" i="12"/>
  <c r="C131" i="6"/>
  <c r="C131" i="9"/>
  <c r="C131" i="5"/>
  <c r="B130" i="16"/>
  <c r="B132" i="12"/>
  <c r="B132" i="9"/>
  <c r="B132" i="6"/>
  <c r="B132" i="10"/>
  <c r="B132" i="5"/>
  <c r="C133" i="16"/>
  <c r="C135" i="12"/>
  <c r="C135" i="10"/>
  <c r="C135" i="6"/>
  <c r="C135" i="9"/>
  <c r="C135" i="5"/>
  <c r="B134" i="16"/>
  <c r="B136" i="12"/>
  <c r="B136" i="9"/>
  <c r="B136" i="6"/>
  <c r="B136" i="10"/>
  <c r="B136" i="5"/>
  <c r="D22" i="11"/>
  <c r="D22" i="8"/>
  <c r="D7" i="7"/>
  <c r="C136" i="16"/>
  <c r="C138" i="12"/>
  <c r="C138" i="10"/>
  <c r="C138" i="9"/>
  <c r="C138" i="6"/>
  <c r="C138" i="5"/>
  <c r="B137" i="16"/>
  <c r="B139" i="12"/>
  <c r="B139" i="10"/>
  <c r="B139" i="9"/>
  <c r="B139" i="6"/>
  <c r="B139" i="5"/>
  <c r="C140" i="16"/>
  <c r="C142" i="12"/>
  <c r="C142" i="10"/>
  <c r="C142" i="9"/>
  <c r="C142" i="6"/>
  <c r="C142" i="5"/>
  <c r="B141" i="16"/>
  <c r="B143" i="12"/>
  <c r="B143" i="10"/>
  <c r="B143" i="9"/>
  <c r="B143" i="6"/>
  <c r="B143" i="5"/>
  <c r="D23" i="11"/>
  <c r="D18" i="7"/>
  <c r="D23" i="8"/>
  <c r="C143" i="16"/>
  <c r="C145" i="10"/>
  <c r="C145" i="9"/>
  <c r="C145" i="6"/>
  <c r="C145" i="12"/>
  <c r="C145" i="5"/>
  <c r="B144" i="16"/>
  <c r="B146" i="9"/>
  <c r="B146" i="6"/>
  <c r="B146" i="10"/>
  <c r="B146" i="12"/>
  <c r="B146" i="5"/>
  <c r="C147" i="16"/>
  <c r="C149" i="12"/>
  <c r="C149" i="10"/>
  <c r="C149" i="9"/>
  <c r="C149" i="6"/>
  <c r="C149" i="5"/>
  <c r="B148" i="16"/>
  <c r="B150" i="12"/>
  <c r="B150" i="9"/>
  <c r="B150" i="6"/>
  <c r="B150" i="10"/>
  <c r="B150" i="5"/>
  <c r="D24" i="11"/>
  <c r="D24" i="8"/>
  <c r="D5" i="7"/>
  <c r="C150" i="16"/>
  <c r="C152" i="12"/>
  <c r="C152" i="10"/>
  <c r="C152" i="9"/>
  <c r="C152" i="6"/>
  <c r="C152" i="5"/>
  <c r="B151" i="16"/>
  <c r="B153" i="12"/>
  <c r="B153" i="10"/>
  <c r="B153" i="9"/>
  <c r="B153" i="6"/>
  <c r="B153" i="5"/>
  <c r="C154" i="16"/>
  <c r="C156" i="12"/>
  <c r="C156" i="10"/>
  <c r="C156" i="9"/>
  <c r="C156" i="6"/>
  <c r="C156" i="5"/>
  <c r="B155" i="16"/>
  <c r="B157" i="12"/>
  <c r="B157" i="10"/>
  <c r="B157" i="9"/>
  <c r="B157" i="5"/>
  <c r="B157" i="6"/>
  <c r="D25" i="11"/>
  <c r="D25" i="8"/>
  <c r="D14" i="7"/>
  <c r="C157" i="16"/>
  <c r="C159" i="12"/>
  <c r="C159" i="10"/>
  <c r="C159" i="6"/>
  <c r="C159" i="9"/>
  <c r="C159" i="5"/>
  <c r="B158" i="16"/>
  <c r="B160" i="12"/>
  <c r="B160" i="9"/>
  <c r="B160" i="6"/>
  <c r="B160" i="10"/>
  <c r="B160" i="5"/>
  <c r="C161" i="16"/>
  <c r="C163" i="10"/>
  <c r="C163" i="12"/>
  <c r="C163" i="6"/>
  <c r="C163" i="9"/>
  <c r="C163" i="5"/>
  <c r="B162" i="16"/>
  <c r="B164" i="12"/>
  <c r="B164" i="9"/>
  <c r="B164" i="6"/>
  <c r="B164" i="10"/>
  <c r="B164" i="5"/>
  <c r="D26" i="11"/>
  <c r="D26" i="8"/>
  <c r="D24" i="7"/>
  <c r="C164" i="16"/>
  <c r="C166" i="12"/>
  <c r="C166" i="10"/>
  <c r="C166" i="9"/>
  <c r="C166" i="6"/>
  <c r="C166" i="5"/>
  <c r="B165" i="16"/>
  <c r="B167" i="12"/>
  <c r="B167" i="10"/>
  <c r="B167" i="9"/>
  <c r="B167" i="6"/>
  <c r="B167" i="5"/>
  <c r="C168" i="16"/>
  <c r="C170" i="12"/>
  <c r="C170" i="10"/>
  <c r="C170" i="9"/>
  <c r="C170" i="6"/>
  <c r="C170" i="5"/>
  <c r="F27" i="11"/>
  <c r="F27" i="8"/>
  <c r="F27" i="7"/>
  <c r="B174" i="16"/>
  <c r="B176" i="12"/>
  <c r="B176" i="9"/>
  <c r="B176" i="6"/>
  <c r="B176" i="10"/>
  <c r="B176" i="5"/>
  <c r="F28" i="11"/>
  <c r="F28" i="8"/>
  <c r="F28" i="7"/>
  <c r="B177" i="16"/>
  <c r="B179" i="12"/>
  <c r="B179" i="10"/>
  <c r="B179" i="9"/>
  <c r="B179" i="5"/>
  <c r="B179" i="6"/>
  <c r="C180" i="16"/>
  <c r="C182" i="12"/>
  <c r="C182" i="10"/>
  <c r="C182" i="9"/>
  <c r="C182" i="6"/>
  <c r="C182" i="5"/>
  <c r="B181" i="16"/>
  <c r="B183" i="12"/>
  <c r="B183" i="10"/>
  <c r="B183" i="9"/>
  <c r="B183" i="6"/>
  <c r="B183" i="5"/>
  <c r="F29" i="11"/>
  <c r="F29" i="7"/>
  <c r="F29" i="8"/>
  <c r="B184" i="16"/>
  <c r="B186" i="12"/>
  <c r="B186" i="9"/>
  <c r="B186" i="6"/>
  <c r="B186" i="10"/>
  <c r="B186" i="5"/>
  <c r="C187" i="16"/>
  <c r="C189" i="12"/>
  <c r="C189" i="10"/>
  <c r="C189" i="9"/>
  <c r="C189" i="6"/>
  <c r="C189" i="5"/>
  <c r="B188" i="16"/>
  <c r="B190" i="12"/>
  <c r="B190" i="9"/>
  <c r="B190" i="6"/>
  <c r="B190" i="10"/>
  <c r="B190" i="5"/>
  <c r="F30" i="11"/>
  <c r="F30" i="8"/>
  <c r="F30" i="7"/>
  <c r="B191" i="16"/>
  <c r="B193" i="12"/>
  <c r="B193" i="10"/>
  <c r="B193" i="9"/>
  <c r="B193" i="6"/>
  <c r="B193" i="5"/>
  <c r="C194" i="16"/>
  <c r="C196" i="12"/>
  <c r="C196" i="10"/>
  <c r="C196" i="9"/>
  <c r="C196" i="6"/>
  <c r="C196" i="5"/>
  <c r="B195" i="16"/>
  <c r="B197" i="12"/>
  <c r="B197" i="10"/>
  <c r="B197" i="9"/>
  <c r="B197" i="6"/>
  <c r="B197" i="5"/>
  <c r="F31" i="11"/>
  <c r="F31" i="8"/>
  <c r="F31" i="7"/>
  <c r="B198" i="16"/>
  <c r="B200" i="12"/>
  <c r="B200" i="9"/>
  <c r="B200" i="6"/>
  <c r="B200" i="10"/>
  <c r="B200" i="5"/>
  <c r="C201" i="16"/>
  <c r="C203" i="12"/>
  <c r="C203" i="10"/>
  <c r="C203" i="9"/>
  <c r="C203" i="6"/>
  <c r="C203" i="5"/>
  <c r="B202" i="16"/>
  <c r="B204" i="12"/>
  <c r="B204" i="9"/>
  <c r="B204" i="6"/>
  <c r="B204" i="10"/>
  <c r="B204" i="5"/>
  <c r="F32" i="11"/>
  <c r="F32" i="8"/>
  <c r="F32" i="7"/>
  <c r="B205" i="16"/>
  <c r="B207" i="12"/>
  <c r="B207" i="10"/>
  <c r="B207" i="9"/>
  <c r="B207" i="6"/>
  <c r="B207" i="5"/>
  <c r="C208" i="16"/>
  <c r="C210" i="12"/>
  <c r="C210" i="10"/>
  <c r="C210" i="9"/>
  <c r="C210" i="6"/>
  <c r="C210" i="5"/>
  <c r="B209" i="16"/>
  <c r="B211" i="12"/>
  <c r="B211" i="10"/>
  <c r="B211" i="9"/>
  <c r="B211" i="6"/>
  <c r="B211" i="5"/>
  <c r="F33" i="11"/>
  <c r="F33" i="7"/>
  <c r="F33" i="8"/>
  <c r="B212" i="16"/>
  <c r="B214" i="12"/>
  <c r="B214" i="9"/>
  <c r="B214" i="6"/>
  <c r="B214" i="10"/>
  <c r="B214" i="5"/>
  <c r="C215" i="16"/>
  <c r="C217" i="10"/>
  <c r="C217" i="12"/>
  <c r="C217" i="9"/>
  <c r="C217" i="6"/>
  <c r="C217" i="5"/>
  <c r="B216" i="16"/>
  <c r="B218" i="12"/>
  <c r="B218" i="9"/>
  <c r="B218" i="6"/>
  <c r="B218" i="10"/>
  <c r="B218" i="5"/>
  <c r="F34" i="11"/>
  <c r="F34" i="7"/>
  <c r="F34" i="8"/>
  <c r="B219" i="16"/>
  <c r="B221" i="12"/>
  <c r="B221" i="10"/>
  <c r="B221" i="9"/>
  <c r="B221" i="6"/>
  <c r="B221" i="5"/>
  <c r="C222" i="16"/>
  <c r="C224" i="12"/>
  <c r="C224" i="10"/>
  <c r="C224" i="9"/>
  <c r="C224" i="6"/>
  <c r="C224" i="5"/>
  <c r="B223" i="16"/>
  <c r="B225" i="12"/>
  <c r="B225" i="10"/>
  <c r="B225" i="9"/>
  <c r="B225" i="6"/>
  <c r="B225" i="5"/>
  <c r="F35" i="8"/>
  <c r="F35" i="11"/>
  <c r="F35" i="7"/>
  <c r="B226" i="16"/>
  <c r="B228" i="12"/>
  <c r="B228" i="9"/>
  <c r="B228" i="6"/>
  <c r="B228" i="10"/>
  <c r="B228" i="5"/>
  <c r="C229" i="16"/>
  <c r="C231" i="10"/>
  <c r="C231" i="12"/>
  <c r="C231" i="9"/>
  <c r="C231" i="6"/>
  <c r="C231" i="5"/>
  <c r="B230" i="16"/>
  <c r="B232" i="12"/>
  <c r="B232" i="9"/>
  <c r="B232" i="6"/>
  <c r="B232" i="10"/>
  <c r="B232" i="5"/>
  <c r="F36" i="11"/>
  <c r="F36" i="7"/>
  <c r="F36" i="8"/>
  <c r="B233" i="16"/>
  <c r="B235" i="12"/>
  <c r="B235" i="10"/>
  <c r="B235" i="9"/>
  <c r="B235" i="6"/>
  <c r="B235" i="5"/>
  <c r="C236" i="16"/>
  <c r="C238" i="12"/>
  <c r="C238" i="10"/>
  <c r="C238" i="9"/>
  <c r="C238" i="6"/>
  <c r="C238" i="5"/>
  <c r="B237" i="16"/>
  <c r="B239" i="12"/>
  <c r="B239" i="10"/>
  <c r="B239" i="9"/>
  <c r="B239" i="6"/>
  <c r="B239" i="5"/>
  <c r="F37" i="11"/>
  <c r="F37" i="7"/>
  <c r="F37" i="8"/>
  <c r="B240" i="16"/>
  <c r="B242" i="12"/>
  <c r="B242" i="9"/>
  <c r="B242" i="6"/>
  <c r="B242" i="10"/>
  <c r="B242" i="5"/>
  <c r="C243" i="16"/>
  <c r="C245" i="12"/>
  <c r="C245" i="10"/>
  <c r="C245" i="9"/>
  <c r="C245" i="6"/>
  <c r="C245" i="5"/>
  <c r="B244" i="16"/>
  <c r="B246" i="12"/>
  <c r="B246" i="9"/>
  <c r="B246" i="6"/>
  <c r="B246" i="10"/>
  <c r="B246" i="5"/>
  <c r="F38" i="11"/>
  <c r="F38" i="7"/>
  <c r="F38" i="8"/>
  <c r="B247" i="16"/>
  <c r="B249" i="12"/>
  <c r="B249" i="10"/>
  <c r="B249" i="9"/>
  <c r="B249" i="6"/>
  <c r="B249" i="5"/>
  <c r="C250" i="16"/>
  <c r="C252" i="12"/>
  <c r="C252" i="10"/>
  <c r="C252" i="9"/>
  <c r="C252" i="6"/>
  <c r="C252" i="5"/>
  <c r="B251" i="16"/>
  <c r="B253" i="12"/>
  <c r="B253" i="10"/>
  <c r="B253" i="9"/>
  <c r="B253" i="6"/>
  <c r="B253" i="5"/>
  <c r="F39" i="11"/>
  <c r="F39" i="8"/>
  <c r="F39" i="7"/>
  <c r="B254" i="16"/>
  <c r="B256" i="12"/>
  <c r="B256" i="9"/>
  <c r="B256" i="6"/>
  <c r="B256" i="10"/>
  <c r="B256" i="5"/>
  <c r="C257" i="16"/>
  <c r="C259" i="12"/>
  <c r="C259" i="10"/>
  <c r="C259" i="9"/>
  <c r="C259" i="6"/>
  <c r="C259" i="5"/>
  <c r="B258" i="16"/>
  <c r="B260" i="12"/>
  <c r="B260" i="9"/>
  <c r="B260" i="6"/>
  <c r="B260" i="10"/>
  <c r="B260" i="5"/>
  <c r="F40" i="11"/>
  <c r="F40" i="7"/>
  <c r="F40" i="8"/>
  <c r="B261" i="16"/>
  <c r="B263" i="12"/>
  <c r="B263" i="10"/>
  <c r="B263" i="9"/>
  <c r="B263" i="6"/>
  <c r="B263" i="5"/>
  <c r="C264" i="16"/>
  <c r="C266" i="12"/>
  <c r="C266" i="10"/>
  <c r="C266" i="9"/>
  <c r="C266" i="6"/>
  <c r="C266" i="5"/>
  <c r="B265" i="16"/>
  <c r="B267" i="12"/>
  <c r="B267" i="10"/>
  <c r="B267" i="9"/>
  <c r="B267" i="6"/>
  <c r="B267" i="5"/>
  <c r="F41" i="11"/>
  <c r="F41" i="7"/>
  <c r="F41" i="8"/>
  <c r="B268" i="16"/>
  <c r="B270" i="12"/>
  <c r="B270" i="9"/>
  <c r="B270" i="6"/>
  <c r="B270" i="10"/>
  <c r="B270" i="5"/>
  <c r="C271" i="16"/>
  <c r="C273" i="12"/>
  <c r="C273" i="10"/>
  <c r="C273" i="9"/>
  <c r="C273" i="6"/>
  <c r="C273" i="5"/>
  <c r="B272" i="16"/>
  <c r="B274" i="12"/>
  <c r="B274" i="9"/>
  <c r="B274" i="6"/>
  <c r="B274" i="10"/>
  <c r="B274" i="5"/>
  <c r="F42" i="11"/>
  <c r="F42" i="7"/>
  <c r="F42" i="8"/>
  <c r="B275" i="16"/>
  <c r="B277" i="12"/>
  <c r="B277" i="10"/>
  <c r="B277" i="9"/>
  <c r="B277" i="6"/>
  <c r="B277" i="5"/>
  <c r="C278" i="16"/>
  <c r="C280" i="12"/>
  <c r="C280" i="10"/>
  <c r="C280" i="9"/>
  <c r="C280" i="6"/>
  <c r="C280" i="5"/>
  <c r="B279" i="16"/>
  <c r="B281" i="12"/>
  <c r="B281" i="10"/>
  <c r="B281" i="9"/>
  <c r="B281" i="6"/>
  <c r="B281" i="5"/>
  <c r="F43" i="8"/>
  <c r="F43" i="7"/>
  <c r="F43" i="11"/>
  <c r="B282" i="16"/>
  <c r="B284" i="12"/>
  <c r="B284" i="9"/>
  <c r="B284" i="6"/>
  <c r="B284" i="10"/>
  <c r="B284" i="5"/>
  <c r="C285" i="16"/>
  <c r="C287" i="10"/>
  <c r="C287" i="12"/>
  <c r="C287" i="9"/>
  <c r="C287" i="6"/>
  <c r="C287" i="5"/>
  <c r="B286" i="16"/>
  <c r="B288" i="12"/>
  <c r="B288" i="9"/>
  <c r="B288" i="6"/>
  <c r="B288" i="10"/>
  <c r="B288" i="5"/>
  <c r="F44" i="11"/>
  <c r="F44" i="8"/>
  <c r="F44" i="7"/>
  <c r="B289" i="16"/>
  <c r="B291" i="12"/>
  <c r="B291" i="10"/>
  <c r="B291" i="9"/>
  <c r="B291" i="6"/>
  <c r="B291" i="5"/>
  <c r="C292" i="16"/>
  <c r="C294" i="12"/>
  <c r="C294" i="10"/>
  <c r="C294" i="9"/>
  <c r="C294" i="6"/>
  <c r="C294" i="5"/>
  <c r="B293" i="16"/>
  <c r="B295" i="12"/>
  <c r="B295" i="10"/>
  <c r="B295" i="9"/>
  <c r="B295" i="6"/>
  <c r="B295" i="5"/>
  <c r="D5" i="3"/>
  <c r="B6" i="3"/>
  <c r="D8" i="3"/>
  <c r="B10" i="3"/>
  <c r="D12" i="3"/>
  <c r="B14" i="3"/>
  <c r="D16" i="3"/>
  <c r="B18" i="3"/>
  <c r="D20" i="3"/>
  <c r="B22" i="3"/>
  <c r="F22" i="3"/>
  <c r="D24" i="3"/>
  <c r="B26" i="3"/>
  <c r="F26" i="3"/>
  <c r="D28" i="3"/>
  <c r="B30" i="3"/>
  <c r="F30" i="3"/>
  <c r="D32" i="3"/>
  <c r="B34" i="3"/>
  <c r="F34" i="3"/>
  <c r="D36" i="3"/>
  <c r="B38" i="3"/>
  <c r="F38" i="3"/>
  <c r="D40" i="3"/>
  <c r="B42" i="3"/>
  <c r="F42" i="3"/>
  <c r="D44" i="3"/>
  <c r="E3" i="4"/>
  <c r="B6" i="4"/>
  <c r="B10" i="4"/>
  <c r="B14" i="4"/>
  <c r="B18" i="4"/>
  <c r="B30" i="4"/>
  <c r="B34" i="4"/>
  <c r="B38" i="4"/>
  <c r="B42" i="4"/>
  <c r="C7" i="5"/>
  <c r="C9" i="5"/>
  <c r="G20" i="5"/>
  <c r="G28" i="5"/>
  <c r="C36" i="5"/>
  <c r="G42" i="5"/>
  <c r="C50" i="5"/>
  <c r="C56" i="5"/>
  <c r="C62" i="5"/>
  <c r="C68" i="5"/>
  <c r="C78" i="5"/>
  <c r="G82" i="5"/>
  <c r="C88" i="5"/>
  <c r="G94" i="5"/>
  <c r="C114" i="5"/>
  <c r="G3" i="12"/>
  <c r="G3" i="6"/>
  <c r="G3" i="10"/>
  <c r="G3" i="9"/>
  <c r="C4" i="16"/>
  <c r="C6" i="12"/>
  <c r="C6" i="10"/>
  <c r="C6" i="9"/>
  <c r="C6" i="6"/>
  <c r="C12" i="16"/>
  <c r="C14" i="12"/>
  <c r="C14" i="10"/>
  <c r="C14" i="9"/>
  <c r="C14" i="6"/>
  <c r="C5" i="11"/>
  <c r="E5" i="11"/>
  <c r="C5" i="8"/>
  <c r="E5" i="8"/>
  <c r="C25" i="7"/>
  <c r="C18" i="16"/>
  <c r="C20" i="12"/>
  <c r="C20" i="10"/>
  <c r="C20" i="6"/>
  <c r="C20" i="9"/>
  <c r="C6" i="11"/>
  <c r="E6" i="11"/>
  <c r="C6" i="8"/>
  <c r="E6" i="8"/>
  <c r="C26" i="7"/>
  <c r="E26" i="7"/>
  <c r="G27" i="12"/>
  <c r="G27" i="9"/>
  <c r="G27" i="6"/>
  <c r="G27" i="10"/>
  <c r="G27" i="5"/>
  <c r="B32" i="16"/>
  <c r="B34" i="10"/>
  <c r="B34" i="12"/>
  <c r="B34" i="9"/>
  <c r="B34" i="5"/>
  <c r="B34" i="6"/>
  <c r="B35" i="16"/>
  <c r="B37" i="12"/>
  <c r="B37" i="10"/>
  <c r="B37" i="9"/>
  <c r="B37" i="6"/>
  <c r="B37" i="5"/>
  <c r="B38" i="16"/>
  <c r="B40" i="12"/>
  <c r="B40" i="10"/>
  <c r="B40" i="9"/>
  <c r="B40" i="5"/>
  <c r="B40" i="6"/>
  <c r="B49" i="16"/>
  <c r="B51" i="12"/>
  <c r="B51" i="9"/>
  <c r="B51" i="10"/>
  <c r="B51" i="5"/>
  <c r="B51" i="6"/>
  <c r="C51" i="16"/>
  <c r="C53" i="10"/>
  <c r="C53" i="12"/>
  <c r="C53" i="9"/>
  <c r="C53" i="6"/>
  <c r="C53" i="5"/>
  <c r="B54" i="16"/>
  <c r="B56" i="12"/>
  <c r="B56" i="10"/>
  <c r="B56" i="9"/>
  <c r="B56" i="6"/>
  <c r="B56" i="5"/>
  <c r="B59" i="16"/>
  <c r="B61" i="12"/>
  <c r="B61" i="9"/>
  <c r="B61" i="10"/>
  <c r="B61" i="6"/>
  <c r="B61" i="5"/>
  <c r="B63" i="16"/>
  <c r="B65" i="12"/>
  <c r="B65" i="10"/>
  <c r="B65" i="9"/>
  <c r="B65" i="6"/>
  <c r="B65" i="5"/>
  <c r="C70" i="16"/>
  <c r="C72" i="12"/>
  <c r="C72" i="9"/>
  <c r="C72" i="10"/>
  <c r="C72" i="6"/>
  <c r="C1" i="16"/>
  <c r="C3" i="12"/>
  <c r="B3" i="11"/>
  <c r="B3" i="8"/>
  <c r="C3" i="6"/>
  <c r="C3" i="10"/>
  <c r="C3" i="9"/>
  <c r="B23" i="7"/>
  <c r="Y3" i="2"/>
  <c r="AC3" i="2"/>
  <c r="B3" i="16"/>
  <c r="B5" i="12"/>
  <c r="B5" i="10"/>
  <c r="B5" i="9"/>
  <c r="B5" i="6"/>
  <c r="G6" i="12"/>
  <c r="G6" i="10"/>
  <c r="G6" i="9"/>
  <c r="G6" i="6"/>
  <c r="B6" i="16"/>
  <c r="B8" i="12"/>
  <c r="B8" i="10"/>
  <c r="B8" i="9"/>
  <c r="B8" i="6"/>
  <c r="C4" i="11"/>
  <c r="C17" i="7"/>
  <c r="C4" i="8"/>
  <c r="D4" i="8"/>
  <c r="E4" i="8"/>
  <c r="C9" i="16"/>
  <c r="C11" i="12"/>
  <c r="C11" i="10"/>
  <c r="C11" i="9"/>
  <c r="C11" i="6"/>
  <c r="G12" i="12"/>
  <c r="G12" i="10"/>
  <c r="G12" i="9"/>
  <c r="G12" i="6"/>
  <c r="L17" i="2"/>
  <c r="G18" i="12"/>
  <c r="G18" i="10"/>
  <c r="G18" i="9"/>
  <c r="G18" i="6"/>
  <c r="C19" i="16"/>
  <c r="C21" i="12"/>
  <c r="C21" i="10"/>
  <c r="C21" i="6"/>
  <c r="C21" i="9"/>
  <c r="C21" i="5"/>
  <c r="C25" i="16"/>
  <c r="C27" i="12"/>
  <c r="C27" i="9"/>
  <c r="C27" i="6"/>
  <c r="C27" i="10"/>
  <c r="C27" i="5"/>
  <c r="C28" i="16"/>
  <c r="C30" i="12"/>
  <c r="C30" i="10"/>
  <c r="C30" i="9"/>
  <c r="C30" i="6"/>
  <c r="B29" i="16"/>
  <c r="B31" i="12"/>
  <c r="B31" i="10"/>
  <c r="B31" i="9"/>
  <c r="B31" i="6"/>
  <c r="B31" i="5"/>
  <c r="C30" i="16"/>
  <c r="C32" i="12"/>
  <c r="C32" i="10"/>
  <c r="C32" i="9"/>
  <c r="C32" i="6"/>
  <c r="B33" i="16"/>
  <c r="B35" i="12"/>
  <c r="B35" i="10"/>
  <c r="B35" i="9"/>
  <c r="B35" i="6"/>
  <c r="B35" i="5"/>
  <c r="L3" i="2"/>
  <c r="G4" i="12"/>
  <c r="G4" i="10"/>
  <c r="G4" i="9"/>
  <c r="G4" i="6"/>
  <c r="C3" i="16"/>
  <c r="C5" i="12"/>
  <c r="C5" i="9"/>
  <c r="C5" i="6"/>
  <c r="C5" i="10"/>
  <c r="B4" i="16"/>
  <c r="B6" i="12"/>
  <c r="B6" i="10"/>
  <c r="B6" i="9"/>
  <c r="B6" i="6"/>
  <c r="G7" i="12"/>
  <c r="G7" i="6"/>
  <c r="G7" i="9"/>
  <c r="G7" i="10"/>
  <c r="C6" i="16"/>
  <c r="C8" i="12"/>
  <c r="C8" i="10"/>
  <c r="C8" i="9"/>
  <c r="C8" i="6"/>
  <c r="B7" i="16"/>
  <c r="B9" i="12"/>
  <c r="B9" i="9"/>
  <c r="B9" i="10"/>
  <c r="B9" i="6"/>
  <c r="D4" i="11"/>
  <c r="D17" i="7"/>
  <c r="Y10" i="2"/>
  <c r="AC10" i="2"/>
  <c r="B10" i="16"/>
  <c r="B12" i="12"/>
  <c r="B12" i="10"/>
  <c r="B12" i="9"/>
  <c r="B12" i="6"/>
  <c r="B12" i="16"/>
  <c r="B14" i="12"/>
  <c r="B14" i="10"/>
  <c r="B14" i="9"/>
  <c r="B14" i="6"/>
  <c r="B14" i="5"/>
  <c r="G17" i="12"/>
  <c r="G17" i="10"/>
  <c r="G17" i="6"/>
  <c r="G17" i="9"/>
  <c r="M17" i="2"/>
  <c r="B16" i="16"/>
  <c r="B18" i="12"/>
  <c r="B18" i="10"/>
  <c r="B18" i="9"/>
  <c r="B18" i="5"/>
  <c r="B18" i="6"/>
  <c r="B18" i="16"/>
  <c r="B20" i="12"/>
  <c r="B20" i="10"/>
  <c r="B20" i="9"/>
  <c r="B20" i="5"/>
  <c r="B20" i="6"/>
  <c r="C20" i="16"/>
  <c r="C22" i="12"/>
  <c r="C22" i="10"/>
  <c r="C22" i="9"/>
  <c r="C22" i="6"/>
  <c r="B21" i="16"/>
  <c r="B23" i="12"/>
  <c r="B23" i="10"/>
  <c r="B23" i="9"/>
  <c r="B23" i="6"/>
  <c r="B23" i="5"/>
  <c r="G24" i="12"/>
  <c r="G24" i="10"/>
  <c r="G24" i="9"/>
  <c r="G24" i="6"/>
  <c r="M24" i="2"/>
  <c r="B23" i="16"/>
  <c r="B25" i="12"/>
  <c r="B25" i="10"/>
  <c r="B25" i="9"/>
  <c r="B25" i="6"/>
  <c r="B25" i="5"/>
  <c r="C26" i="16"/>
  <c r="C28" i="12"/>
  <c r="C28" i="10"/>
  <c r="C28" i="9"/>
  <c r="C28" i="6"/>
  <c r="C29" i="16"/>
  <c r="C31" i="10"/>
  <c r="B7" i="11"/>
  <c r="B7" i="8"/>
  <c r="C31" i="12"/>
  <c r="C31" i="6"/>
  <c r="B11" i="7"/>
  <c r="C31" i="9"/>
  <c r="C31" i="5"/>
  <c r="D7" i="11"/>
  <c r="D11" i="7"/>
  <c r="D7" i="8"/>
  <c r="U31" i="2"/>
  <c r="Y31" i="2"/>
  <c r="AC31" i="2"/>
  <c r="B31" i="16"/>
  <c r="B33" i="12"/>
  <c r="B33" i="10"/>
  <c r="B33" i="9"/>
  <c r="B33" i="5"/>
  <c r="B33" i="6"/>
  <c r="G34" i="12"/>
  <c r="G34" i="10"/>
  <c r="G34" i="9"/>
  <c r="G34" i="6"/>
  <c r="C33" i="16"/>
  <c r="C35" i="10"/>
  <c r="C35" i="12"/>
  <c r="C35" i="6"/>
  <c r="C35" i="9"/>
  <c r="C35" i="5"/>
  <c r="B34" i="16"/>
  <c r="B36" i="10"/>
  <c r="B36" i="12"/>
  <c r="B36" i="9"/>
  <c r="B36" i="5"/>
  <c r="B36" i="6"/>
  <c r="M38" i="2"/>
  <c r="B37" i="16"/>
  <c r="B39" i="12"/>
  <c r="B39" i="10"/>
  <c r="B39" i="9"/>
  <c r="B39" i="6"/>
  <c r="B39" i="5"/>
  <c r="G40" i="12"/>
  <c r="G40" i="10"/>
  <c r="G40" i="6"/>
  <c r="G40" i="9"/>
  <c r="C39" i="16"/>
  <c r="C41" i="10"/>
  <c r="C41" i="12"/>
  <c r="C41" i="9"/>
  <c r="C41" i="6"/>
  <c r="C41" i="5"/>
  <c r="B40" i="16"/>
  <c r="B42" i="12"/>
  <c r="B42" i="10"/>
  <c r="B42" i="9"/>
  <c r="B42" i="5"/>
  <c r="B42" i="6"/>
  <c r="C42" i="16"/>
  <c r="C44" i="12"/>
  <c r="C44" i="10"/>
  <c r="C44" i="9"/>
  <c r="C44" i="6"/>
  <c r="B43" i="16"/>
  <c r="B45" i="12"/>
  <c r="B45" i="10"/>
  <c r="B45" i="9"/>
  <c r="B45" i="6"/>
  <c r="B45" i="5"/>
  <c r="D9" i="11"/>
  <c r="D9" i="8"/>
  <c r="D12" i="7"/>
  <c r="U45" i="2"/>
  <c r="C45" i="16"/>
  <c r="C47" i="10"/>
  <c r="C47" i="12"/>
  <c r="C47" i="6"/>
  <c r="C47" i="5"/>
  <c r="C47" i="9"/>
  <c r="G48" i="12"/>
  <c r="G48" i="10"/>
  <c r="G48" i="9"/>
  <c r="G48" i="6"/>
  <c r="C47" i="16"/>
  <c r="C49" i="10"/>
  <c r="C49" i="9"/>
  <c r="C49" i="6"/>
  <c r="C49" i="12"/>
  <c r="C49" i="5"/>
  <c r="B48" i="16"/>
  <c r="B50" i="10"/>
  <c r="B50" i="9"/>
  <c r="B50" i="6"/>
  <c r="B50" i="12"/>
  <c r="B50" i="5"/>
  <c r="F10" i="11"/>
  <c r="F10" i="8"/>
  <c r="F9" i="7"/>
  <c r="B51" i="16"/>
  <c r="B53" i="12"/>
  <c r="B53" i="10"/>
  <c r="B53" i="9"/>
  <c r="B53" i="6"/>
  <c r="B53" i="5"/>
  <c r="G54" i="12"/>
  <c r="G54" i="9"/>
  <c r="G54" i="10"/>
  <c r="G54" i="6"/>
  <c r="C53" i="16"/>
  <c r="C55" i="10"/>
  <c r="C55" i="12"/>
  <c r="C55" i="6"/>
  <c r="C55" i="9"/>
  <c r="C55" i="5"/>
  <c r="G56" i="12"/>
  <c r="G56" i="10"/>
  <c r="G56" i="9"/>
  <c r="G56" i="6"/>
  <c r="C55" i="16"/>
  <c r="C57" i="10"/>
  <c r="C57" i="12"/>
  <c r="C57" i="6"/>
  <c r="C57" i="9"/>
  <c r="C57" i="5"/>
  <c r="B56" i="16"/>
  <c r="B58" i="12"/>
  <c r="B58" i="9"/>
  <c r="B58" i="10"/>
  <c r="B58" i="6"/>
  <c r="B58" i="5"/>
  <c r="G59" i="10"/>
  <c r="G59" i="12"/>
  <c r="G59" i="6"/>
  <c r="G59" i="9"/>
  <c r="G59" i="5"/>
  <c r="M59" i="2"/>
  <c r="B58" i="16"/>
  <c r="B60" i="12"/>
  <c r="B60" i="10"/>
  <c r="B60" i="9"/>
  <c r="B60" i="6"/>
  <c r="B60" i="5"/>
  <c r="C61" i="16"/>
  <c r="C63" i="10"/>
  <c r="C63" i="12"/>
  <c r="C63" i="9"/>
  <c r="C63" i="6"/>
  <c r="C63" i="5"/>
  <c r="B62" i="16"/>
  <c r="B64" i="12"/>
  <c r="B64" i="9"/>
  <c r="B64" i="10"/>
  <c r="B64" i="6"/>
  <c r="B64" i="5"/>
  <c r="M66" i="2"/>
  <c r="B65" i="16"/>
  <c r="B67" i="12"/>
  <c r="B67" i="10"/>
  <c r="B67" i="9"/>
  <c r="B67" i="6"/>
  <c r="B67" i="5"/>
  <c r="B67" i="16"/>
  <c r="B69" i="12"/>
  <c r="B69" i="9"/>
  <c r="B69" i="10"/>
  <c r="B69" i="6"/>
  <c r="B69" i="5"/>
  <c r="C69" i="16"/>
  <c r="C71" i="10"/>
  <c r="C71" i="12"/>
  <c r="C71" i="6"/>
  <c r="C71" i="5"/>
  <c r="C71" i="9"/>
  <c r="B70" i="16"/>
  <c r="B72" i="10"/>
  <c r="B72" i="9"/>
  <c r="B72" i="12"/>
  <c r="B72" i="6"/>
  <c r="B72" i="5"/>
  <c r="G73" i="10"/>
  <c r="G73" i="12"/>
  <c r="G73" i="9"/>
  <c r="G73" i="6"/>
  <c r="G73" i="5"/>
  <c r="M73" i="2"/>
  <c r="B72" i="16"/>
  <c r="B74" i="12"/>
  <c r="B74" i="9"/>
  <c r="B74" i="10"/>
  <c r="B74" i="6"/>
  <c r="B74" i="5"/>
  <c r="B75" i="16"/>
  <c r="B77" i="12"/>
  <c r="B77" i="10"/>
  <c r="B77" i="9"/>
  <c r="B77" i="5"/>
  <c r="B77" i="6"/>
  <c r="C77" i="16"/>
  <c r="C79" i="12"/>
  <c r="C79" i="10"/>
  <c r="C79" i="9"/>
  <c r="C79" i="6"/>
  <c r="C79" i="5"/>
  <c r="B78" i="16"/>
  <c r="B80" i="12"/>
  <c r="B80" i="9"/>
  <c r="B80" i="10"/>
  <c r="B80" i="6"/>
  <c r="B80" i="5"/>
  <c r="D14" i="11"/>
  <c r="D16" i="7"/>
  <c r="D14" i="8"/>
  <c r="U80" i="2"/>
  <c r="Y80" i="2"/>
  <c r="AC80" i="2"/>
  <c r="B80" i="16"/>
  <c r="B82" i="12"/>
  <c r="B82" i="10"/>
  <c r="B82" i="9"/>
  <c r="B82" i="6"/>
  <c r="B82" i="5"/>
  <c r="B82" i="16"/>
  <c r="B84" i="9"/>
  <c r="B84" i="12"/>
  <c r="B84" i="10"/>
  <c r="B84" i="6"/>
  <c r="B84" i="5"/>
  <c r="C85" i="16"/>
  <c r="B15" i="11"/>
  <c r="C87" i="10"/>
  <c r="C87" i="12"/>
  <c r="B15" i="8"/>
  <c r="C87" i="6"/>
  <c r="B3" i="7"/>
  <c r="C87" i="9"/>
  <c r="C87" i="5"/>
  <c r="D15" i="11"/>
  <c r="D3" i="7"/>
  <c r="D15" i="8"/>
  <c r="U87" i="2"/>
  <c r="C87" i="16"/>
  <c r="C89" i="12"/>
  <c r="C89" i="10"/>
  <c r="C89" i="6"/>
  <c r="C89" i="9"/>
  <c r="C89" i="5"/>
  <c r="B88" i="16"/>
  <c r="B90" i="12"/>
  <c r="B90" i="9"/>
  <c r="B90" i="6"/>
  <c r="B90" i="10"/>
  <c r="B90" i="5"/>
  <c r="C91" i="16"/>
  <c r="C93" i="10"/>
  <c r="C93" i="12"/>
  <c r="C93" i="6"/>
  <c r="C93" i="9"/>
  <c r="C93" i="5"/>
  <c r="B92" i="16"/>
  <c r="B94" i="12"/>
  <c r="B94" i="10"/>
  <c r="B94" i="9"/>
  <c r="B94" i="6"/>
  <c r="B94" i="5"/>
  <c r="C16" i="11"/>
  <c r="E16" i="11"/>
  <c r="C16" i="8"/>
  <c r="E16" i="8"/>
  <c r="C13" i="7"/>
  <c r="E13" i="7"/>
  <c r="C93" i="16"/>
  <c r="C95" i="10"/>
  <c r="C95" i="12"/>
  <c r="C95" i="9"/>
  <c r="C95" i="6"/>
  <c r="C95" i="5"/>
  <c r="C96" i="16"/>
  <c r="C98" i="12"/>
  <c r="C98" i="10"/>
  <c r="C98" i="9"/>
  <c r="C98" i="6"/>
  <c r="B97" i="16"/>
  <c r="B99" i="12"/>
  <c r="B99" i="10"/>
  <c r="B99" i="9"/>
  <c r="B99" i="6"/>
  <c r="B99" i="5"/>
  <c r="L101" i="2"/>
  <c r="C102" i="16"/>
  <c r="C104" i="12"/>
  <c r="C104" i="9"/>
  <c r="C104" i="10"/>
  <c r="C104" i="6"/>
  <c r="B103" i="16"/>
  <c r="B105" i="12"/>
  <c r="B105" i="10"/>
  <c r="B105" i="9"/>
  <c r="B105" i="5"/>
  <c r="B105" i="6"/>
  <c r="C106" i="16"/>
  <c r="C108" i="12"/>
  <c r="B18" i="11"/>
  <c r="C108" i="10"/>
  <c r="C108" i="9"/>
  <c r="B18" i="8"/>
  <c r="C108" i="6"/>
  <c r="B15" i="7"/>
  <c r="D18" i="11"/>
  <c r="D18" i="8"/>
  <c r="D15" i="7"/>
  <c r="U108" i="2"/>
  <c r="Y108" i="2"/>
  <c r="AC108" i="2"/>
  <c r="B108" i="16"/>
  <c r="B110" i="12"/>
  <c r="B110" i="9"/>
  <c r="B110" i="6"/>
  <c r="B110" i="10"/>
  <c r="B110" i="5"/>
  <c r="C111" i="16"/>
  <c r="C113" i="10"/>
  <c r="C113" i="12"/>
  <c r="C113" i="9"/>
  <c r="C113" i="6"/>
  <c r="C113" i="5"/>
  <c r="B112" i="16"/>
  <c r="B114" i="12"/>
  <c r="B114" i="10"/>
  <c r="B114" i="9"/>
  <c r="B114" i="6"/>
  <c r="B114" i="5"/>
  <c r="D19" i="11"/>
  <c r="D19" i="8"/>
  <c r="D4" i="7"/>
  <c r="U115" i="2"/>
  <c r="C115" i="16"/>
  <c r="C117" i="10"/>
  <c r="C117" i="12"/>
  <c r="C117" i="9"/>
  <c r="C117" i="6"/>
  <c r="C117" i="5"/>
  <c r="C116" i="16"/>
  <c r="C118" i="12"/>
  <c r="C118" i="9"/>
  <c r="C118" i="10"/>
  <c r="C118" i="6"/>
  <c r="C118" i="5"/>
  <c r="C120" i="16"/>
  <c r="C122" i="12"/>
  <c r="B20" i="11"/>
  <c r="C122" i="9"/>
  <c r="C122" i="10"/>
  <c r="B8" i="7"/>
  <c r="B20" i="8"/>
  <c r="C122" i="6"/>
  <c r="C122" i="5"/>
  <c r="L122" i="2"/>
  <c r="C123" i="16"/>
  <c r="C125" i="10"/>
  <c r="C125" i="12"/>
  <c r="C125" i="9"/>
  <c r="C125" i="6"/>
  <c r="C125" i="5"/>
  <c r="B124" i="16"/>
  <c r="B126" i="12"/>
  <c r="B126" i="9"/>
  <c r="B126" i="10"/>
  <c r="B126" i="6"/>
  <c r="B126" i="5"/>
  <c r="C127" i="16"/>
  <c r="B21" i="11"/>
  <c r="C129" i="10"/>
  <c r="C129" i="9"/>
  <c r="B21" i="7"/>
  <c r="C129" i="12"/>
  <c r="C129" i="6"/>
  <c r="B21" i="8"/>
  <c r="C129" i="5"/>
  <c r="L129" i="2"/>
  <c r="C130" i="16"/>
  <c r="C132" i="12"/>
  <c r="C132" i="10"/>
  <c r="C132" i="9"/>
  <c r="C132" i="6"/>
  <c r="C132" i="5"/>
  <c r="B131" i="16"/>
  <c r="B133" i="12"/>
  <c r="B133" i="10"/>
  <c r="B133" i="9"/>
  <c r="B133" i="5"/>
  <c r="B133" i="6"/>
  <c r="C134" i="16"/>
  <c r="C136" i="12"/>
  <c r="B22" i="11"/>
  <c r="C136" i="10"/>
  <c r="C136" i="9"/>
  <c r="B22" i="8"/>
  <c r="B7" i="7"/>
  <c r="C136" i="6"/>
  <c r="C136" i="5"/>
  <c r="L136" i="2"/>
  <c r="C137" i="16"/>
  <c r="C139" i="10"/>
  <c r="C139" i="12"/>
  <c r="C139" i="6"/>
  <c r="C139" i="9"/>
  <c r="C139" i="5"/>
  <c r="B138" i="16"/>
  <c r="B140" i="12"/>
  <c r="B140" i="9"/>
  <c r="B140" i="6"/>
  <c r="B140" i="10"/>
  <c r="B140" i="5"/>
  <c r="C141" i="16"/>
  <c r="C143" i="12"/>
  <c r="C143" i="10"/>
  <c r="B23" i="11"/>
  <c r="B23" i="8"/>
  <c r="C143" i="6"/>
  <c r="C143" i="9"/>
  <c r="B18" i="7"/>
  <c r="C143" i="5"/>
  <c r="L143" i="2"/>
  <c r="C144" i="16"/>
  <c r="C146" i="12"/>
  <c r="C146" i="10"/>
  <c r="C146" i="9"/>
  <c r="C146" i="6"/>
  <c r="C146" i="5"/>
  <c r="B145" i="16"/>
  <c r="B147" i="12"/>
  <c r="B147" i="10"/>
  <c r="B147" i="9"/>
  <c r="B147" i="6"/>
  <c r="B147" i="5"/>
  <c r="C148" i="16"/>
  <c r="C150" i="12"/>
  <c r="B24" i="11"/>
  <c r="C150" i="10"/>
  <c r="C150" i="9"/>
  <c r="B5" i="7"/>
  <c r="B24" i="8"/>
  <c r="C150" i="6"/>
  <c r="C150" i="5"/>
  <c r="L150" i="2"/>
  <c r="C151" i="16"/>
  <c r="C153" i="10"/>
  <c r="C153" i="12"/>
  <c r="C153" i="9"/>
  <c r="C153" i="6"/>
  <c r="C153" i="5"/>
  <c r="B152" i="16"/>
  <c r="B154" i="12"/>
  <c r="B154" i="9"/>
  <c r="B154" i="6"/>
  <c r="B154" i="10"/>
  <c r="B154" i="5"/>
  <c r="C155" i="16"/>
  <c r="B25" i="11"/>
  <c r="C157" i="12"/>
  <c r="C157" i="10"/>
  <c r="B14" i="7"/>
  <c r="C157" i="9"/>
  <c r="C157" i="6"/>
  <c r="B25" i="8"/>
  <c r="C157" i="5"/>
  <c r="L157" i="2"/>
  <c r="C158" i="16"/>
  <c r="C160" i="12"/>
  <c r="C160" i="10"/>
  <c r="C160" i="9"/>
  <c r="C160" i="6"/>
  <c r="C160" i="5"/>
  <c r="B159" i="16"/>
  <c r="B161" i="12"/>
  <c r="B161" i="10"/>
  <c r="B161" i="9"/>
  <c r="B161" i="6"/>
  <c r="B161" i="5"/>
  <c r="C162" i="16"/>
  <c r="C164" i="12"/>
  <c r="B26" i="11"/>
  <c r="C164" i="10"/>
  <c r="B24" i="7"/>
  <c r="C164" i="9"/>
  <c r="B26" i="8"/>
  <c r="C164" i="6"/>
  <c r="C164" i="5"/>
  <c r="L164" i="2"/>
  <c r="C165" i="16"/>
  <c r="C167" i="12"/>
  <c r="C167" i="10"/>
  <c r="C167" i="6"/>
  <c r="C167" i="9"/>
  <c r="C167" i="5"/>
  <c r="B166" i="16"/>
  <c r="B168" i="12"/>
  <c r="B168" i="9"/>
  <c r="B168" i="6"/>
  <c r="B168" i="10"/>
  <c r="B168" i="5"/>
  <c r="C27" i="11"/>
  <c r="E27" i="11"/>
  <c r="C27" i="7"/>
  <c r="E27" i="7"/>
  <c r="C27" i="8"/>
  <c r="E27" i="8"/>
  <c r="C174" i="16"/>
  <c r="C176" i="12"/>
  <c r="C176" i="10"/>
  <c r="C176" i="9"/>
  <c r="C176" i="6"/>
  <c r="C176" i="5"/>
  <c r="B175" i="16"/>
  <c r="B177" i="12"/>
  <c r="B177" i="10"/>
  <c r="B177" i="9"/>
  <c r="B177" i="6"/>
  <c r="B177" i="5"/>
  <c r="C28" i="11"/>
  <c r="E28" i="11"/>
  <c r="C28" i="7"/>
  <c r="E28" i="7"/>
  <c r="C28" i="8"/>
  <c r="E28" i="8"/>
  <c r="C177" i="16"/>
  <c r="C179" i="12"/>
  <c r="C179" i="10"/>
  <c r="C179" i="9"/>
  <c r="C179" i="6"/>
  <c r="C179" i="5"/>
  <c r="B178" i="16"/>
  <c r="B180" i="12"/>
  <c r="B180" i="9"/>
  <c r="B180" i="6"/>
  <c r="B180" i="10"/>
  <c r="B180" i="5"/>
  <c r="C181" i="16"/>
  <c r="C183" i="10"/>
  <c r="C183" i="12"/>
  <c r="C183" i="9"/>
  <c r="C183" i="6"/>
  <c r="C183" i="5"/>
  <c r="B182" i="16"/>
  <c r="B184" i="12"/>
  <c r="B184" i="9"/>
  <c r="B184" i="6"/>
  <c r="B184" i="10"/>
  <c r="B184" i="5"/>
  <c r="C29" i="11"/>
  <c r="E29" i="11"/>
  <c r="C29" i="7"/>
  <c r="E29" i="7"/>
  <c r="C29" i="8"/>
  <c r="E29" i="8"/>
  <c r="C184" i="16"/>
  <c r="C186" i="12"/>
  <c r="C186" i="10"/>
  <c r="C186" i="9"/>
  <c r="C186" i="6"/>
  <c r="C186" i="5"/>
  <c r="B185" i="16"/>
  <c r="B187" i="12"/>
  <c r="B187" i="10"/>
  <c r="B187" i="9"/>
  <c r="B187" i="6"/>
  <c r="B187" i="5"/>
  <c r="C188" i="16"/>
  <c r="C190" i="12"/>
  <c r="C190" i="10"/>
  <c r="C190" i="9"/>
  <c r="C190" i="6"/>
  <c r="C190" i="5"/>
  <c r="B189" i="16"/>
  <c r="B191" i="12"/>
  <c r="B191" i="10"/>
  <c r="B191" i="9"/>
  <c r="B191" i="6"/>
  <c r="B191" i="5"/>
  <c r="C30" i="11"/>
  <c r="E30" i="11"/>
  <c r="C30" i="8"/>
  <c r="E30" i="8"/>
  <c r="C30" i="7"/>
  <c r="E30" i="7"/>
  <c r="C191" i="16"/>
  <c r="C193" i="10"/>
  <c r="C193" i="12"/>
  <c r="C193" i="9"/>
  <c r="C193" i="6"/>
  <c r="C193" i="5"/>
  <c r="B192" i="16"/>
  <c r="B194" i="12"/>
  <c r="B194" i="9"/>
  <c r="B194" i="6"/>
  <c r="B194" i="10"/>
  <c r="B194" i="5"/>
  <c r="C195" i="16"/>
  <c r="C197" i="12"/>
  <c r="C197" i="10"/>
  <c r="C197" i="9"/>
  <c r="C197" i="6"/>
  <c r="C197" i="5"/>
  <c r="B196" i="16"/>
  <c r="B198" i="12"/>
  <c r="B198" i="9"/>
  <c r="B198" i="6"/>
  <c r="B198" i="10"/>
  <c r="B198" i="5"/>
  <c r="C31" i="11"/>
  <c r="E31" i="11"/>
  <c r="C31" i="7"/>
  <c r="C31" i="8"/>
  <c r="E31" i="8"/>
  <c r="C198" i="16"/>
  <c r="C200" i="12"/>
  <c r="C200" i="10"/>
  <c r="C200" i="9"/>
  <c r="C200" i="6"/>
  <c r="C200" i="5"/>
  <c r="B199" i="16"/>
  <c r="B201" i="12"/>
  <c r="B201" i="10"/>
  <c r="B201" i="9"/>
  <c r="B201" i="6"/>
  <c r="B201" i="5"/>
  <c r="C202" i="16"/>
  <c r="C204" i="12"/>
  <c r="C204" i="10"/>
  <c r="C204" i="9"/>
  <c r="C204" i="6"/>
  <c r="C204" i="5"/>
  <c r="B203" i="16"/>
  <c r="B205" i="12"/>
  <c r="B205" i="10"/>
  <c r="B205" i="9"/>
  <c r="B205" i="6"/>
  <c r="B205" i="5"/>
  <c r="C32" i="11"/>
  <c r="E32" i="11"/>
  <c r="C32" i="7"/>
  <c r="E32" i="7"/>
  <c r="C32" i="8"/>
  <c r="E32" i="8"/>
  <c r="C205" i="16"/>
  <c r="C207" i="10"/>
  <c r="C207" i="12"/>
  <c r="C207" i="9"/>
  <c r="C207" i="6"/>
  <c r="C207" i="5"/>
  <c r="B206" i="16"/>
  <c r="B208" i="9"/>
  <c r="B208" i="12"/>
  <c r="B208" i="6"/>
  <c r="B208" i="10"/>
  <c r="B208" i="5"/>
  <c r="C209" i="16"/>
  <c r="C211" i="12"/>
  <c r="C211" i="10"/>
  <c r="C211" i="9"/>
  <c r="C211" i="6"/>
  <c r="C211" i="5"/>
  <c r="B210" i="16"/>
  <c r="B212" i="12"/>
  <c r="B212" i="9"/>
  <c r="B212" i="6"/>
  <c r="B212" i="10"/>
  <c r="B212" i="5"/>
  <c r="C33" i="11"/>
  <c r="E33" i="11"/>
  <c r="C33" i="7"/>
  <c r="E33" i="7"/>
  <c r="C33" i="8"/>
  <c r="E33" i="8"/>
  <c r="C212" i="16"/>
  <c r="C214" i="12"/>
  <c r="C214" i="10"/>
  <c r="C214" i="9"/>
  <c r="C214" i="6"/>
  <c r="C214" i="5"/>
  <c r="B213" i="16"/>
  <c r="B215" i="12"/>
  <c r="B215" i="10"/>
  <c r="B215" i="9"/>
  <c r="B215" i="6"/>
  <c r="B215" i="5"/>
  <c r="C216" i="16"/>
  <c r="C218" i="12"/>
  <c r="C218" i="10"/>
  <c r="C218" i="9"/>
  <c r="C218" i="6"/>
  <c r="C218" i="5"/>
  <c r="B217" i="16"/>
  <c r="B219" i="12"/>
  <c r="B219" i="10"/>
  <c r="B219" i="9"/>
  <c r="B219" i="6"/>
  <c r="B219" i="5"/>
  <c r="C34" i="11"/>
  <c r="E34" i="11"/>
  <c r="C34" i="8"/>
  <c r="E34" i="8"/>
  <c r="C34" i="7"/>
  <c r="E34" i="7"/>
  <c r="C219" i="16"/>
  <c r="C221" i="12"/>
  <c r="C221" i="10"/>
  <c r="C221" i="9"/>
  <c r="C221" i="6"/>
  <c r="C221" i="5"/>
  <c r="B220" i="16"/>
  <c r="B222" i="12"/>
  <c r="B222" i="9"/>
  <c r="B222" i="6"/>
  <c r="B222" i="10"/>
  <c r="B222" i="5"/>
  <c r="C223" i="16"/>
  <c r="C225" i="12"/>
  <c r="C225" i="10"/>
  <c r="C225" i="9"/>
  <c r="C225" i="6"/>
  <c r="C225" i="5"/>
  <c r="B224" i="16"/>
  <c r="B226" i="12"/>
  <c r="B226" i="9"/>
  <c r="B226" i="6"/>
  <c r="B226" i="10"/>
  <c r="B226" i="5"/>
  <c r="C35" i="11"/>
  <c r="E35" i="11"/>
  <c r="C35" i="8"/>
  <c r="E35" i="8"/>
  <c r="C35" i="7"/>
  <c r="C226" i="16"/>
  <c r="C228" i="12"/>
  <c r="C228" i="10"/>
  <c r="C228" i="9"/>
  <c r="C228" i="6"/>
  <c r="C228" i="5"/>
  <c r="B227" i="16"/>
  <c r="B229" i="12"/>
  <c r="B229" i="10"/>
  <c r="B229" i="9"/>
  <c r="B229" i="6"/>
  <c r="B229" i="5"/>
  <c r="C230" i="16"/>
  <c r="C232" i="12"/>
  <c r="C232" i="10"/>
  <c r="C232" i="9"/>
  <c r="C232" i="6"/>
  <c r="C232" i="5"/>
  <c r="B231" i="16"/>
  <c r="B233" i="12"/>
  <c r="B233" i="10"/>
  <c r="B233" i="9"/>
  <c r="B233" i="6"/>
  <c r="B233" i="5"/>
  <c r="C36" i="11"/>
  <c r="E36" i="11"/>
  <c r="C36" i="7"/>
  <c r="E36" i="7"/>
  <c r="C36" i="8"/>
  <c r="E36" i="8"/>
  <c r="C233" i="16"/>
  <c r="C235" i="12"/>
  <c r="C235" i="10"/>
  <c r="C235" i="9"/>
  <c r="C235" i="6"/>
  <c r="C235" i="5"/>
  <c r="B234" i="16"/>
  <c r="B236" i="12"/>
  <c r="B236" i="9"/>
  <c r="B236" i="6"/>
  <c r="B236" i="10"/>
  <c r="B236" i="5"/>
  <c r="C237" i="16"/>
  <c r="C239" i="10"/>
  <c r="C239" i="12"/>
  <c r="C239" i="9"/>
  <c r="C239" i="6"/>
  <c r="C239" i="5"/>
  <c r="B238" i="16"/>
  <c r="B240" i="12"/>
  <c r="B240" i="9"/>
  <c r="B240" i="6"/>
  <c r="B240" i="10"/>
  <c r="B240" i="5"/>
  <c r="C37" i="11"/>
  <c r="E37" i="11"/>
  <c r="C37" i="8"/>
  <c r="E37" i="8"/>
  <c r="C37" i="7"/>
  <c r="E37" i="7"/>
  <c r="C240" i="16"/>
  <c r="C242" i="12"/>
  <c r="C242" i="10"/>
  <c r="C242" i="9"/>
  <c r="C242" i="6"/>
  <c r="C242" i="5"/>
  <c r="B241" i="16"/>
  <c r="B243" i="12"/>
  <c r="B243" i="10"/>
  <c r="B243" i="9"/>
  <c r="B243" i="6"/>
  <c r="B243" i="5"/>
  <c r="C244" i="16"/>
  <c r="C246" i="12"/>
  <c r="C246" i="10"/>
  <c r="C246" i="9"/>
  <c r="C246" i="6"/>
  <c r="C246" i="5"/>
  <c r="B245" i="16"/>
  <c r="B247" i="12"/>
  <c r="B247" i="10"/>
  <c r="B247" i="9"/>
  <c r="B247" i="6"/>
  <c r="B247" i="5"/>
  <c r="C38" i="11"/>
  <c r="E38" i="11"/>
  <c r="C38" i="8"/>
  <c r="E38" i="8"/>
  <c r="C38" i="7"/>
  <c r="E38" i="7"/>
  <c r="C247" i="16"/>
  <c r="C249" i="12"/>
  <c r="C249" i="10"/>
  <c r="C249" i="9"/>
  <c r="C249" i="6"/>
  <c r="C249" i="5"/>
  <c r="B248" i="16"/>
  <c r="B250" i="12"/>
  <c r="B250" i="9"/>
  <c r="B250" i="6"/>
  <c r="B250" i="10"/>
  <c r="B250" i="5"/>
  <c r="C251" i="16"/>
  <c r="C253" i="12"/>
  <c r="C253" i="10"/>
  <c r="C253" i="9"/>
  <c r="C253" i="6"/>
  <c r="C253" i="5"/>
  <c r="B252" i="16"/>
  <c r="B254" i="12"/>
  <c r="B254" i="9"/>
  <c r="B254" i="6"/>
  <c r="B254" i="10"/>
  <c r="B254" i="5"/>
  <c r="C39" i="11"/>
  <c r="E39" i="11"/>
  <c r="C39" i="8"/>
  <c r="E39" i="8"/>
  <c r="C39" i="7"/>
  <c r="C254" i="16"/>
  <c r="C256" i="12"/>
  <c r="C256" i="10"/>
  <c r="C256" i="9"/>
  <c r="C256" i="6"/>
  <c r="C256" i="5"/>
  <c r="B255" i="16"/>
  <c r="B257" i="12"/>
  <c r="B257" i="10"/>
  <c r="B257" i="9"/>
  <c r="B257" i="6"/>
  <c r="B257" i="5"/>
  <c r="C258" i="16"/>
  <c r="C260" i="12"/>
  <c r="C260" i="10"/>
  <c r="C260" i="9"/>
  <c r="C260" i="6"/>
  <c r="C260" i="5"/>
  <c r="B259" i="16"/>
  <c r="B261" i="12"/>
  <c r="B261" i="10"/>
  <c r="B261" i="9"/>
  <c r="B261" i="6"/>
  <c r="B261" i="5"/>
  <c r="C40" i="11"/>
  <c r="E40" i="11"/>
  <c r="C40" i="7"/>
  <c r="E40" i="7"/>
  <c r="C40" i="8"/>
  <c r="E40" i="8"/>
  <c r="C261" i="16"/>
  <c r="C263" i="12"/>
  <c r="C263" i="10"/>
  <c r="C263" i="9"/>
  <c r="C263" i="6"/>
  <c r="C263" i="5"/>
  <c r="B262" i="16"/>
  <c r="B264" i="12"/>
  <c r="B264" i="9"/>
  <c r="B264" i="6"/>
  <c r="B264" i="10"/>
  <c r="B264" i="5"/>
  <c r="C265" i="16"/>
  <c r="C267" i="12"/>
  <c r="C267" i="10"/>
  <c r="C267" i="9"/>
  <c r="C267" i="6"/>
  <c r="C267" i="5"/>
  <c r="B266" i="16"/>
  <c r="B268" i="12"/>
  <c r="B268" i="9"/>
  <c r="B268" i="6"/>
  <c r="B268" i="10"/>
  <c r="B268" i="5"/>
  <c r="C41" i="11"/>
  <c r="E41" i="11"/>
  <c r="C41" i="7"/>
  <c r="E41" i="7"/>
  <c r="C41" i="8"/>
  <c r="E41" i="8"/>
  <c r="C268" i="16"/>
  <c r="C270" i="12"/>
  <c r="C270" i="10"/>
  <c r="C270" i="9"/>
  <c r="C270" i="6"/>
  <c r="C270" i="5"/>
  <c r="B269" i="16"/>
  <c r="B271" i="12"/>
  <c r="B271" i="10"/>
  <c r="B271" i="9"/>
  <c r="B271" i="6"/>
  <c r="B271" i="5"/>
  <c r="C272" i="16"/>
  <c r="C274" i="12"/>
  <c r="C274" i="10"/>
  <c r="C274" i="9"/>
  <c r="C274" i="6"/>
  <c r="C274" i="5"/>
  <c r="B273" i="16"/>
  <c r="B275" i="12"/>
  <c r="B275" i="10"/>
  <c r="B275" i="6"/>
  <c r="B275" i="9"/>
  <c r="B275" i="5"/>
  <c r="C42" i="11"/>
  <c r="E42" i="11"/>
  <c r="C42" i="8"/>
  <c r="E42" i="8"/>
  <c r="C42" i="7"/>
  <c r="E42" i="7"/>
  <c r="C275" i="16"/>
  <c r="C277" i="12"/>
  <c r="C277" i="10"/>
  <c r="C277" i="6"/>
  <c r="C277" i="5"/>
  <c r="C277" i="9"/>
  <c r="B276" i="16"/>
  <c r="B278" i="12"/>
  <c r="B278" i="9"/>
  <c r="B278" i="6"/>
  <c r="B278" i="10"/>
  <c r="B278" i="5"/>
  <c r="C279" i="16"/>
  <c r="C281" i="12"/>
  <c r="C281" i="10"/>
  <c r="C281" i="6"/>
  <c r="C281" i="5"/>
  <c r="C281" i="9"/>
  <c r="B280" i="16"/>
  <c r="B282" i="12"/>
  <c r="B282" i="9"/>
  <c r="B282" i="6"/>
  <c r="B282" i="10"/>
  <c r="B282" i="5"/>
  <c r="C43" i="11"/>
  <c r="E43" i="11"/>
  <c r="C43" i="7"/>
  <c r="C43" i="8"/>
  <c r="E43" i="8"/>
  <c r="C282" i="16"/>
  <c r="C284" i="12"/>
  <c r="C284" i="10"/>
  <c r="C284" i="9"/>
  <c r="C284" i="6"/>
  <c r="C284" i="5"/>
  <c r="B283" i="16"/>
  <c r="B285" i="12"/>
  <c r="B285" i="10"/>
  <c r="B285" i="9"/>
  <c r="B285" i="6"/>
  <c r="B285" i="5"/>
  <c r="C286" i="16"/>
  <c r="C288" i="12"/>
  <c r="C288" i="10"/>
  <c r="C288" i="9"/>
  <c r="C288" i="6"/>
  <c r="C288" i="5"/>
  <c r="B287" i="16"/>
  <c r="B289" i="12"/>
  <c r="B289" i="10"/>
  <c r="B289" i="9"/>
  <c r="B289" i="6"/>
  <c r="B289" i="5"/>
  <c r="C44" i="11"/>
  <c r="E44" i="11"/>
  <c r="C44" i="7"/>
  <c r="E44" i="7"/>
  <c r="C44" i="8"/>
  <c r="E44" i="8"/>
  <c r="C289" i="16"/>
  <c r="C291" i="12"/>
  <c r="C291" i="10"/>
  <c r="C291" i="9"/>
  <c r="C291" i="6"/>
  <c r="C291" i="5"/>
  <c r="B290" i="16"/>
  <c r="B292" i="12"/>
  <c r="B292" i="9"/>
  <c r="B292" i="6"/>
  <c r="B292" i="10"/>
  <c r="B292" i="5"/>
  <c r="C293" i="16"/>
  <c r="C295" i="12"/>
  <c r="C295" i="10"/>
  <c r="C295" i="9"/>
  <c r="C295" i="6"/>
  <c r="C295" i="5"/>
  <c r="B294" i="16"/>
  <c r="B296" i="12"/>
  <c r="B296" i="9"/>
  <c r="B296" i="6"/>
  <c r="B296" i="10"/>
  <c r="B296" i="5"/>
  <c r="C6" i="3"/>
  <c r="E8" i="3"/>
  <c r="B9" i="3"/>
  <c r="C10" i="3"/>
  <c r="E12" i="3"/>
  <c r="B13" i="3"/>
  <c r="C14" i="3"/>
  <c r="E16" i="3"/>
  <c r="B17" i="3"/>
  <c r="C18" i="3"/>
  <c r="E20" i="3"/>
  <c r="B21" i="3"/>
  <c r="C22" i="3"/>
  <c r="E24" i="3"/>
  <c r="B25" i="3"/>
  <c r="C26" i="3"/>
  <c r="E28" i="3"/>
  <c r="B29" i="3"/>
  <c r="C30" i="3"/>
  <c r="E32" i="3"/>
  <c r="B33" i="3"/>
  <c r="C34" i="3"/>
  <c r="E36" i="3"/>
  <c r="B37" i="3"/>
  <c r="C38" i="3"/>
  <c r="E40" i="3"/>
  <c r="B41" i="3"/>
  <c r="C42" i="3"/>
  <c r="E44" i="3"/>
  <c r="B3" i="4"/>
  <c r="B7" i="4"/>
  <c r="B11" i="4"/>
  <c r="B15" i="4"/>
  <c r="B19" i="4"/>
  <c r="B23" i="4"/>
  <c r="B31" i="4"/>
  <c r="B35" i="4"/>
  <c r="B39" i="4"/>
  <c r="B43" i="4"/>
  <c r="B4" i="5"/>
  <c r="B6" i="5"/>
  <c r="B8" i="5"/>
  <c r="C12" i="5"/>
  <c r="G12" i="5"/>
  <c r="G13" i="5"/>
  <c r="C20" i="5"/>
  <c r="C28" i="5"/>
  <c r="G32" i="5"/>
  <c r="C34" i="5"/>
  <c r="G40" i="5"/>
  <c r="C42" i="5"/>
  <c r="C48" i="5"/>
  <c r="G54" i="5"/>
  <c r="C60" i="5"/>
  <c r="C72" i="5"/>
  <c r="G76" i="5"/>
  <c r="C82" i="5"/>
  <c r="C94" i="5"/>
  <c r="C100" i="5"/>
  <c r="C106" i="5"/>
  <c r="C112" i="5"/>
  <c r="F10" i="9"/>
  <c r="F14" i="9"/>
  <c r="F28" i="9"/>
  <c r="F32" i="9"/>
  <c r="F36" i="9"/>
  <c r="F40" i="9"/>
  <c r="F44" i="9"/>
  <c r="F48" i="9"/>
  <c r="F52" i="9"/>
  <c r="F60" i="9"/>
  <c r="F76" i="9"/>
  <c r="F92" i="9"/>
  <c r="F122" i="9"/>
  <c r="F126" i="9"/>
  <c r="F130" i="9"/>
  <c r="F134" i="9"/>
  <c r="F138" i="9"/>
  <c r="F142" i="9"/>
  <c r="F146" i="9"/>
  <c r="F150" i="9"/>
  <c r="F154" i="9"/>
  <c r="F158" i="9"/>
  <c r="F162" i="9"/>
  <c r="F166" i="9"/>
  <c r="F170" i="9"/>
  <c r="F264" i="9"/>
  <c r="F280" i="9"/>
  <c r="F288" i="9"/>
  <c r="F296" i="9"/>
  <c r="F14" i="10"/>
  <c r="F18" i="10"/>
  <c r="F39" i="10"/>
  <c r="F59" i="10"/>
  <c r="F4" i="9"/>
  <c r="F8" i="9"/>
  <c r="F18" i="9"/>
  <c r="F22" i="9"/>
  <c r="F26" i="9"/>
  <c r="F64" i="9"/>
  <c r="F80" i="9"/>
  <c r="F176" i="9"/>
  <c r="F180" i="9"/>
  <c r="F184" i="9"/>
  <c r="F188" i="9"/>
  <c r="F192" i="9"/>
  <c r="F196" i="9"/>
  <c r="F200" i="9"/>
  <c r="F204" i="9"/>
  <c r="F208" i="9"/>
  <c r="F212" i="9"/>
  <c r="F216" i="9"/>
  <c r="F220" i="9"/>
  <c r="F224" i="9"/>
  <c r="F228" i="9"/>
  <c r="F232" i="9"/>
  <c r="F236" i="9"/>
  <c r="F240" i="9"/>
  <c r="F244" i="9"/>
  <c r="F248" i="9"/>
  <c r="F252" i="9"/>
  <c r="F268" i="9"/>
  <c r="F20" i="10"/>
  <c r="F117" i="10"/>
  <c r="F254" i="9"/>
  <c r="F258" i="9"/>
  <c r="F262" i="9"/>
  <c r="F266" i="9"/>
  <c r="F270" i="9"/>
  <c r="F274" i="9"/>
  <c r="F278" i="9"/>
  <c r="F284" i="9"/>
  <c r="F292" i="9"/>
  <c r="F47" i="10"/>
  <c r="F103" i="10"/>
  <c r="F118" i="9"/>
  <c r="F172" i="9"/>
  <c r="F286" i="9"/>
  <c r="F294" i="9"/>
  <c r="F16" i="10"/>
  <c r="F28" i="10"/>
  <c r="F30" i="10"/>
  <c r="F65" i="10"/>
  <c r="F75" i="10"/>
  <c r="F81" i="10"/>
  <c r="F119" i="10"/>
  <c r="F125" i="10"/>
  <c r="F127" i="10"/>
  <c r="F141" i="12"/>
  <c r="E39" i="7"/>
  <c r="E35" i="7"/>
  <c r="E43" i="7"/>
  <c r="E31" i="7"/>
  <c r="E25" i="7"/>
  <c r="F14" i="4"/>
  <c r="F14" i="3"/>
  <c r="F12" i="11"/>
  <c r="F12" i="8"/>
  <c r="F22" i="7"/>
  <c r="F6" i="11"/>
  <c r="F26" i="7"/>
  <c r="F6" i="8"/>
  <c r="F5" i="11"/>
  <c r="F25" i="7"/>
  <c r="F5" i="8"/>
  <c r="F4" i="3"/>
  <c r="F4" i="4"/>
  <c r="E4" i="11"/>
  <c r="E19" i="8"/>
  <c r="E18" i="8"/>
  <c r="E15" i="11"/>
  <c r="E16" i="7"/>
  <c r="E9" i="11"/>
  <c r="E7" i="8"/>
  <c r="E24" i="7"/>
  <c r="E25" i="11"/>
  <c r="E23" i="8"/>
  <c r="E22" i="8"/>
  <c r="E20" i="8"/>
  <c r="F18" i="11"/>
  <c r="F18" i="8"/>
  <c r="F15" i="7"/>
  <c r="E17" i="8"/>
  <c r="F9" i="11"/>
  <c r="F9" i="8"/>
  <c r="F12" i="7"/>
  <c r="F7" i="11"/>
  <c r="F7" i="8"/>
  <c r="F11" i="7"/>
  <c r="E3" i="11"/>
  <c r="E19" i="7"/>
  <c r="E12" i="11"/>
  <c r="E10" i="8"/>
  <c r="F18" i="4"/>
  <c r="F18" i="3"/>
  <c r="E19" i="11"/>
  <c r="E18" i="11"/>
  <c r="E14" i="8"/>
  <c r="E11" i="7"/>
  <c r="E26" i="8"/>
  <c r="E24" i="8"/>
  <c r="E18" i="7"/>
  <c r="E22" i="11"/>
  <c r="E8" i="7"/>
  <c r="E17" i="11"/>
  <c r="F14" i="11"/>
  <c r="F14" i="8"/>
  <c r="F16" i="7"/>
  <c r="E13" i="11"/>
  <c r="E10" i="11"/>
  <c r="F13" i="11"/>
  <c r="F19" i="7"/>
  <c r="F13" i="8"/>
  <c r="F7" i="4"/>
  <c r="F7" i="3"/>
  <c r="F17" i="3"/>
  <c r="F17" i="4"/>
  <c r="E3" i="7"/>
  <c r="E14" i="11"/>
  <c r="E12" i="7"/>
  <c r="E7" i="11"/>
  <c r="E25" i="8"/>
  <c r="E5" i="7"/>
  <c r="E23" i="11"/>
  <c r="E21" i="7"/>
  <c r="E20" i="11"/>
  <c r="E23" i="7"/>
  <c r="E12" i="8"/>
  <c r="K8" i="3"/>
  <c r="J9" i="3"/>
  <c r="F11" i="11"/>
  <c r="F11" i="8"/>
  <c r="F20" i="7"/>
  <c r="F8" i="11"/>
  <c r="F8" i="8"/>
  <c r="F6" i="7"/>
  <c r="E17" i="7"/>
  <c r="F3" i="4"/>
  <c r="F3" i="3"/>
  <c r="E4" i="7"/>
  <c r="E15" i="7"/>
  <c r="F16" i="11"/>
  <c r="F13" i="7"/>
  <c r="F16" i="8"/>
  <c r="E15" i="8"/>
  <c r="E9" i="8"/>
  <c r="F3" i="11"/>
  <c r="F3" i="8"/>
  <c r="F23" i="7"/>
  <c r="E26" i="11"/>
  <c r="E14" i="7"/>
  <c r="E24" i="11"/>
  <c r="E7" i="7"/>
  <c r="E21" i="8"/>
  <c r="E10" i="7"/>
  <c r="F15" i="11"/>
  <c r="F15" i="8"/>
  <c r="F3" i="7"/>
  <c r="F4" i="11"/>
  <c r="F17" i="7"/>
  <c r="F4" i="8"/>
  <c r="E3" i="8"/>
  <c r="F17" i="11"/>
  <c r="F10" i="7"/>
  <c r="F17" i="8"/>
  <c r="E13" i="8"/>
  <c r="E22" i="7"/>
  <c r="E9" i="7"/>
  <c r="J10" i="3"/>
  <c r="K9" i="3"/>
  <c r="J11" i="3"/>
  <c r="K10" i="3"/>
  <c r="K11" i="3"/>
  <c r="J12" i="3"/>
  <c r="K12" i="3"/>
  <c r="J13" i="3"/>
  <c r="J14" i="3"/>
  <c r="K13" i="3"/>
  <c r="J15" i="3"/>
  <c r="K14" i="3"/>
  <c r="K15" i="3"/>
  <c r="J16" i="3"/>
  <c r="K16" i="3"/>
  <c r="J17" i="3"/>
  <c r="J18" i="3"/>
  <c r="K17" i="3"/>
  <c r="J19" i="3"/>
  <c r="K18" i="3"/>
  <c r="K19" i="3"/>
  <c r="J20" i="3"/>
  <c r="K20" i="3"/>
  <c r="J21" i="3"/>
  <c r="J22" i="3"/>
  <c r="K21" i="3"/>
  <c r="J23" i="3"/>
  <c r="K22" i="3"/>
  <c r="K23" i="3"/>
  <c r="J24" i="3"/>
  <c r="K24" i="3"/>
  <c r="J25" i="3"/>
  <c r="J26" i="3"/>
  <c r="K25" i="3"/>
  <c r="J27" i="3"/>
  <c r="K26" i="3"/>
  <c r="K27" i="3"/>
  <c r="J28" i="3"/>
  <c r="K28" i="3"/>
  <c r="J29" i="3"/>
  <c r="J30" i="3"/>
  <c r="K29" i="3"/>
  <c r="J31" i="3"/>
  <c r="K30" i="3"/>
  <c r="K31" i="3"/>
  <c r="J32" i="3"/>
  <c r="K32" i="3"/>
  <c r="J33" i="3"/>
  <c r="J34" i="3"/>
  <c r="K33" i="3"/>
  <c r="J35" i="3"/>
  <c r="K34" i="3"/>
  <c r="K35" i="3"/>
  <c r="J36" i="3"/>
  <c r="K36" i="3"/>
  <c r="J37" i="3"/>
  <c r="J38" i="3"/>
  <c r="K37" i="3"/>
  <c r="J39" i="3"/>
  <c r="K38" i="3"/>
  <c r="K39" i="3"/>
  <c r="J40" i="3"/>
  <c r="K40" i="3"/>
  <c r="J41" i="3"/>
  <c r="J42" i="3"/>
  <c r="K41" i="3"/>
  <c r="J43" i="3"/>
  <c r="K42" i="3"/>
  <c r="K43" i="3"/>
  <c r="J44" i="3"/>
  <c r="K44" i="3"/>
</calcChain>
</file>

<file path=xl/sharedStrings.xml><?xml version="1.0" encoding="utf-8"?>
<sst xmlns="http://schemas.openxmlformats.org/spreadsheetml/2006/main" count="12059" uniqueCount="3497">
  <si>
    <t>Číslo</t>
  </si>
  <si>
    <t>Název soutěže:</t>
  </si>
  <si>
    <t>Příjmení jméno:</t>
  </si>
  <si>
    <t>Název družstva:</t>
  </si>
  <si>
    <t>Narozen:</t>
  </si>
  <si>
    <t>Mail:</t>
  </si>
  <si>
    <t>Mobil:</t>
  </si>
  <si>
    <t>ČAS 1: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</si>
  <si>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</si>
  <si>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</si>
  <si>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</si>
  <si>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</si>
  <si>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</si>
  <si>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</si>
  <si>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</si>
  <si>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</si>
  <si>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</si>
  <si>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</si>
  <si>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</si>
  <si>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</si>
  <si>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</si>
  <si>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</si>
  <si>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</si>
  <si>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</si>
  <si>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</si>
  <si>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</si>
  <si>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</si>
  <si>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</si>
  <si>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</si>
  <si>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</si>
  <si>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</si>
  <si>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</si>
  <si>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</si>
  <si>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</si>
  <si>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</si>
  <si>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</si>
  <si>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</si>
  <si>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</si>
  <si>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</si>
  <si>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</si>
  <si>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</si>
  <si>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</si>
  <si>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</si>
  <si>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</si>
  <si>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</si>
  <si>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</si>
  <si>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</si>
  <si>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</si>
  <si>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</si>
  <si>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</si>
  <si>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</si>
  <si>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</si>
  <si>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</si>
  <si>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</si>
  <si>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</si>
  <si>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</si>
  <si>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</si>
  <si>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</si>
  <si>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</si>
  <si>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</si>
  <si>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</si>
  <si>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</si>
  <si>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</si>
  <si>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</si>
  <si>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</si>
  <si>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</si>
  <si>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</si>
  <si>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</si>
  <si>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</si>
  <si>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</si>
  <si>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</si>
  <si>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</si>
  <si>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</si>
  <si>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</si>
  <si>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</si>
  <si>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</si>
  <si>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</si>
  <si>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</si>
  <si>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</si>
  <si>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</si>
  <si>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</si>
  <si>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</si>
  <si>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</si>
  <si>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</si>
  <si>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</si>
  <si>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</si>
  <si>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</si>
  <si>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</si>
  <si>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</si>
  <si>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</si>
  <si>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</si>
  <si>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</si>
  <si>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</si>
  <si>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</si>
  <si>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</si>
  <si>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</si>
  <si>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</si>
  <si>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</si>
  <si>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</si>
  <si>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</si>
  <si>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</si>
  <si>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</si>
  <si>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</si>
  <si>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</si>
  <si>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</si>
  <si>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</si>
  <si>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</si>
  <si>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</si>
  <si>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</si>
  <si>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</si>
  <si>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</si>
  <si>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</si>
  <si>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</si>
  <si>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</si>
  <si>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</si>
  <si>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</si>
  <si>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</si>
  <si>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</si>
  <si>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</si>
  <si>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</si>
  <si>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</si>
  <si>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</si>
  <si>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</si>
  <si>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</si>
  <si>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</si>
  <si>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</si>
  <si>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</si>
  <si>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</si>
  <si>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</si>
  <si>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</si>
  <si>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</si>
  <si>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</si>
  <si>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</si>
  <si>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</si>
  <si>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</si>
  <si>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</si>
  <si>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</si>
  <si>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</si>
  <si>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</si>
  <si>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</si>
  <si>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</si>
  <si>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</si>
  <si>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</si>
  <si>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</si>
  <si>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</si>
  <si>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</si>
  <si>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</si>
  <si>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</si>
  <si>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</si>
  <si>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</si>
  <si>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</si>
  <si>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</si>
  <si>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</si>
  <si>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</si>
  <si>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</si>
  <si>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</si>
  <si>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</si>
  <si>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</si>
  <si>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</si>
  <si>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</si>
  <si>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</si>
  <si>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</si>
  <si>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</si>
  <si>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</si>
  <si>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</si>
  <si>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</si>
  <si>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</si>
  <si>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</si>
  <si>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</si>
  <si>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</si>
  <si>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</si>
  <si>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</si>
  <si>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</si>
  <si>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</si>
  <si>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</si>
  <si>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</si>
  <si>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</si>
  <si>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</si>
  <si>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</si>
  <si>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</si>
  <si>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</si>
  <si>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</si>
  <si>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</si>
  <si>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</si>
  <si>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</si>
  <si>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</si>
  <si>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</si>
  <si>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</si>
  <si>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</si>
  <si>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</si>
  <si>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</si>
  <si>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</si>
  <si>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</si>
  <si>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</si>
  <si>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</si>
  <si>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</si>
  <si>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</si>
  <si>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</si>
  <si>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</si>
  <si>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</si>
  <si>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</si>
  <si>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</si>
  <si>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</si>
  <si>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</si>
  <si>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</si>
  <si>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</si>
  <si>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</si>
  <si>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</si>
  <si>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</si>
  <si>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</si>
  <si>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</si>
  <si>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</si>
  <si>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</si>
  <si>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</si>
  <si>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</si>
  <si>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</si>
  <si>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</si>
  <si>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</si>
  <si>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</si>
  <si>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</si>
  <si>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</si>
  <si>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</si>
  <si>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</si>
  <si>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</si>
  <si>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</si>
  <si>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</si>
  <si>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</si>
  <si>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</si>
  <si>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</si>
  <si>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</si>
  <si>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</si>
  <si>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</si>
  <si>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</si>
  <si>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</si>
  <si>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</si>
  <si>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</si>
  <si>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</si>
  <si>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</si>
  <si>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</si>
  <si>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</si>
  <si>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</si>
  <si>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</si>
  <si>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</si>
  <si>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</si>
  <si>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</si>
  <si>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</si>
  <si>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</si>
  <si>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</si>
  <si>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</si>
  <si>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</si>
  <si>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</si>
  <si>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</si>
  <si>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</si>
  <si>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</si>
  <si>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</si>
  <si>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</si>
  <si>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</si>
  <si>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</si>
  <si>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</si>
  <si>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</si>
  <si>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</si>
  <si>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</si>
  <si>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</si>
  <si>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</si>
  <si>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</si>
  <si>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</si>
  <si>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</si>
  <si>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</si>
  <si>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</si>
  <si>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</si>
  <si>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</si>
  <si>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</si>
  <si>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</si>
  <si>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</si>
  <si>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</si>
  <si>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</si>
  <si>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</si>
  <si>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</si>
  <si>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</si>
  <si>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</si>
  <si>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</si>
  <si>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</si>
  <si>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</si>
  <si>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</si>
  <si>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</si>
  <si>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</si>
  <si>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</si>
  <si>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</si>
  <si>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</si>
  <si>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</si>
  <si>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</si>
  <si>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</si>
  <si>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</si>
  <si>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</si>
  <si>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</si>
  <si>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</si>
  <si>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</si>
  <si>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</si>
  <si>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</si>
  <si>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</si>
  <si>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</si>
  <si>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</si>
  <si>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</si>
  <si>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</si>
  <si>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</si>
  <si>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</si>
  <si>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</si>
  <si>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</si>
  <si>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</si>
  <si>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</si>
  <si>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</si>
  <si>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</si>
  <si>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</si>
  <si>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</si>
  <si>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</si>
  <si>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</si>
  <si>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</si>
  <si>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</si>
  <si>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</si>
  <si>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</si>
  <si>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</si>
  <si>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</si>
  <si>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</si>
  <si>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</si>
  <si>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</si>
  <si>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</si>
  <si>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</si>
  <si>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</si>
  <si>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</si>
  <si>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</si>
  <si>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</si>
  <si>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</si>
  <si>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</si>
  <si>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</si>
  <si>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</si>
  <si>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</si>
  <si>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</si>
  <si>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</si>
  <si>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</si>
  <si>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</si>
  <si>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</si>
  <si>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</si>
  <si>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</si>
  <si>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</si>
  <si>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</si>
  <si>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</si>
  <si>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</si>
  <si>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</si>
  <si>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</si>
  <si>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</si>
  <si>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</si>
  <si>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</si>
  <si>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</si>
  <si>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</si>
  <si>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</si>
  <si>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</si>
  <si>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</si>
  <si>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</si>
  <si>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</si>
  <si>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</si>
  <si>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</si>
  <si>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</si>
  <si>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</si>
  <si>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</si>
  <si>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</si>
  <si>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</si>
  <si>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</si>
  <si>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</si>
  <si>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</si>
  <si>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</si>
  <si>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</si>
  <si>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</si>
  <si>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</si>
  <si>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</si>
  <si>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</si>
  <si>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</si>
  <si>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</si>
  <si>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</si>
  <si>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</si>
  <si>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</si>
  <si>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</si>
  <si>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</si>
  <si>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</si>
  <si>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</si>
  <si>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</si>
  <si>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</si>
  <si>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</si>
  <si>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</si>
  <si>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</si>
  <si>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</si>
  <si>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</si>
  <si>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</si>
  <si>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</si>
  <si>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</si>
  <si>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</si>
  <si>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</si>
  <si>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</si>
  <si>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</si>
  <si>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</si>
  <si>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</si>
  <si>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</si>
  <si>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</si>
  <si>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</si>
  <si>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</si>
  <si>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</si>
  <si>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</si>
  <si>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</si>
  <si>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</si>
  <si>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</si>
  <si>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</si>
  <si>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</si>
  <si>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</si>
  <si>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</si>
  <si>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</si>
  <si>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</si>
  <si>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</si>
  <si>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</si>
  <si>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</si>
  <si>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</si>
  <si>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</si>
  <si>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</si>
  <si>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</si>
  <si>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</si>
  <si>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</si>
  <si>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</si>
  <si>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</si>
  <si>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</si>
  <si>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</si>
  <si>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</si>
  <si>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</si>
  <si>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</si>
  <si>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</si>
  <si>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</si>
  <si>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</si>
  <si>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</si>
  <si>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</si>
  <si>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</si>
  <si>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</si>
  <si>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</si>
  <si>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</si>
  <si>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</si>
  <si>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</si>
  <si>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</si>
  <si>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</si>
  <si>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</si>
  <si>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</si>
  <si>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</si>
  <si>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</si>
  <si>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</si>
  <si>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</si>
  <si>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</si>
  <si>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</si>
  <si>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</si>
  <si>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</si>
  <si>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</si>
  <si>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</si>
  <si>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</si>
  <si>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</si>
  <si>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</si>
  <si>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</si>
  <si>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</si>
  <si>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</si>
  <si>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</si>
  <si>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</si>
  <si>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</si>
  <si>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</si>
  <si>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</si>
  <si>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</si>
  <si>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</si>
  <si>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</si>
  <si>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</si>
  <si>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</si>
  <si>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</si>
  <si>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</si>
  <si>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</si>
  <si>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</si>
  <si>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</si>
  <si>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</si>
  <si>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</si>
  <si>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</si>
  <si>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</si>
  <si>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</si>
  <si>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</si>
  <si>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</si>
  <si>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</si>
  <si>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</si>
  <si>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</si>
  <si>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</si>
  <si>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</si>
  <si>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</si>
  <si>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</si>
  <si>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</si>
  <si>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</si>
  <si>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</si>
  <si>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</si>
  <si>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</si>
  <si>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</si>
  <si>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</si>
  <si>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</si>
  <si>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</si>
  <si>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</si>
  <si>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</si>
  <si>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</si>
  <si>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</si>
  <si>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</si>
  <si>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</si>
  <si>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</si>
  <si>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</si>
  <si>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</si>
  <si>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</si>
  <si>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</si>
  <si>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</si>
  <si>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</si>
  <si>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</si>
  <si>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</si>
  <si>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</si>
  <si>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</si>
  <si>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</si>
  <si>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</si>
  <si>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</si>
  <si>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</si>
  <si>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</si>
  <si>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</si>
  <si>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</si>
  <si>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</si>
  <si>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</si>
  <si>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</si>
  <si>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</si>
  <si>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</si>
  <si>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</si>
  <si>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</si>
  <si>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</si>
  <si>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</si>
  <si>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</si>
  <si>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</si>
  <si>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</si>
  <si>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</si>
  <si>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</si>
  <si>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</si>
  <si>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</si>
  <si>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</si>
  <si>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</si>
  <si>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</si>
  <si>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</si>
  <si>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</si>
  <si>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</si>
  <si>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</si>
  <si>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</si>
  <si>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</si>
  <si>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</si>
  <si>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</si>
  <si>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</si>
  <si>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</si>
  <si>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</si>
  <si>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</si>
  <si>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</si>
  <si>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</si>
  <si>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</si>
  <si>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</si>
  <si>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</si>
  <si>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</si>
  <si>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</si>
  <si>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</si>
  <si>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</si>
  <si>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</si>
  <si>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</si>
  <si>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</si>
  <si>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</si>
  <si>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1. DEN</t>
  </si>
  <si>
    <t>SOUČTY 1.-2. DEN:</t>
  </si>
  <si>
    <t>2. DEN</t>
  </si>
  <si>
    <t>KONTROLA DVA DNY</t>
  </si>
  <si>
    <t>Příjmení jméno</t>
  </si>
  <si>
    <t>Název družstva</t>
  </si>
  <si>
    <t>1. plné</t>
  </si>
  <si>
    <t>1. dor</t>
  </si>
  <si>
    <t>2. plné</t>
  </si>
  <si>
    <t>2. dor</t>
  </si>
  <si>
    <t>SO</t>
  </si>
  <si>
    <t>Chyby</t>
  </si>
  <si>
    <t>Plné</t>
  </si>
  <si>
    <t>Dor</t>
  </si>
  <si>
    <t>Celkem</t>
  </si>
  <si>
    <t>NE</t>
  </si>
  <si>
    <t>DRUŽSTVO:</t>
  </si>
  <si>
    <t>CELK 1/2</t>
  </si>
  <si>
    <t>PLN 1/2</t>
  </si>
  <si>
    <t>DOR 1/2</t>
  </si>
  <si>
    <t>CH 1/2</t>
  </si>
  <si>
    <t>1. PLNÉ</t>
  </si>
  <si>
    <t>1. DOR</t>
  </si>
  <si>
    <t>1. CELK</t>
  </si>
  <si>
    <t>1. CH</t>
  </si>
  <si>
    <t>2. PLNÉ</t>
  </si>
  <si>
    <t>2. DOR</t>
  </si>
  <si>
    <t>2. CELK</t>
  </si>
  <si>
    <t>2. CH</t>
  </si>
  <si>
    <t>Radomír Kočí</t>
  </si>
  <si>
    <t>Drahoslav Brňák</t>
  </si>
  <si>
    <t>LICHNOVÁCI</t>
  </si>
  <si>
    <t>Rudolf Pecha</t>
  </si>
  <si>
    <t>č</t>
  </si>
  <si>
    <t>Pavel Trudič</t>
  </si>
  <si>
    <t>Viktor Brožek st.</t>
  </si>
  <si>
    <t>Petr Trudič st.</t>
  </si>
  <si>
    <t>KRÁKORÁCI</t>
  </si>
  <si>
    <t xml:space="preserve">Plné </t>
  </si>
  <si>
    <t>Pořadí</t>
  </si>
  <si>
    <t>CELKEM</t>
  </si>
  <si>
    <t>D</t>
  </si>
  <si>
    <t>Výsledky - 1. hrací den - Šumperk - 27.5.2023</t>
  </si>
  <si>
    <t>Název</t>
  </si>
  <si>
    <t>Dorážka</t>
  </si>
  <si>
    <t>ŠKODA AUTO KVASINY „A“</t>
  </si>
  <si>
    <t>BRUSÍRNA „B“</t>
  </si>
  <si>
    <t>CENTROSTAV BROK</t>
  </si>
  <si>
    <t>POSTUP BLANSKO</t>
  </si>
  <si>
    <t>TOTALGYM</t>
  </si>
  <si>
    <t>ČD UZEL PŘEROV</t>
  </si>
  <si>
    <t>A JE TO BLANSKO</t>
  </si>
  <si>
    <t>BEDŘICH ROKYCANY</t>
  </si>
  <si>
    <t>FOTBAL HOŘICE</t>
  </si>
  <si>
    <t>PACOŠI SLAVONICE</t>
  </si>
  <si>
    <t>CEREA OSTROMĚŘ</t>
  </si>
  <si>
    <t>KRČMA DĚTENICE „A“</t>
  </si>
  <si>
    <t>HEKŤÁK HOŘICE</t>
  </si>
  <si>
    <t>CTIRAD TROUBSKO</t>
  </si>
  <si>
    <t>LAZAŘI DAČICE</t>
  </si>
  <si>
    <t>GPD JEMNICE</t>
  </si>
  <si>
    <t>KROKODÝLI VELKÝ KARLOV</t>
  </si>
  <si>
    <t>KOSMOS OLOMOUC</t>
  </si>
  <si>
    <t>DP KARLOVY VARY</t>
  </si>
  <si>
    <t>HIC PARTA</t>
  </si>
  <si>
    <t>KOS KRNOV</t>
  </si>
  <si>
    <t>Družstvo</t>
  </si>
  <si>
    <t>Celk</t>
  </si>
  <si>
    <t>Jméno</t>
  </si>
  <si>
    <t>Tým</t>
  </si>
  <si>
    <t>Lukáš Hartman</t>
  </si>
  <si>
    <t>Luboš Sotolář</t>
  </si>
  <si>
    <t>Aleš Zabloudil</t>
  </si>
  <si>
    <t>Jan Opěla</t>
  </si>
  <si>
    <t>Michal Král</t>
  </si>
  <si>
    <t>Michaela Sedláčková</t>
  </si>
  <si>
    <t>Jan Zítek</t>
  </si>
  <si>
    <t>Petr Trudič ml.</t>
  </si>
  <si>
    <t>Milan Svěrák</t>
  </si>
  <si>
    <t>Pavel Kakáč</t>
  </si>
  <si>
    <t>Jan Sutr</t>
  </si>
  <si>
    <t>Martin Fürst (h)</t>
  </si>
  <si>
    <t>Miloš Fejfar</t>
  </si>
  <si>
    <t>Petr Doležal</t>
  </si>
  <si>
    <t>Michal Šilhavý</t>
  </si>
  <si>
    <t>Bohuslav Reitermann</t>
  </si>
  <si>
    <t>Viktor Brožek ml.</t>
  </si>
  <si>
    <t>Petr Šístek</t>
  </si>
  <si>
    <t>Jiří Marek</t>
  </si>
  <si>
    <t>Zbyněk Novotný</t>
  </si>
  <si>
    <t>TESPO HOŘICE</t>
  </si>
  <si>
    <t>Pavel Frait</t>
  </si>
  <si>
    <t>Václav Procházka</t>
  </si>
  <si>
    <t>Radislav Pražák</t>
  </si>
  <si>
    <t>Dušan Šívr</t>
  </si>
  <si>
    <t>Miloš Stloukal</t>
  </si>
  <si>
    <t>David Zaňka</t>
  </si>
  <si>
    <t>Jakub Mikulenka</t>
  </si>
  <si>
    <t>Milan Koblása</t>
  </si>
  <si>
    <t>Petr Zavadil</t>
  </si>
  <si>
    <t>Michaela Nožičková (h)</t>
  </si>
  <si>
    <t>Ladislav Rolc</t>
  </si>
  <si>
    <t>Petr Portyš st.</t>
  </si>
  <si>
    <t>Tomáš Turek</t>
  </si>
  <si>
    <t>Kamila Veselá</t>
  </si>
  <si>
    <t>Michal Kubinec</t>
  </si>
  <si>
    <t>Martin Mazáček</t>
  </si>
  <si>
    <t>Patrik Jindra</t>
  </si>
  <si>
    <t>Jiří Maňásek</t>
  </si>
  <si>
    <t>Aleš Macků (h)</t>
  </si>
  <si>
    <t>Jaroslav Kolla</t>
  </si>
  <si>
    <t>Tomáš Bartoníček</t>
  </si>
  <si>
    <t>Zdeněk Enžl</t>
  </si>
  <si>
    <t>Pavel Zouhar</t>
  </si>
  <si>
    <t>Josef Koňák</t>
  </si>
  <si>
    <t>Patrik Palm</t>
  </si>
  <si>
    <t>Marian Ábel</t>
  </si>
  <si>
    <t>Josef Štech</t>
  </si>
  <si>
    <t>Miroslav Jedlička</t>
  </si>
  <si>
    <t>Michal Brychta</t>
  </si>
  <si>
    <t>Bohumír Chlebovský</t>
  </si>
  <si>
    <t>Lukáš Zelenka</t>
  </si>
  <si>
    <t>Michal Havlíček</t>
  </si>
  <si>
    <t>Jan Šuhaj</t>
  </si>
  <si>
    <t>Jiří Dědina</t>
  </si>
  <si>
    <t>Tomáš Stojkovič</t>
  </si>
  <si>
    <t>Petr Švec (h)</t>
  </si>
  <si>
    <t>Petr Mikulenka</t>
  </si>
  <si>
    <t>David Slíva</t>
  </si>
  <si>
    <t>Roman Anderle (h)</t>
  </si>
  <si>
    <t>Aleš Svěrák</t>
  </si>
  <si>
    <t>Petr Svoboda</t>
  </si>
  <si>
    <t>Radim Nezval</t>
  </si>
  <si>
    <t>Robert Mikulenka</t>
  </si>
  <si>
    <t>Martin Kekéti</t>
  </si>
  <si>
    <t>Milan Dusbaba (h)</t>
  </si>
  <si>
    <t>Jan Černý (h)</t>
  </si>
  <si>
    <t>Ladislav Benýr</t>
  </si>
  <si>
    <t>Ladislav Šilhavý</t>
  </si>
  <si>
    <t>Roman Kalán (h)</t>
  </si>
  <si>
    <t>Radek Palm</t>
  </si>
  <si>
    <t>Tomáš Smola</t>
  </si>
  <si>
    <t>Jaroslav Kejzlar</t>
  </si>
  <si>
    <t>Milan Kříž</t>
  </si>
  <si>
    <t>Roman Svoboda</t>
  </si>
  <si>
    <t>David Pešák</t>
  </si>
  <si>
    <t>Bedřich Pluhař</t>
  </si>
  <si>
    <t>Iva Stejskalová</t>
  </si>
  <si>
    <t>Veronika Moučková</t>
  </si>
  <si>
    <t>Aleš Jedlička</t>
  </si>
  <si>
    <t>Luboš Marek</t>
  </si>
  <si>
    <t>Petr Hofman</t>
  </si>
  <si>
    <t>František Hnilica</t>
  </si>
  <si>
    <t>Vojta Čurda</t>
  </si>
  <si>
    <t>Milan Falta</t>
  </si>
  <si>
    <t>Tomáš Juhaňák</t>
  </si>
  <si>
    <t>Ivan Chvátal</t>
  </si>
  <si>
    <t>Libor Kiš</t>
  </si>
  <si>
    <t>Jana Růžičková</t>
  </si>
  <si>
    <t>Petr Portyš ml.</t>
  </si>
  <si>
    <t>Tobiáš Turek</t>
  </si>
  <si>
    <t>Radek Soušek</t>
  </si>
  <si>
    <t>0</t>
  </si>
  <si>
    <t>Petr Daranský</t>
  </si>
  <si>
    <t>Antonín Příhoda</t>
  </si>
  <si>
    <t>Vlastimil Křupala</t>
  </si>
  <si>
    <t>Jan Šmerda</t>
  </si>
  <si>
    <t>Miroslav Pernica</t>
  </si>
  <si>
    <t>Martin Malits</t>
  </si>
  <si>
    <t>Jan Semrád</t>
  </si>
  <si>
    <t>Martin Hrubý</t>
  </si>
  <si>
    <t>Michal Jurkovič</t>
  </si>
  <si>
    <t>Leoš Zoubek</t>
  </si>
  <si>
    <t>Oldřich Zbíral</t>
  </si>
  <si>
    <t>Matěj Pospíšil</t>
  </si>
  <si>
    <t>Jiří Douša</t>
  </si>
  <si>
    <t>Luděk Šulc</t>
  </si>
  <si>
    <t>Jiří Šolc</t>
  </si>
  <si>
    <t>Jan Jaroš</t>
  </si>
  <si>
    <t>Jindřich Kulhánek (h)</t>
  </si>
  <si>
    <t>Jakub Bartoníček (h)</t>
  </si>
  <si>
    <t>Denisa Palmová</t>
  </si>
  <si>
    <t>Pavol Krčmárik</t>
  </si>
  <si>
    <t>Jakub Šlambera (h)</t>
  </si>
  <si>
    <t>Igor Ševela</t>
  </si>
  <si>
    <t>Tomáš Neužil</t>
  </si>
  <si>
    <t>Miroslav Zamazal (h)</t>
  </si>
  <si>
    <t>Vlastimil Sláma</t>
  </si>
  <si>
    <t>Petr Musil</t>
  </si>
  <si>
    <t>Jiří Dušánek</t>
  </si>
  <si>
    <t>Roman Veselý</t>
  </si>
  <si>
    <t>Josef Pauch</t>
  </si>
  <si>
    <t>Ladislav Bečvář</t>
  </si>
  <si>
    <t>Martin Sedlák</t>
  </si>
  <si>
    <t>F200</t>
  </si>
  <si>
    <t>H200</t>
  </si>
  <si>
    <t>P200</t>
  </si>
  <si>
    <t>R200</t>
  </si>
  <si>
    <t>G200</t>
  </si>
  <si>
    <t>I200</t>
  </si>
  <si>
    <t>Q4</t>
  </si>
  <si>
    <t>S200</t>
  </si>
  <si>
    <t>K200</t>
  </si>
  <si>
    <t>U200</t>
  </si>
  <si>
    <t>F201</t>
  </si>
  <si>
    <t>H201</t>
  </si>
  <si>
    <t>P201</t>
  </si>
  <si>
    <t>R201</t>
  </si>
  <si>
    <t>G201</t>
  </si>
  <si>
    <t>I201</t>
  </si>
  <si>
    <t>Q1</t>
  </si>
  <si>
    <t>S201</t>
  </si>
  <si>
    <t>K201</t>
  </si>
  <si>
    <t>U201</t>
  </si>
  <si>
    <t>F202</t>
  </si>
  <si>
    <t>H202</t>
  </si>
  <si>
    <t>P202</t>
  </si>
  <si>
    <t>R202</t>
  </si>
  <si>
    <t>G202</t>
  </si>
  <si>
    <t>I202</t>
  </si>
  <si>
    <t>Q2</t>
  </si>
  <si>
    <t>S202</t>
  </si>
  <si>
    <t>K202</t>
  </si>
  <si>
    <t>U202</t>
  </si>
  <si>
    <t>F203</t>
  </si>
  <si>
    <t>H203</t>
  </si>
  <si>
    <t>P203</t>
  </si>
  <si>
    <t>R203</t>
  </si>
  <si>
    <t>G203</t>
  </si>
  <si>
    <t>I203</t>
  </si>
  <si>
    <t>Q3</t>
  </si>
  <si>
    <t>S203</t>
  </si>
  <si>
    <t>K203</t>
  </si>
  <si>
    <t>U203</t>
  </si>
  <si>
    <t>F204</t>
  </si>
  <si>
    <t>H204</t>
  </si>
  <si>
    <t>P204</t>
  </si>
  <si>
    <t>R204</t>
  </si>
  <si>
    <t>G204</t>
  </si>
  <si>
    <t>I204</t>
  </si>
  <si>
    <t>S204</t>
  </si>
  <si>
    <t>K204</t>
  </si>
  <si>
    <t>U204</t>
  </si>
  <si>
    <t>F205</t>
  </si>
  <si>
    <t>H205</t>
  </si>
  <si>
    <t>P205</t>
  </si>
  <si>
    <t>R205</t>
  </si>
  <si>
    <t>G205</t>
  </si>
  <si>
    <t>I205</t>
  </si>
  <si>
    <t>S205</t>
  </si>
  <si>
    <t>K205</t>
  </si>
  <si>
    <t>U205</t>
  </si>
  <si>
    <t>F206</t>
  </si>
  <si>
    <t>H206</t>
  </si>
  <si>
    <t>P206</t>
  </si>
  <si>
    <t>R206</t>
  </si>
  <si>
    <t>G206</t>
  </si>
  <si>
    <t>I206</t>
  </si>
  <si>
    <t>S206</t>
  </si>
  <si>
    <t>K206</t>
  </si>
  <si>
    <t>U206</t>
  </si>
  <si>
    <t>F207</t>
  </si>
  <si>
    <t>H207</t>
  </si>
  <si>
    <t>P207</t>
  </si>
  <si>
    <t>R207</t>
  </si>
  <si>
    <t>G207</t>
  </si>
  <si>
    <t>I207</t>
  </si>
  <si>
    <t>S207</t>
  </si>
  <si>
    <t>K207</t>
  </si>
  <si>
    <t>U207</t>
  </si>
  <si>
    <t>F208</t>
  </si>
  <si>
    <t>H208</t>
  </si>
  <si>
    <t>P208</t>
  </si>
  <si>
    <t>R208</t>
  </si>
  <si>
    <t>G208</t>
  </si>
  <si>
    <t>I208</t>
  </si>
  <si>
    <t>S208</t>
  </si>
  <si>
    <t>K208</t>
  </si>
  <si>
    <t>U208</t>
  </si>
  <si>
    <t>F209</t>
  </si>
  <si>
    <t>H209</t>
  </si>
  <si>
    <t>P209</t>
  </si>
  <si>
    <t>R209</t>
  </si>
  <si>
    <t>G209</t>
  </si>
  <si>
    <t>I209</t>
  </si>
  <si>
    <t>S209</t>
  </si>
  <si>
    <t>K209</t>
  </si>
  <si>
    <t>U209</t>
  </si>
  <si>
    <t>F210</t>
  </si>
  <si>
    <t>H210</t>
  </si>
  <si>
    <t>P210</t>
  </si>
  <si>
    <t>R210</t>
  </si>
  <si>
    <t>G210</t>
  </si>
  <si>
    <t>I210</t>
  </si>
  <si>
    <t>S210</t>
  </si>
  <si>
    <t>K210</t>
  </si>
  <si>
    <t>U210</t>
  </si>
  <si>
    <t>F211</t>
  </si>
  <si>
    <t>H211</t>
  </si>
  <si>
    <t>P211</t>
  </si>
  <si>
    <t>R211</t>
  </si>
  <si>
    <t>G211</t>
  </si>
  <si>
    <t>I211</t>
  </si>
  <si>
    <t>S211</t>
  </si>
  <si>
    <t>K211</t>
  </si>
  <si>
    <t>U211</t>
  </si>
  <si>
    <t>F212</t>
  </si>
  <si>
    <t>H212</t>
  </si>
  <si>
    <t>P212</t>
  </si>
  <si>
    <t>R212</t>
  </si>
  <si>
    <t>G212</t>
  </si>
  <si>
    <t>I212</t>
  </si>
  <si>
    <t>S212</t>
  </si>
  <si>
    <t>K212</t>
  </si>
  <si>
    <t>U212</t>
  </si>
  <si>
    <t>F213</t>
  </si>
  <si>
    <t>H213</t>
  </si>
  <si>
    <t>P213</t>
  </si>
  <si>
    <t>R213</t>
  </si>
  <si>
    <t>G213</t>
  </si>
  <si>
    <t>I213</t>
  </si>
  <si>
    <t>S213</t>
  </si>
  <si>
    <t>K213</t>
  </si>
  <si>
    <t>U213</t>
  </si>
  <si>
    <t>F214</t>
  </si>
  <si>
    <t>H214</t>
  </si>
  <si>
    <t>P214</t>
  </si>
  <si>
    <t>R214</t>
  </si>
  <si>
    <t>G214</t>
  </si>
  <si>
    <t>I214</t>
  </si>
  <si>
    <t>S214</t>
  </si>
  <si>
    <t>K214</t>
  </si>
  <si>
    <t>U214</t>
  </si>
  <si>
    <t>F215</t>
  </si>
  <si>
    <t>H215</t>
  </si>
  <si>
    <t>P215</t>
  </si>
  <si>
    <t>R215</t>
  </si>
  <si>
    <t>G215</t>
  </si>
  <si>
    <t>I215</t>
  </si>
  <si>
    <t>S215</t>
  </si>
  <si>
    <t>K215</t>
  </si>
  <si>
    <t>U215</t>
  </si>
  <si>
    <t>F216</t>
  </si>
  <si>
    <t>H216</t>
  </si>
  <si>
    <t>P216</t>
  </si>
  <si>
    <t>R216</t>
  </si>
  <si>
    <t>G216</t>
  </si>
  <si>
    <t>I216</t>
  </si>
  <si>
    <t>S216</t>
  </si>
  <si>
    <t>K216</t>
  </si>
  <si>
    <t>U216</t>
  </si>
  <si>
    <t>F217</t>
  </si>
  <si>
    <t>H217</t>
  </si>
  <si>
    <t>P217</t>
  </si>
  <si>
    <t>R217</t>
  </si>
  <si>
    <t>G217</t>
  </si>
  <si>
    <t>I217</t>
  </si>
  <si>
    <t>S217</t>
  </si>
  <si>
    <t>K217</t>
  </si>
  <si>
    <t>U217</t>
  </si>
  <si>
    <t>F218</t>
  </si>
  <si>
    <t>H218</t>
  </si>
  <si>
    <t>P218</t>
  </si>
  <si>
    <t>R218</t>
  </si>
  <si>
    <t>G218</t>
  </si>
  <si>
    <t>I218</t>
  </si>
  <si>
    <t>S218</t>
  </si>
  <si>
    <t>K218</t>
  </si>
  <si>
    <t>U218</t>
  </si>
  <si>
    <t>F219</t>
  </si>
  <si>
    <t>H219</t>
  </si>
  <si>
    <t>P219</t>
  </si>
  <si>
    <t>R219</t>
  </si>
  <si>
    <t>G219</t>
  </si>
  <si>
    <t>I219</t>
  </si>
  <si>
    <t>S219</t>
  </si>
  <si>
    <t>K219</t>
  </si>
  <si>
    <t>U219</t>
  </si>
  <si>
    <t>F220</t>
  </si>
  <si>
    <t>H220</t>
  </si>
  <si>
    <t>P220</t>
  </si>
  <si>
    <t>R220</t>
  </si>
  <si>
    <t>G220</t>
  </si>
  <si>
    <t>I220</t>
  </si>
  <si>
    <t>S220</t>
  </si>
  <si>
    <t>K220</t>
  </si>
  <si>
    <t>U220</t>
  </si>
  <si>
    <t>F221</t>
  </si>
  <si>
    <t>H221</t>
  </si>
  <si>
    <t>P221</t>
  </si>
  <si>
    <t>R221</t>
  </si>
  <si>
    <t>G221</t>
  </si>
  <si>
    <t>I221</t>
  </si>
  <si>
    <t>S221</t>
  </si>
  <si>
    <t>K221</t>
  </si>
  <si>
    <t>U221</t>
  </si>
  <si>
    <t>F222</t>
  </si>
  <si>
    <t>H222</t>
  </si>
  <si>
    <t>P222</t>
  </si>
  <si>
    <t>R222</t>
  </si>
  <si>
    <t>G222</t>
  </si>
  <si>
    <t>I222</t>
  </si>
  <si>
    <t>S222</t>
  </si>
  <si>
    <t>K222</t>
  </si>
  <si>
    <t>U222</t>
  </si>
  <si>
    <t>F223</t>
  </si>
  <si>
    <t>H223</t>
  </si>
  <si>
    <t>P223</t>
  </si>
  <si>
    <t>R223</t>
  </si>
  <si>
    <t>G223</t>
  </si>
  <si>
    <t>I223</t>
  </si>
  <si>
    <t>S223</t>
  </si>
  <si>
    <t>K223</t>
  </si>
  <si>
    <t>U223</t>
  </si>
  <si>
    <t>F224</t>
  </si>
  <si>
    <t>H224</t>
  </si>
  <si>
    <t>P224</t>
  </si>
  <si>
    <t>R224</t>
  </si>
  <si>
    <t>G224</t>
  </si>
  <si>
    <t>I224</t>
  </si>
  <si>
    <t>S224</t>
  </si>
  <si>
    <t>K224</t>
  </si>
  <si>
    <t>U224</t>
  </si>
  <si>
    <t>F225</t>
  </si>
  <si>
    <t>H225</t>
  </si>
  <si>
    <t>P225</t>
  </si>
  <si>
    <t>R225</t>
  </si>
  <si>
    <t>G225</t>
  </si>
  <si>
    <t>I225</t>
  </si>
  <si>
    <t>S225</t>
  </si>
  <si>
    <t>K225</t>
  </si>
  <si>
    <t>U225</t>
  </si>
  <si>
    <t>F226</t>
  </si>
  <si>
    <t>H226</t>
  </si>
  <si>
    <t>P226</t>
  </si>
  <si>
    <t>R226</t>
  </si>
  <si>
    <t>G226</t>
  </si>
  <si>
    <t>I226</t>
  </si>
  <si>
    <t>S226</t>
  </si>
  <si>
    <t>K226</t>
  </si>
  <si>
    <t>U226</t>
  </si>
  <si>
    <t>F227</t>
  </si>
  <si>
    <t>H227</t>
  </si>
  <si>
    <t>P227</t>
  </si>
  <si>
    <t>R227</t>
  </si>
  <si>
    <t>G227</t>
  </si>
  <si>
    <t>I227</t>
  </si>
  <si>
    <t>S227</t>
  </si>
  <si>
    <t>K227</t>
  </si>
  <si>
    <t>U227</t>
  </si>
  <si>
    <t>F228</t>
  </si>
  <si>
    <t>H228</t>
  </si>
  <si>
    <t>P228</t>
  </si>
  <si>
    <t>R228</t>
  </si>
  <si>
    <t>G228</t>
  </si>
  <si>
    <t>I228</t>
  </si>
  <si>
    <t>S228</t>
  </si>
  <si>
    <t>K228</t>
  </si>
  <si>
    <t>U228</t>
  </si>
  <si>
    <t>F229</t>
  </si>
  <si>
    <t>H229</t>
  </si>
  <si>
    <t>P229</t>
  </si>
  <si>
    <t>R229</t>
  </si>
  <si>
    <t>G229</t>
  </si>
  <si>
    <t>I229</t>
  </si>
  <si>
    <t>S229</t>
  </si>
  <si>
    <t>K229</t>
  </si>
  <si>
    <t>U229</t>
  </si>
  <si>
    <t>F230</t>
  </si>
  <si>
    <t>H230</t>
  </si>
  <si>
    <t>P230</t>
  </si>
  <si>
    <t>R230</t>
  </si>
  <si>
    <t>G230</t>
  </si>
  <si>
    <t>I230</t>
  </si>
  <si>
    <t>S230</t>
  </si>
  <si>
    <t>K230</t>
  </si>
  <si>
    <t>U230</t>
  </si>
  <si>
    <t>F231</t>
  </si>
  <si>
    <t>H231</t>
  </si>
  <si>
    <t>P231</t>
  </si>
  <si>
    <t>R231</t>
  </si>
  <si>
    <t>G231</t>
  </si>
  <si>
    <t>I231</t>
  </si>
  <si>
    <t>S231</t>
  </si>
  <si>
    <t>K231</t>
  </si>
  <si>
    <t>U231</t>
  </si>
  <si>
    <t>F232</t>
  </si>
  <si>
    <t>H232</t>
  </si>
  <si>
    <t>P232</t>
  </si>
  <si>
    <t>R232</t>
  </si>
  <si>
    <t>G232</t>
  </si>
  <si>
    <t>I232</t>
  </si>
  <si>
    <t>S232</t>
  </si>
  <si>
    <t>K232</t>
  </si>
  <si>
    <t>U232</t>
  </si>
  <si>
    <t>F233</t>
  </si>
  <si>
    <t>H233</t>
  </si>
  <si>
    <t>P233</t>
  </si>
  <si>
    <t>R233</t>
  </si>
  <si>
    <t>G233</t>
  </si>
  <si>
    <t>I233</t>
  </si>
  <si>
    <t>S233</t>
  </si>
  <si>
    <t>K233</t>
  </si>
  <si>
    <t>U233</t>
  </si>
  <si>
    <t>F234</t>
  </si>
  <si>
    <t>H234</t>
  </si>
  <si>
    <t>P234</t>
  </si>
  <si>
    <t>R234</t>
  </si>
  <si>
    <t>G234</t>
  </si>
  <si>
    <t>I234</t>
  </si>
  <si>
    <t>S234</t>
  </si>
  <si>
    <t>K234</t>
  </si>
  <si>
    <t>U234</t>
  </si>
  <si>
    <t>F235</t>
  </si>
  <si>
    <t>H235</t>
  </si>
  <si>
    <t>P235</t>
  </si>
  <si>
    <t>R235</t>
  </si>
  <si>
    <t>G235</t>
  </si>
  <si>
    <t>I235</t>
  </si>
  <si>
    <t>S235</t>
  </si>
  <si>
    <t>K235</t>
  </si>
  <si>
    <t>U235</t>
  </si>
  <si>
    <t>F236</t>
  </si>
  <si>
    <t>H236</t>
  </si>
  <si>
    <t>P236</t>
  </si>
  <si>
    <t>R236</t>
  </si>
  <si>
    <t>G236</t>
  </si>
  <si>
    <t>I236</t>
  </si>
  <si>
    <t>S236</t>
  </si>
  <si>
    <t>K236</t>
  </si>
  <si>
    <t>U236</t>
  </si>
  <si>
    <t>F237</t>
  </si>
  <si>
    <t>H237</t>
  </si>
  <si>
    <t>P237</t>
  </si>
  <si>
    <t>R237</t>
  </si>
  <si>
    <t>G237</t>
  </si>
  <si>
    <t>I237</t>
  </si>
  <si>
    <t>S237</t>
  </si>
  <si>
    <t>K237</t>
  </si>
  <si>
    <t>U237</t>
  </si>
  <si>
    <t>F238</t>
  </si>
  <si>
    <t>H238</t>
  </si>
  <si>
    <t>P238</t>
  </si>
  <si>
    <t>R238</t>
  </si>
  <si>
    <t>G238</t>
  </si>
  <si>
    <t>I238</t>
  </si>
  <si>
    <t>S238</t>
  </si>
  <si>
    <t>K238</t>
  </si>
  <si>
    <t>U238</t>
  </si>
  <si>
    <t>F239</t>
  </si>
  <si>
    <t>H239</t>
  </si>
  <si>
    <t>P239</t>
  </si>
  <si>
    <t>R239</t>
  </si>
  <si>
    <t>G239</t>
  </si>
  <si>
    <t>I239</t>
  </si>
  <si>
    <t>S239</t>
  </si>
  <si>
    <t>K239</t>
  </si>
  <si>
    <t>U239</t>
  </si>
  <si>
    <t>F240</t>
  </si>
  <si>
    <t>H240</t>
  </si>
  <si>
    <t>P240</t>
  </si>
  <si>
    <t>R240</t>
  </si>
  <si>
    <t>G240</t>
  </si>
  <si>
    <t>I240</t>
  </si>
  <si>
    <t>S240</t>
  </si>
  <si>
    <t>K240</t>
  </si>
  <si>
    <t>U240</t>
  </si>
  <si>
    <t>F241</t>
  </si>
  <si>
    <t>H241</t>
  </si>
  <si>
    <t>P241</t>
  </si>
  <si>
    <t>R241</t>
  </si>
  <si>
    <t>G241</t>
  </si>
  <si>
    <t>I241</t>
  </si>
  <si>
    <t>S241</t>
  </si>
  <si>
    <t>K241</t>
  </si>
  <si>
    <t>U241</t>
  </si>
  <si>
    <t>F242</t>
  </si>
  <si>
    <t>H242</t>
  </si>
  <si>
    <t>P242</t>
  </si>
  <si>
    <t>R242</t>
  </si>
  <si>
    <t>G242</t>
  </si>
  <si>
    <t>I242</t>
  </si>
  <si>
    <t>S242</t>
  </si>
  <si>
    <t>K242</t>
  </si>
  <si>
    <t>U242</t>
  </si>
  <si>
    <t>F243</t>
  </si>
  <si>
    <t>H243</t>
  </si>
  <si>
    <t>P243</t>
  </si>
  <si>
    <t>R243</t>
  </si>
  <si>
    <t>G243</t>
  </si>
  <si>
    <t>I243</t>
  </si>
  <si>
    <t>S243</t>
  </si>
  <si>
    <t>K243</t>
  </si>
  <si>
    <t>U243</t>
  </si>
  <si>
    <t>F244</t>
  </si>
  <si>
    <t>H244</t>
  </si>
  <si>
    <t>P244</t>
  </si>
  <si>
    <t>R244</t>
  </si>
  <si>
    <t>G244</t>
  </si>
  <si>
    <t>I244</t>
  </si>
  <si>
    <t>S244</t>
  </si>
  <si>
    <t>K244</t>
  </si>
  <si>
    <t>U244</t>
  </si>
  <si>
    <t>F245</t>
  </si>
  <si>
    <t>H245</t>
  </si>
  <si>
    <t>P245</t>
  </si>
  <si>
    <t>R245</t>
  </si>
  <si>
    <t>G245</t>
  </si>
  <si>
    <t>I245</t>
  </si>
  <si>
    <t>S245</t>
  </si>
  <si>
    <t>K245</t>
  </si>
  <si>
    <t>U245</t>
  </si>
  <si>
    <t>F246</t>
  </si>
  <si>
    <t>H246</t>
  </si>
  <si>
    <t>P246</t>
  </si>
  <si>
    <t>R246</t>
  </si>
  <si>
    <t>G246</t>
  </si>
  <si>
    <t>I246</t>
  </si>
  <si>
    <t>S246</t>
  </si>
  <si>
    <t>K246</t>
  </si>
  <si>
    <t>U246</t>
  </si>
  <si>
    <t>F247</t>
  </si>
  <si>
    <t>H247</t>
  </si>
  <si>
    <t>P247</t>
  </si>
  <si>
    <t>R247</t>
  </si>
  <si>
    <t>G247</t>
  </si>
  <si>
    <t>I247</t>
  </si>
  <si>
    <t>S247</t>
  </si>
  <si>
    <t>K247</t>
  </si>
  <si>
    <t>U247</t>
  </si>
  <si>
    <t>F248</t>
  </si>
  <si>
    <t>H248</t>
  </si>
  <si>
    <t>P248</t>
  </si>
  <si>
    <t>R248</t>
  </si>
  <si>
    <t>G248</t>
  </si>
  <si>
    <t>I248</t>
  </si>
  <si>
    <t>S248</t>
  </si>
  <si>
    <t>K248</t>
  </si>
  <si>
    <t>U248</t>
  </si>
  <si>
    <t>F249</t>
  </si>
  <si>
    <t>H249</t>
  </si>
  <si>
    <t>P249</t>
  </si>
  <si>
    <t>R249</t>
  </si>
  <si>
    <t>G249</t>
  </si>
  <si>
    <t>I249</t>
  </si>
  <si>
    <t>S249</t>
  </si>
  <si>
    <t>K249</t>
  </si>
  <si>
    <t>U249</t>
  </si>
  <si>
    <t>F250</t>
  </si>
  <si>
    <t>H250</t>
  </si>
  <si>
    <t>P250</t>
  </si>
  <si>
    <t>R250</t>
  </si>
  <si>
    <t>G250</t>
  </si>
  <si>
    <t>I250</t>
  </si>
  <si>
    <t>S250</t>
  </si>
  <si>
    <t>K250</t>
  </si>
  <si>
    <t>U250</t>
  </si>
  <si>
    <t>F251</t>
  </si>
  <si>
    <t>H251</t>
  </si>
  <si>
    <t>P251</t>
  </si>
  <si>
    <t>R251</t>
  </si>
  <si>
    <t>G251</t>
  </si>
  <si>
    <t>I251</t>
  </si>
  <si>
    <t>S251</t>
  </si>
  <si>
    <t>K251</t>
  </si>
  <si>
    <t>U251</t>
  </si>
  <si>
    <t>F252</t>
  </si>
  <si>
    <t>H252</t>
  </si>
  <si>
    <t>P252</t>
  </si>
  <si>
    <t>R252</t>
  </si>
  <si>
    <t>G252</t>
  </si>
  <si>
    <t>I252</t>
  </si>
  <si>
    <t>S252</t>
  </si>
  <si>
    <t>K252</t>
  </si>
  <si>
    <t>U252</t>
  </si>
  <si>
    <t>F253</t>
  </si>
  <si>
    <t>H253</t>
  </si>
  <si>
    <t>P253</t>
  </si>
  <si>
    <t>R253</t>
  </si>
  <si>
    <t>G253</t>
  </si>
  <si>
    <t>I253</t>
  </si>
  <si>
    <t>S253</t>
  </si>
  <si>
    <t>K253</t>
  </si>
  <si>
    <t>U253</t>
  </si>
  <si>
    <t>F254</t>
  </si>
  <si>
    <t>H254</t>
  </si>
  <si>
    <t>P254</t>
  </si>
  <si>
    <t>R254</t>
  </si>
  <si>
    <t>G254</t>
  </si>
  <si>
    <t>I254</t>
  </si>
  <si>
    <t>S254</t>
  </si>
  <si>
    <t>K254</t>
  </si>
  <si>
    <t>U254</t>
  </si>
  <si>
    <t>F255</t>
  </si>
  <si>
    <t>H255</t>
  </si>
  <si>
    <t>P255</t>
  </si>
  <si>
    <t>R255</t>
  </si>
  <si>
    <t>G255</t>
  </si>
  <si>
    <t>I255</t>
  </si>
  <si>
    <t>S255</t>
  </si>
  <si>
    <t>K255</t>
  </si>
  <si>
    <t>U255</t>
  </si>
  <si>
    <t>F256</t>
  </si>
  <si>
    <t>H256</t>
  </si>
  <si>
    <t>P256</t>
  </si>
  <si>
    <t>R256</t>
  </si>
  <si>
    <t>G256</t>
  </si>
  <si>
    <t>I256</t>
  </si>
  <si>
    <t>S256</t>
  </si>
  <si>
    <t>K256</t>
  </si>
  <si>
    <t>U256</t>
  </si>
  <si>
    <t>F257</t>
  </si>
  <si>
    <t>H257</t>
  </si>
  <si>
    <t>P257</t>
  </si>
  <si>
    <t>R257</t>
  </si>
  <si>
    <t>G257</t>
  </si>
  <si>
    <t>I257</t>
  </si>
  <si>
    <t>S257</t>
  </si>
  <si>
    <t>K257</t>
  </si>
  <si>
    <t>U257</t>
  </si>
  <si>
    <t>F258</t>
  </si>
  <si>
    <t>H258</t>
  </si>
  <si>
    <t>P258</t>
  </si>
  <si>
    <t>R258</t>
  </si>
  <si>
    <t>G258</t>
  </si>
  <si>
    <t>I258</t>
  </si>
  <si>
    <t>S258</t>
  </si>
  <si>
    <t>K258</t>
  </si>
  <si>
    <t>U258</t>
  </si>
  <si>
    <t>F259</t>
  </si>
  <si>
    <t>H259</t>
  </si>
  <si>
    <t>P259</t>
  </si>
  <si>
    <t>R259</t>
  </si>
  <si>
    <t>G259</t>
  </si>
  <si>
    <t>I259</t>
  </si>
  <si>
    <t>S259</t>
  </si>
  <si>
    <t>K259</t>
  </si>
  <si>
    <t>U259</t>
  </si>
  <si>
    <t>F260</t>
  </si>
  <si>
    <t>H260</t>
  </si>
  <si>
    <t>P260</t>
  </si>
  <si>
    <t>R260</t>
  </si>
  <si>
    <t>G260</t>
  </si>
  <si>
    <t>I260</t>
  </si>
  <si>
    <t>S260</t>
  </si>
  <si>
    <t>K260</t>
  </si>
  <si>
    <t>U260</t>
  </si>
  <si>
    <t>F261</t>
  </si>
  <si>
    <t>H261</t>
  </si>
  <si>
    <t>P261</t>
  </si>
  <si>
    <t>R261</t>
  </si>
  <si>
    <t>G261</t>
  </si>
  <si>
    <t>I261</t>
  </si>
  <si>
    <t>S261</t>
  </si>
  <si>
    <t>K261</t>
  </si>
  <si>
    <t>U261</t>
  </si>
  <si>
    <t>F262</t>
  </si>
  <si>
    <t>H262</t>
  </si>
  <si>
    <t>P262</t>
  </si>
  <si>
    <t>R262</t>
  </si>
  <si>
    <t>G262</t>
  </si>
  <si>
    <t>I262</t>
  </si>
  <si>
    <t>S262</t>
  </si>
  <si>
    <t>K262</t>
  </si>
  <si>
    <t>U262</t>
  </si>
  <si>
    <t>F263</t>
  </si>
  <si>
    <t>H263</t>
  </si>
  <si>
    <t>P263</t>
  </si>
  <si>
    <t>R263</t>
  </si>
  <si>
    <t>G263</t>
  </si>
  <si>
    <t>I263</t>
  </si>
  <si>
    <t>S263</t>
  </si>
  <si>
    <t>K263</t>
  </si>
  <si>
    <t>U263</t>
  </si>
  <si>
    <t>F264</t>
  </si>
  <si>
    <t>H264</t>
  </si>
  <si>
    <t>P264</t>
  </si>
  <si>
    <t>R264</t>
  </si>
  <si>
    <t>G264</t>
  </si>
  <si>
    <t>I264</t>
  </si>
  <si>
    <t>S264</t>
  </si>
  <si>
    <t>K264</t>
  </si>
  <si>
    <t>U264</t>
  </si>
  <si>
    <t>F265</t>
  </si>
  <si>
    <t>H265</t>
  </si>
  <si>
    <t>P265</t>
  </si>
  <si>
    <t>R265</t>
  </si>
  <si>
    <t>G265</t>
  </si>
  <si>
    <t>I265</t>
  </si>
  <si>
    <t>S265</t>
  </si>
  <si>
    <t>K265</t>
  </si>
  <si>
    <t>U265</t>
  </si>
  <si>
    <t>F266</t>
  </si>
  <si>
    <t>H266</t>
  </si>
  <si>
    <t>P266</t>
  </si>
  <si>
    <t>R266</t>
  </si>
  <si>
    <t>G266</t>
  </si>
  <si>
    <t>I266</t>
  </si>
  <si>
    <t>S266</t>
  </si>
  <si>
    <t>K266</t>
  </si>
  <si>
    <t>U266</t>
  </si>
  <si>
    <t>F267</t>
  </si>
  <si>
    <t>H267</t>
  </si>
  <si>
    <t>P267</t>
  </si>
  <si>
    <t>R267</t>
  </si>
  <si>
    <t>G267</t>
  </si>
  <si>
    <t>I267</t>
  </si>
  <si>
    <t>S267</t>
  </si>
  <si>
    <t>K267</t>
  </si>
  <si>
    <t>U267</t>
  </si>
  <si>
    <t>F268</t>
  </si>
  <si>
    <t>H268</t>
  </si>
  <si>
    <t>P268</t>
  </si>
  <si>
    <t>R268</t>
  </si>
  <si>
    <t>G268</t>
  </si>
  <si>
    <t>I268</t>
  </si>
  <si>
    <t>S268</t>
  </si>
  <si>
    <t>K268</t>
  </si>
  <si>
    <t>U268</t>
  </si>
  <si>
    <t>F269</t>
  </si>
  <si>
    <t>H269</t>
  </si>
  <si>
    <t>P269</t>
  </si>
  <si>
    <t>R269</t>
  </si>
  <si>
    <t>G269</t>
  </si>
  <si>
    <t>I269</t>
  </si>
  <si>
    <t>S269</t>
  </si>
  <si>
    <t>K269</t>
  </si>
  <si>
    <t>U269</t>
  </si>
  <si>
    <t>F270</t>
  </si>
  <si>
    <t>H270</t>
  </si>
  <si>
    <t>P270</t>
  </si>
  <si>
    <t>R270</t>
  </si>
  <si>
    <t>G270</t>
  </si>
  <si>
    <t>I270</t>
  </si>
  <si>
    <t>S270</t>
  </si>
  <si>
    <t>K270</t>
  </si>
  <si>
    <t>U270</t>
  </si>
  <si>
    <t>F271</t>
  </si>
  <si>
    <t>H271</t>
  </si>
  <si>
    <t>P271</t>
  </si>
  <si>
    <t>R271</t>
  </si>
  <si>
    <t>G271</t>
  </si>
  <si>
    <t>I271</t>
  </si>
  <si>
    <t>S271</t>
  </si>
  <si>
    <t>K271</t>
  </si>
  <si>
    <t>U271</t>
  </si>
  <si>
    <t>F272</t>
  </si>
  <si>
    <t>H272</t>
  </si>
  <si>
    <t>P272</t>
  </si>
  <si>
    <t>R272</t>
  </si>
  <si>
    <t>G272</t>
  </si>
  <si>
    <t>I272</t>
  </si>
  <si>
    <t>S272</t>
  </si>
  <si>
    <t>K272</t>
  </si>
  <si>
    <t>U272</t>
  </si>
  <si>
    <t>F273</t>
  </si>
  <si>
    <t>H273</t>
  </si>
  <si>
    <t>P273</t>
  </si>
  <si>
    <t>R273</t>
  </si>
  <si>
    <t>G273</t>
  </si>
  <si>
    <t>I273</t>
  </si>
  <si>
    <t>S273</t>
  </si>
  <si>
    <t>K273</t>
  </si>
  <si>
    <t>U273</t>
  </si>
  <si>
    <t>F274</t>
  </si>
  <si>
    <t>H274</t>
  </si>
  <si>
    <t>P274</t>
  </si>
  <si>
    <t>R274</t>
  </si>
  <si>
    <t>G274</t>
  </si>
  <si>
    <t>I274</t>
  </si>
  <si>
    <t>S274</t>
  </si>
  <si>
    <t>K274</t>
  </si>
  <si>
    <t>U274</t>
  </si>
  <si>
    <t>F275</t>
  </si>
  <si>
    <t>H275</t>
  </si>
  <si>
    <t>P275</t>
  </si>
  <si>
    <t>R275</t>
  </si>
  <si>
    <t>G275</t>
  </si>
  <si>
    <t>I275</t>
  </si>
  <si>
    <t>S275</t>
  </si>
  <si>
    <t>K275</t>
  </si>
  <si>
    <t>U275</t>
  </si>
  <si>
    <t>F276</t>
  </si>
  <si>
    <t>H276</t>
  </si>
  <si>
    <t>P276</t>
  </si>
  <si>
    <t>R276</t>
  </si>
  <si>
    <t>G276</t>
  </si>
  <si>
    <t>I276</t>
  </si>
  <si>
    <t>S276</t>
  </si>
  <si>
    <t>K276</t>
  </si>
  <si>
    <t>U276</t>
  </si>
  <si>
    <t>F277</t>
  </si>
  <si>
    <t>H277</t>
  </si>
  <si>
    <t>P277</t>
  </si>
  <si>
    <t>R277</t>
  </si>
  <si>
    <t>G277</t>
  </si>
  <si>
    <t>I277</t>
  </si>
  <si>
    <t>S277</t>
  </si>
  <si>
    <t>K277</t>
  </si>
  <si>
    <t>U277</t>
  </si>
  <si>
    <t>F278</t>
  </si>
  <si>
    <t>H278</t>
  </si>
  <si>
    <t>P278</t>
  </si>
  <si>
    <t>R278</t>
  </si>
  <si>
    <t>G278</t>
  </si>
  <si>
    <t>I278</t>
  </si>
  <si>
    <t>S278</t>
  </si>
  <si>
    <t>K278</t>
  </si>
  <si>
    <t>U278</t>
  </si>
  <si>
    <t>F279</t>
  </si>
  <si>
    <t>H279</t>
  </si>
  <si>
    <t>P279</t>
  </si>
  <si>
    <t>R279</t>
  </si>
  <si>
    <t>G279</t>
  </si>
  <si>
    <t>I279</t>
  </si>
  <si>
    <t>S279</t>
  </si>
  <si>
    <t>K279</t>
  </si>
  <si>
    <t>U279</t>
  </si>
  <si>
    <t>F280</t>
  </si>
  <si>
    <t>H280</t>
  </si>
  <si>
    <t>P280</t>
  </si>
  <si>
    <t>R280</t>
  </si>
  <si>
    <t>G280</t>
  </si>
  <si>
    <t>I280</t>
  </si>
  <si>
    <t>S280</t>
  </si>
  <si>
    <t>K280</t>
  </si>
  <si>
    <t>U280</t>
  </si>
  <si>
    <t>F281</t>
  </si>
  <si>
    <t>H281</t>
  </si>
  <si>
    <t>P281</t>
  </si>
  <si>
    <t>R281</t>
  </si>
  <si>
    <t>G281</t>
  </si>
  <si>
    <t>I281</t>
  </si>
  <si>
    <t>S281</t>
  </si>
  <si>
    <t>K281</t>
  </si>
  <si>
    <t>U281</t>
  </si>
  <si>
    <t>F282</t>
  </si>
  <si>
    <t>H282</t>
  </si>
  <si>
    <t>P282</t>
  </si>
  <si>
    <t>R282</t>
  </si>
  <si>
    <t>G282</t>
  </si>
  <si>
    <t>I282</t>
  </si>
  <si>
    <t>S282</t>
  </si>
  <si>
    <t>K282</t>
  </si>
  <si>
    <t>U282</t>
  </si>
  <si>
    <t>F283</t>
  </si>
  <si>
    <t>H283</t>
  </si>
  <si>
    <t>P283</t>
  </si>
  <si>
    <t>R283</t>
  </si>
  <si>
    <t>G283</t>
  </si>
  <si>
    <t>I283</t>
  </si>
  <si>
    <t>S283</t>
  </si>
  <si>
    <t>K283</t>
  </si>
  <si>
    <t>U283</t>
  </si>
  <si>
    <t>F284</t>
  </si>
  <si>
    <t>H284</t>
  </si>
  <si>
    <t>P284</t>
  </si>
  <si>
    <t>R284</t>
  </si>
  <si>
    <t>G284</t>
  </si>
  <si>
    <t>I284</t>
  </si>
  <si>
    <t>S284</t>
  </si>
  <si>
    <t>K284</t>
  </si>
  <si>
    <t>U284</t>
  </si>
  <si>
    <t>F285</t>
  </si>
  <si>
    <t>H285</t>
  </si>
  <si>
    <t>P285</t>
  </si>
  <si>
    <t>R285</t>
  </si>
  <si>
    <t>G285</t>
  </si>
  <si>
    <t>I285</t>
  </si>
  <si>
    <t>S285</t>
  </si>
  <si>
    <t>K285</t>
  </si>
  <si>
    <t>U285</t>
  </si>
  <si>
    <t>F286</t>
  </si>
  <si>
    <t>H286</t>
  </si>
  <si>
    <t>P286</t>
  </si>
  <si>
    <t>R286</t>
  </si>
  <si>
    <t>G286</t>
  </si>
  <si>
    <t>I286</t>
  </si>
  <si>
    <t>S286</t>
  </si>
  <si>
    <t>K286</t>
  </si>
  <si>
    <t>U286</t>
  </si>
  <si>
    <t>F287</t>
  </si>
  <si>
    <t>H287</t>
  </si>
  <si>
    <t>P287</t>
  </si>
  <si>
    <t>R287</t>
  </si>
  <si>
    <t>G287</t>
  </si>
  <si>
    <t>I287</t>
  </si>
  <si>
    <t>S287</t>
  </si>
  <si>
    <t>K287</t>
  </si>
  <si>
    <t>U287</t>
  </si>
  <si>
    <t>F288</t>
  </si>
  <si>
    <t>H288</t>
  </si>
  <si>
    <t>P288</t>
  </si>
  <si>
    <t>R288</t>
  </si>
  <si>
    <t>G288</t>
  </si>
  <si>
    <t>I288</t>
  </si>
  <si>
    <t>S288</t>
  </si>
  <si>
    <t>K288</t>
  </si>
  <si>
    <t>U288</t>
  </si>
  <si>
    <t>F289</t>
  </si>
  <si>
    <t>H289</t>
  </si>
  <si>
    <t>P289</t>
  </si>
  <si>
    <t>R289</t>
  </si>
  <si>
    <t>G289</t>
  </si>
  <si>
    <t>I289</t>
  </si>
  <si>
    <t>S289</t>
  </si>
  <si>
    <t>K289</t>
  </si>
  <si>
    <t>U289</t>
  </si>
  <si>
    <t>F290</t>
  </si>
  <si>
    <t>H290</t>
  </si>
  <si>
    <t>P290</t>
  </si>
  <si>
    <t>R290</t>
  </si>
  <si>
    <t>G290</t>
  </si>
  <si>
    <t>I290</t>
  </si>
  <si>
    <t>S290</t>
  </si>
  <si>
    <t>K290</t>
  </si>
  <si>
    <t>U290</t>
  </si>
  <si>
    <t>F291</t>
  </si>
  <si>
    <t>H291</t>
  </si>
  <si>
    <t>P291</t>
  </si>
  <si>
    <t>R291</t>
  </si>
  <si>
    <t>G291</t>
  </si>
  <si>
    <t>I291</t>
  </si>
  <si>
    <t>S291</t>
  </si>
  <si>
    <t>K291</t>
  </si>
  <si>
    <t>U291</t>
  </si>
  <si>
    <t>F292</t>
  </si>
  <si>
    <t>H292</t>
  </si>
  <si>
    <t>P292</t>
  </si>
  <si>
    <t>R292</t>
  </si>
  <si>
    <t>G292</t>
  </si>
  <si>
    <t>I292</t>
  </si>
  <si>
    <t>S292</t>
  </si>
  <si>
    <t>K292</t>
  </si>
  <si>
    <t>U292</t>
  </si>
  <si>
    <t>F293</t>
  </si>
  <si>
    <t>H293</t>
  </si>
  <si>
    <t>P293</t>
  </si>
  <si>
    <t>R293</t>
  </si>
  <si>
    <t>G293</t>
  </si>
  <si>
    <t>I293</t>
  </si>
  <si>
    <t>S293</t>
  </si>
  <si>
    <t>K293</t>
  </si>
  <si>
    <t>U293</t>
  </si>
  <si>
    <t>F294</t>
  </si>
  <si>
    <t>H294</t>
  </si>
  <si>
    <t>P294</t>
  </si>
  <si>
    <t>R294</t>
  </si>
  <si>
    <t>G294</t>
  </si>
  <si>
    <t>I294</t>
  </si>
  <si>
    <t>S294</t>
  </si>
  <si>
    <t>K294</t>
  </si>
  <si>
    <t>U294</t>
  </si>
  <si>
    <t>F295</t>
  </si>
  <si>
    <t>H295</t>
  </si>
  <si>
    <t>P295</t>
  </si>
  <si>
    <t>R295</t>
  </si>
  <si>
    <t>G295</t>
  </si>
  <si>
    <t>I295</t>
  </si>
  <si>
    <t>S295</t>
  </si>
  <si>
    <t>K295</t>
  </si>
  <si>
    <t>U295</t>
  </si>
  <si>
    <t>F296</t>
  </si>
  <si>
    <t>H296</t>
  </si>
  <si>
    <t>P296</t>
  </si>
  <si>
    <t>R296</t>
  </si>
  <si>
    <t>G296</t>
  </si>
  <si>
    <t>I296</t>
  </si>
  <si>
    <t>S296</t>
  </si>
  <si>
    <t>K296</t>
  </si>
  <si>
    <t>U296</t>
  </si>
  <si>
    <t>PLNE</t>
  </si>
  <si>
    <t>DOR</t>
  </si>
  <si>
    <t>CHYBY</t>
  </si>
  <si>
    <t>F3</t>
  </si>
  <si>
    <t>H3</t>
  </si>
  <si>
    <t>P3</t>
  </si>
  <si>
    <t>R3</t>
  </si>
  <si>
    <t>G3</t>
  </si>
  <si>
    <t>I3</t>
  </si>
  <si>
    <t>S3</t>
  </si>
  <si>
    <t>K3</t>
  </si>
  <si>
    <t>U3</t>
  </si>
  <si>
    <t>F4</t>
  </si>
  <si>
    <t>H4</t>
  </si>
  <si>
    <t>P4</t>
  </si>
  <si>
    <t>R4</t>
  </si>
  <si>
    <t>G4</t>
  </si>
  <si>
    <t>I4</t>
  </si>
  <si>
    <t>S4</t>
  </si>
  <si>
    <t>K4</t>
  </si>
  <si>
    <t>U4</t>
  </si>
  <si>
    <t>F5</t>
  </si>
  <si>
    <t>H5</t>
  </si>
  <si>
    <t>P5</t>
  </si>
  <si>
    <t>R5</t>
  </si>
  <si>
    <t>G5</t>
  </si>
  <si>
    <t>I5</t>
  </si>
  <si>
    <t>S5</t>
  </si>
  <si>
    <t>K5</t>
  </si>
  <si>
    <t>U5</t>
  </si>
  <si>
    <t>F6</t>
  </si>
  <si>
    <t>H6</t>
  </si>
  <si>
    <t>P6</t>
  </si>
  <si>
    <t>R6</t>
  </si>
  <si>
    <t>G6</t>
  </si>
  <si>
    <t>I6</t>
  </si>
  <si>
    <t>S6</t>
  </si>
  <si>
    <t>K6</t>
  </si>
  <si>
    <t>U6</t>
  </si>
  <si>
    <t>F7</t>
  </si>
  <si>
    <t>H7</t>
  </si>
  <si>
    <t>P7</t>
  </si>
  <si>
    <t>R7</t>
  </si>
  <si>
    <t>G7</t>
  </si>
  <si>
    <t>I7</t>
  </si>
  <si>
    <t>S7</t>
  </si>
  <si>
    <t>K7</t>
  </si>
  <si>
    <t>U7</t>
  </si>
  <si>
    <t>F8</t>
  </si>
  <si>
    <t>H8</t>
  </si>
  <si>
    <t>P8</t>
  </si>
  <si>
    <t>R8</t>
  </si>
  <si>
    <t>G8</t>
  </si>
  <si>
    <t>I8</t>
  </si>
  <si>
    <t>S8</t>
  </si>
  <si>
    <t>K8</t>
  </si>
  <si>
    <t>U8</t>
  </si>
  <si>
    <t>F9</t>
  </si>
  <si>
    <t>H9</t>
  </si>
  <si>
    <t>P9</t>
  </si>
  <si>
    <t>R9</t>
  </si>
  <si>
    <t>G9</t>
  </si>
  <si>
    <t>I9</t>
  </si>
  <si>
    <t>S9</t>
  </si>
  <si>
    <t>K9</t>
  </si>
  <si>
    <t>U9</t>
  </si>
  <si>
    <t>F10</t>
  </si>
  <si>
    <t>H10</t>
  </si>
  <si>
    <t>P10</t>
  </si>
  <si>
    <t>R10</t>
  </si>
  <si>
    <t>G10</t>
  </si>
  <si>
    <t>I10</t>
  </si>
  <si>
    <t>S10</t>
  </si>
  <si>
    <t>K10</t>
  </si>
  <si>
    <t>U10</t>
  </si>
  <si>
    <t>F11</t>
  </si>
  <si>
    <t>H11</t>
  </si>
  <si>
    <t>P11</t>
  </si>
  <si>
    <t>R11</t>
  </si>
  <si>
    <t>G11</t>
  </si>
  <si>
    <t>I11</t>
  </si>
  <si>
    <t>S11</t>
  </si>
  <si>
    <t>K11</t>
  </si>
  <si>
    <t>U11</t>
  </si>
  <si>
    <t>F12</t>
  </si>
  <si>
    <t>H12</t>
  </si>
  <si>
    <t>P12</t>
  </si>
  <si>
    <t>R12</t>
  </si>
  <si>
    <t>G12</t>
  </si>
  <si>
    <t>I12</t>
  </si>
  <si>
    <t>S12</t>
  </si>
  <si>
    <t>K12</t>
  </si>
  <si>
    <t>U12</t>
  </si>
  <si>
    <t>F13</t>
  </si>
  <si>
    <t>H13</t>
  </si>
  <si>
    <t>P13</t>
  </si>
  <si>
    <t>R13</t>
  </si>
  <si>
    <t>G13</t>
  </si>
  <si>
    <t>I13</t>
  </si>
  <si>
    <t>S13</t>
  </si>
  <si>
    <t>K13</t>
  </si>
  <si>
    <t>U13</t>
  </si>
  <si>
    <t>F14</t>
  </si>
  <si>
    <t>H14</t>
  </si>
  <si>
    <t>P14</t>
  </si>
  <si>
    <t>R14</t>
  </si>
  <si>
    <t>G14</t>
  </si>
  <si>
    <t>I14</t>
  </si>
  <si>
    <t>S14</t>
  </si>
  <si>
    <t>K14</t>
  </si>
  <si>
    <t>U14</t>
  </si>
  <si>
    <t>F15</t>
  </si>
  <si>
    <t>H15</t>
  </si>
  <si>
    <t>P15</t>
  </si>
  <si>
    <t>R15</t>
  </si>
  <si>
    <t>G15</t>
  </si>
  <si>
    <t>I15</t>
  </si>
  <si>
    <t>S15</t>
  </si>
  <si>
    <t>K15</t>
  </si>
  <si>
    <t>U15</t>
  </si>
  <si>
    <t>F16</t>
  </si>
  <si>
    <t>H16</t>
  </si>
  <si>
    <t>P16</t>
  </si>
  <si>
    <t>R16</t>
  </si>
  <si>
    <t>G16</t>
  </si>
  <si>
    <t>I16</t>
  </si>
  <si>
    <t>S16</t>
  </si>
  <si>
    <t>K16</t>
  </si>
  <si>
    <t>U16</t>
  </si>
  <si>
    <t>F17</t>
  </si>
  <si>
    <t>H17</t>
  </si>
  <si>
    <t>P17</t>
  </si>
  <si>
    <t>R17</t>
  </si>
  <si>
    <t>G17</t>
  </si>
  <si>
    <t>I17</t>
  </si>
  <si>
    <t>S17</t>
  </si>
  <si>
    <t>K17</t>
  </si>
  <si>
    <t>U17</t>
  </si>
  <si>
    <t>F18</t>
  </si>
  <si>
    <t>H18</t>
  </si>
  <si>
    <t>P18</t>
  </si>
  <si>
    <t>R18</t>
  </si>
  <si>
    <t>G18</t>
  </si>
  <si>
    <t>I18</t>
  </si>
  <si>
    <t>S18</t>
  </si>
  <si>
    <t>K18</t>
  </si>
  <si>
    <t>U18</t>
  </si>
  <si>
    <t>F19</t>
  </si>
  <si>
    <t>H19</t>
  </si>
  <si>
    <t>P19</t>
  </si>
  <si>
    <t>R19</t>
  </si>
  <si>
    <t>G19</t>
  </si>
  <si>
    <t>I19</t>
  </si>
  <si>
    <t>S19</t>
  </si>
  <si>
    <t>K19</t>
  </si>
  <si>
    <t>U19</t>
  </si>
  <si>
    <t>F20</t>
  </si>
  <si>
    <t>H20</t>
  </si>
  <si>
    <t>P20</t>
  </si>
  <si>
    <t>R20</t>
  </si>
  <si>
    <t>G20</t>
  </si>
  <si>
    <t>I20</t>
  </si>
  <si>
    <t>S20</t>
  </si>
  <si>
    <t>K20</t>
  </si>
  <si>
    <t>U20</t>
  </si>
  <si>
    <t>F21</t>
  </si>
  <si>
    <t>H21</t>
  </si>
  <si>
    <t>P21</t>
  </si>
  <si>
    <t>R21</t>
  </si>
  <si>
    <t>G21</t>
  </si>
  <si>
    <t>I21</t>
  </si>
  <si>
    <t>S21</t>
  </si>
  <si>
    <t>K21</t>
  </si>
  <si>
    <t>U21</t>
  </si>
  <si>
    <t>F22</t>
  </si>
  <si>
    <t>H22</t>
  </si>
  <si>
    <t>P22</t>
  </si>
  <si>
    <t>R22</t>
  </si>
  <si>
    <t>G22</t>
  </si>
  <si>
    <t>I22</t>
  </si>
  <si>
    <t>S22</t>
  </si>
  <si>
    <t>K22</t>
  </si>
  <si>
    <t>U22</t>
  </si>
  <si>
    <t>F23</t>
  </si>
  <si>
    <t>H23</t>
  </si>
  <si>
    <t>P23</t>
  </si>
  <si>
    <t>R23</t>
  </si>
  <si>
    <t>G23</t>
  </si>
  <si>
    <t>I23</t>
  </si>
  <si>
    <t>S23</t>
  </si>
  <si>
    <t>K23</t>
  </si>
  <si>
    <t>U23</t>
  </si>
  <si>
    <t>F24</t>
  </si>
  <si>
    <t>H24</t>
  </si>
  <si>
    <t>P24</t>
  </si>
  <si>
    <t>R24</t>
  </si>
  <si>
    <t>G24</t>
  </si>
  <si>
    <t>I24</t>
  </si>
  <si>
    <t>S24</t>
  </si>
  <si>
    <t>K24</t>
  </si>
  <si>
    <t>U24</t>
  </si>
  <si>
    <t>F25</t>
  </si>
  <si>
    <t>H25</t>
  </si>
  <si>
    <t>P25</t>
  </si>
  <si>
    <t>R25</t>
  </si>
  <si>
    <t>G25</t>
  </si>
  <si>
    <t>I25</t>
  </si>
  <si>
    <t>S25</t>
  </si>
  <si>
    <t>K25</t>
  </si>
  <si>
    <t>U25</t>
  </si>
  <si>
    <t>F26</t>
  </si>
  <si>
    <t>H26</t>
  </si>
  <si>
    <t>P26</t>
  </si>
  <si>
    <t>R26</t>
  </si>
  <si>
    <t>G26</t>
  </si>
  <si>
    <t>I26</t>
  </si>
  <si>
    <t>S26</t>
  </si>
  <si>
    <t>K26</t>
  </si>
  <si>
    <t>U26</t>
  </si>
  <si>
    <t>F27</t>
  </si>
  <si>
    <t>H27</t>
  </si>
  <si>
    <t>P27</t>
  </si>
  <si>
    <t>R27</t>
  </si>
  <si>
    <t>G27</t>
  </si>
  <si>
    <t>I27</t>
  </si>
  <si>
    <t>S27</t>
  </si>
  <si>
    <t>K27</t>
  </si>
  <si>
    <t>U27</t>
  </si>
  <si>
    <t>F28</t>
  </si>
  <si>
    <t>H28</t>
  </si>
  <si>
    <t>P28</t>
  </si>
  <si>
    <t>R28</t>
  </si>
  <si>
    <t>G28</t>
  </si>
  <si>
    <t>I28</t>
  </si>
  <si>
    <t>S28</t>
  </si>
  <si>
    <t>K28</t>
  </si>
  <si>
    <t>U28</t>
  </si>
  <si>
    <t>F29</t>
  </si>
  <si>
    <t>H29</t>
  </si>
  <si>
    <t>P29</t>
  </si>
  <si>
    <t>R29</t>
  </si>
  <si>
    <t>G29</t>
  </si>
  <si>
    <t>I29</t>
  </si>
  <si>
    <t>S29</t>
  </si>
  <si>
    <t>K29</t>
  </si>
  <si>
    <t>U29</t>
  </si>
  <si>
    <t>F30</t>
  </si>
  <si>
    <t>H30</t>
  </si>
  <si>
    <t>P30</t>
  </si>
  <si>
    <t>R30</t>
  </si>
  <si>
    <t>G30</t>
  </si>
  <si>
    <t>I30</t>
  </si>
  <si>
    <t>S30</t>
  </si>
  <si>
    <t>K30</t>
  </si>
  <si>
    <t>U30</t>
  </si>
  <si>
    <t>F31</t>
  </si>
  <si>
    <t>H31</t>
  </si>
  <si>
    <t>P31</t>
  </si>
  <si>
    <t>R31</t>
  </si>
  <si>
    <t>G31</t>
  </si>
  <si>
    <t>I31</t>
  </si>
  <si>
    <t>S31</t>
  </si>
  <si>
    <t>K31</t>
  </si>
  <si>
    <t>U31</t>
  </si>
  <si>
    <t>F32</t>
  </si>
  <si>
    <t>H32</t>
  </si>
  <si>
    <t>P32</t>
  </si>
  <si>
    <t>R32</t>
  </si>
  <si>
    <t>G32</t>
  </si>
  <si>
    <t>I32</t>
  </si>
  <si>
    <t>S32</t>
  </si>
  <si>
    <t>K32</t>
  </si>
  <si>
    <t>U32</t>
  </si>
  <si>
    <t>F33</t>
  </si>
  <si>
    <t>H33</t>
  </si>
  <si>
    <t>P33</t>
  </si>
  <si>
    <t>R33</t>
  </si>
  <si>
    <t>G33</t>
  </si>
  <si>
    <t>I33</t>
  </si>
  <si>
    <t>S33</t>
  </si>
  <si>
    <t>K33</t>
  </si>
  <si>
    <t>U33</t>
  </si>
  <si>
    <t>F34</t>
  </si>
  <si>
    <t>H34</t>
  </si>
  <si>
    <t>P34</t>
  </si>
  <si>
    <t>R34</t>
  </si>
  <si>
    <t>G34</t>
  </si>
  <si>
    <t>I34</t>
  </si>
  <si>
    <t>S34</t>
  </si>
  <si>
    <t>K34</t>
  </si>
  <si>
    <t>U34</t>
  </si>
  <si>
    <t>F35</t>
  </si>
  <si>
    <t>H35</t>
  </si>
  <si>
    <t>P35</t>
  </si>
  <si>
    <t>R35</t>
  </si>
  <si>
    <t>G35</t>
  </si>
  <si>
    <t>I35</t>
  </si>
  <si>
    <t>S35</t>
  </si>
  <si>
    <t>K35</t>
  </si>
  <si>
    <t>U35</t>
  </si>
  <si>
    <t>F36</t>
  </si>
  <si>
    <t>H36</t>
  </si>
  <si>
    <t>P36</t>
  </si>
  <si>
    <t>R36</t>
  </si>
  <si>
    <t>G36</t>
  </si>
  <si>
    <t>I36</t>
  </si>
  <si>
    <t>S36</t>
  </si>
  <si>
    <t>K36</t>
  </si>
  <si>
    <t>U36</t>
  </si>
  <si>
    <t>F37</t>
  </si>
  <si>
    <t>H37</t>
  </si>
  <si>
    <t>P37</t>
  </si>
  <si>
    <t>R37</t>
  </si>
  <si>
    <t>G37</t>
  </si>
  <si>
    <t>I37</t>
  </si>
  <si>
    <t>S37</t>
  </si>
  <si>
    <t>K37</t>
  </si>
  <si>
    <t>U37</t>
  </si>
  <si>
    <t>F38</t>
  </si>
  <si>
    <t>H38</t>
  </si>
  <si>
    <t>P38</t>
  </si>
  <si>
    <t>R38</t>
  </si>
  <si>
    <t>G38</t>
  </si>
  <si>
    <t>I38</t>
  </si>
  <si>
    <t>S38</t>
  </si>
  <si>
    <t>K38</t>
  </si>
  <si>
    <t>U38</t>
  </si>
  <si>
    <t>F39</t>
  </si>
  <si>
    <t>H39</t>
  </si>
  <si>
    <t>P39</t>
  </si>
  <si>
    <t>R39</t>
  </si>
  <si>
    <t>G39</t>
  </si>
  <si>
    <t>I39</t>
  </si>
  <si>
    <t>S39</t>
  </si>
  <si>
    <t>K39</t>
  </si>
  <si>
    <t>U39</t>
  </si>
  <si>
    <t>F40</t>
  </si>
  <si>
    <t>H40</t>
  </si>
  <si>
    <t>P40</t>
  </si>
  <si>
    <t>R40</t>
  </si>
  <si>
    <t>G40</t>
  </si>
  <si>
    <t>I40</t>
  </si>
  <si>
    <t>S40</t>
  </si>
  <si>
    <t>K40</t>
  </si>
  <si>
    <t>U40</t>
  </si>
  <si>
    <t>F41</t>
  </si>
  <si>
    <t>H41</t>
  </si>
  <si>
    <t>P41</t>
  </si>
  <si>
    <t>R41</t>
  </si>
  <si>
    <t>G41</t>
  </si>
  <si>
    <t>I41</t>
  </si>
  <si>
    <t>S41</t>
  </si>
  <si>
    <t>K41</t>
  </si>
  <si>
    <t>U41</t>
  </si>
  <si>
    <t>F42</t>
  </si>
  <si>
    <t>H42</t>
  </si>
  <si>
    <t>P42</t>
  </si>
  <si>
    <t>R42</t>
  </si>
  <si>
    <t>G42</t>
  </si>
  <si>
    <t>I42</t>
  </si>
  <si>
    <t>S42</t>
  </si>
  <si>
    <t>K42</t>
  </si>
  <si>
    <t>U42</t>
  </si>
  <si>
    <t>F43</t>
  </si>
  <si>
    <t>H43</t>
  </si>
  <si>
    <t>P43</t>
  </si>
  <si>
    <t>R43</t>
  </si>
  <si>
    <t>G43</t>
  </si>
  <si>
    <t>I43</t>
  </si>
  <si>
    <t>S43</t>
  </si>
  <si>
    <t>K43</t>
  </si>
  <si>
    <t>U43</t>
  </si>
  <si>
    <t>F44</t>
  </si>
  <si>
    <t>H44</t>
  </si>
  <si>
    <t>P44</t>
  </si>
  <si>
    <t>R44</t>
  </si>
  <si>
    <t>G44</t>
  </si>
  <si>
    <t>I44</t>
  </si>
  <si>
    <t>S44</t>
  </si>
  <si>
    <t>K44</t>
  </si>
  <si>
    <t>U44</t>
  </si>
  <si>
    <t>F45</t>
  </si>
  <si>
    <t>H45</t>
  </si>
  <si>
    <t>P45</t>
  </si>
  <si>
    <t>R45</t>
  </si>
  <si>
    <t>G45</t>
  </si>
  <si>
    <t>I45</t>
  </si>
  <si>
    <t>S45</t>
  </si>
  <si>
    <t>K45</t>
  </si>
  <si>
    <t>U45</t>
  </si>
  <si>
    <t>F46</t>
  </si>
  <si>
    <t>H46</t>
  </si>
  <si>
    <t>P46</t>
  </si>
  <si>
    <t>R46</t>
  </si>
  <si>
    <t>G46</t>
  </si>
  <si>
    <t>I46</t>
  </si>
  <si>
    <t>S46</t>
  </si>
  <si>
    <t>K46</t>
  </si>
  <si>
    <t>U46</t>
  </si>
  <si>
    <t>F47</t>
  </si>
  <si>
    <t>H47</t>
  </si>
  <si>
    <t>P47</t>
  </si>
  <si>
    <t>R47</t>
  </si>
  <si>
    <t>G47</t>
  </si>
  <si>
    <t>I47</t>
  </si>
  <si>
    <t>S47</t>
  </si>
  <si>
    <t>K47</t>
  </si>
  <si>
    <t>U47</t>
  </si>
  <si>
    <t>F48</t>
  </si>
  <si>
    <t>H48</t>
  </si>
  <si>
    <t>P48</t>
  </si>
  <si>
    <t>R48</t>
  </si>
  <si>
    <t>G48</t>
  </si>
  <si>
    <t>I48</t>
  </si>
  <si>
    <t>S48</t>
  </si>
  <si>
    <t>K48</t>
  </si>
  <si>
    <t>U48</t>
  </si>
  <si>
    <t>F49</t>
  </si>
  <si>
    <t>H49</t>
  </si>
  <si>
    <t>P49</t>
  </si>
  <si>
    <t>R49</t>
  </si>
  <si>
    <t>G49</t>
  </si>
  <si>
    <t>I49</t>
  </si>
  <si>
    <t>S49</t>
  </si>
  <si>
    <t>K49</t>
  </si>
  <si>
    <t>U49</t>
  </si>
  <si>
    <t>F50</t>
  </si>
  <si>
    <t>H50</t>
  </si>
  <si>
    <t>P50</t>
  </si>
  <si>
    <t>R50</t>
  </si>
  <si>
    <t>G50</t>
  </si>
  <si>
    <t>I50</t>
  </si>
  <si>
    <t>S50</t>
  </si>
  <si>
    <t>K50</t>
  </si>
  <si>
    <t>U50</t>
  </si>
  <si>
    <t>F51</t>
  </si>
  <si>
    <t>H51</t>
  </si>
  <si>
    <t>P51</t>
  </si>
  <si>
    <t>R51</t>
  </si>
  <si>
    <t>G51</t>
  </si>
  <si>
    <t>I51</t>
  </si>
  <si>
    <t>S51</t>
  </si>
  <si>
    <t>K51</t>
  </si>
  <si>
    <t>U51</t>
  </si>
  <si>
    <t>F52</t>
  </si>
  <si>
    <t>H52</t>
  </si>
  <si>
    <t>P52</t>
  </si>
  <si>
    <t>R52</t>
  </si>
  <si>
    <t>G52</t>
  </si>
  <si>
    <t>I52</t>
  </si>
  <si>
    <t>S52</t>
  </si>
  <si>
    <t>K52</t>
  </si>
  <si>
    <t>U52</t>
  </si>
  <si>
    <t>F53</t>
  </si>
  <si>
    <t>H53</t>
  </si>
  <si>
    <t>P53</t>
  </si>
  <si>
    <t>R53</t>
  </si>
  <si>
    <t>G53</t>
  </si>
  <si>
    <t>I53</t>
  </si>
  <si>
    <t>S53</t>
  </si>
  <si>
    <t>K53</t>
  </si>
  <si>
    <t>U53</t>
  </si>
  <si>
    <t>F54</t>
  </si>
  <si>
    <t>H54</t>
  </si>
  <si>
    <t>P54</t>
  </si>
  <si>
    <t>R54</t>
  </si>
  <si>
    <t>G54</t>
  </si>
  <si>
    <t>I54</t>
  </si>
  <si>
    <t>S54</t>
  </si>
  <si>
    <t>K54</t>
  </si>
  <si>
    <t>U54</t>
  </si>
  <si>
    <t>F55</t>
  </si>
  <si>
    <t>H55</t>
  </si>
  <si>
    <t>P55</t>
  </si>
  <si>
    <t>R55</t>
  </si>
  <si>
    <t>G55</t>
  </si>
  <si>
    <t>I55</t>
  </si>
  <si>
    <t>S55</t>
  </si>
  <si>
    <t>K55</t>
  </si>
  <si>
    <t>U55</t>
  </si>
  <si>
    <t>F56</t>
  </si>
  <si>
    <t>H56</t>
  </si>
  <si>
    <t>P56</t>
  </si>
  <si>
    <t>R56</t>
  </si>
  <si>
    <t>G56</t>
  </si>
  <si>
    <t>I56</t>
  </si>
  <si>
    <t>S56</t>
  </si>
  <si>
    <t>K56</t>
  </si>
  <si>
    <t>U56</t>
  </si>
  <si>
    <t>F57</t>
  </si>
  <si>
    <t>H57</t>
  </si>
  <si>
    <t>P57</t>
  </si>
  <si>
    <t>R57</t>
  </si>
  <si>
    <t>G57</t>
  </si>
  <si>
    <t>I57</t>
  </si>
  <si>
    <t>S57</t>
  </si>
  <si>
    <t>K57</t>
  </si>
  <si>
    <t>U57</t>
  </si>
  <si>
    <t>F58</t>
  </si>
  <si>
    <t>H58</t>
  </si>
  <si>
    <t>P58</t>
  </si>
  <si>
    <t>R58</t>
  </si>
  <si>
    <t>G58</t>
  </si>
  <si>
    <t>I58</t>
  </si>
  <si>
    <t>S58</t>
  </si>
  <si>
    <t>K58</t>
  </si>
  <si>
    <t>U58</t>
  </si>
  <si>
    <t>F59</t>
  </si>
  <si>
    <t>H59</t>
  </si>
  <si>
    <t>P59</t>
  </si>
  <si>
    <t>R59</t>
  </si>
  <si>
    <t>G59</t>
  </si>
  <si>
    <t>I59</t>
  </si>
  <si>
    <t>S59</t>
  </si>
  <si>
    <t>K59</t>
  </si>
  <si>
    <t>U59</t>
  </si>
  <si>
    <t>F60</t>
  </si>
  <si>
    <t>H60</t>
  </si>
  <si>
    <t>P60</t>
  </si>
  <si>
    <t>R60</t>
  </si>
  <si>
    <t>G60</t>
  </si>
  <si>
    <t>I60</t>
  </si>
  <si>
    <t>S60</t>
  </si>
  <si>
    <t>K60</t>
  </si>
  <si>
    <t>U60</t>
  </si>
  <si>
    <t>F61</t>
  </si>
  <si>
    <t>H61</t>
  </si>
  <si>
    <t>P61</t>
  </si>
  <si>
    <t>R61</t>
  </si>
  <si>
    <t>G61</t>
  </si>
  <si>
    <t>I61</t>
  </si>
  <si>
    <t>S61</t>
  </si>
  <si>
    <t>K61</t>
  </si>
  <si>
    <t>U61</t>
  </si>
  <si>
    <t>F62</t>
  </si>
  <si>
    <t>H62</t>
  </si>
  <si>
    <t>P62</t>
  </si>
  <si>
    <t>R62</t>
  </si>
  <si>
    <t>G62</t>
  </si>
  <si>
    <t>I62</t>
  </si>
  <si>
    <t>S62</t>
  </si>
  <si>
    <t>K62</t>
  </si>
  <si>
    <t>U62</t>
  </si>
  <si>
    <t>F63</t>
  </si>
  <si>
    <t>H63</t>
  </si>
  <si>
    <t>P63</t>
  </si>
  <si>
    <t>R63</t>
  </si>
  <si>
    <t>G63</t>
  </si>
  <si>
    <t>I63</t>
  </si>
  <si>
    <t>S63</t>
  </si>
  <si>
    <t>K63</t>
  </si>
  <si>
    <t>U63</t>
  </si>
  <si>
    <t>F64</t>
  </si>
  <si>
    <t>H64</t>
  </si>
  <si>
    <t>P64</t>
  </si>
  <si>
    <t>R64</t>
  </si>
  <si>
    <t>G64</t>
  </si>
  <si>
    <t>I64</t>
  </si>
  <si>
    <t>S64</t>
  </si>
  <si>
    <t>K64</t>
  </si>
  <si>
    <t>U64</t>
  </si>
  <si>
    <t>F65</t>
  </si>
  <si>
    <t>H65</t>
  </si>
  <si>
    <t>P65</t>
  </si>
  <si>
    <t>R65</t>
  </si>
  <si>
    <t>G65</t>
  </si>
  <si>
    <t>I65</t>
  </si>
  <si>
    <t>S65</t>
  </si>
  <si>
    <t>K65</t>
  </si>
  <si>
    <t>U65</t>
  </si>
  <si>
    <t>F66</t>
  </si>
  <si>
    <t>H66</t>
  </si>
  <si>
    <t>P66</t>
  </si>
  <si>
    <t>R66</t>
  </si>
  <si>
    <t>G66</t>
  </si>
  <si>
    <t>I66</t>
  </si>
  <si>
    <t>S66</t>
  </si>
  <si>
    <t>K66</t>
  </si>
  <si>
    <t>U66</t>
  </si>
  <si>
    <t>F67</t>
  </si>
  <si>
    <t>H67</t>
  </si>
  <si>
    <t>P67</t>
  </si>
  <si>
    <t>R67</t>
  </si>
  <si>
    <t>G67</t>
  </si>
  <si>
    <t>I67</t>
  </si>
  <si>
    <t>S67</t>
  </si>
  <si>
    <t>K67</t>
  </si>
  <si>
    <t>U67</t>
  </si>
  <si>
    <t>F68</t>
  </si>
  <si>
    <t>H68</t>
  </si>
  <si>
    <t>P68</t>
  </si>
  <si>
    <t>R68</t>
  </si>
  <si>
    <t>G68</t>
  </si>
  <si>
    <t>I68</t>
  </si>
  <si>
    <t>S68</t>
  </si>
  <si>
    <t>K68</t>
  </si>
  <si>
    <t>U68</t>
  </si>
  <si>
    <t>F69</t>
  </si>
  <si>
    <t>H69</t>
  </si>
  <si>
    <t>P69</t>
  </si>
  <si>
    <t>R69</t>
  </si>
  <si>
    <t>G69</t>
  </si>
  <si>
    <t>I69</t>
  </si>
  <si>
    <t>S69</t>
  </si>
  <si>
    <t>K69</t>
  </si>
  <si>
    <t>U69</t>
  </si>
  <si>
    <t>F70</t>
  </si>
  <si>
    <t>H70</t>
  </si>
  <si>
    <t>P70</t>
  </si>
  <si>
    <t>R70</t>
  </si>
  <si>
    <t>G70</t>
  </si>
  <si>
    <t>I70</t>
  </si>
  <si>
    <t>S70</t>
  </si>
  <si>
    <t>K70</t>
  </si>
  <si>
    <t>U70</t>
  </si>
  <si>
    <t>F71</t>
  </si>
  <si>
    <t>H71</t>
  </si>
  <si>
    <t>P71</t>
  </si>
  <si>
    <t>R71</t>
  </si>
  <si>
    <t>G71</t>
  </si>
  <si>
    <t>I71</t>
  </si>
  <si>
    <t>S71</t>
  </si>
  <si>
    <t>K71</t>
  </si>
  <si>
    <t>U71</t>
  </si>
  <si>
    <t>F72</t>
  </si>
  <si>
    <t>H72</t>
  </si>
  <si>
    <t>P72</t>
  </si>
  <si>
    <t>R72</t>
  </si>
  <si>
    <t>G72</t>
  </si>
  <si>
    <t>I72</t>
  </si>
  <si>
    <t>S72</t>
  </si>
  <si>
    <t>K72</t>
  </si>
  <si>
    <t>U72</t>
  </si>
  <si>
    <t>F73</t>
  </si>
  <si>
    <t>H73</t>
  </si>
  <si>
    <t>P73</t>
  </si>
  <si>
    <t>R73</t>
  </si>
  <si>
    <t>G73</t>
  </si>
  <si>
    <t>I73</t>
  </si>
  <si>
    <t>S73</t>
  </si>
  <si>
    <t>K73</t>
  </si>
  <si>
    <t>U73</t>
  </si>
  <si>
    <t>F74</t>
  </si>
  <si>
    <t>H74</t>
  </si>
  <si>
    <t>P74</t>
  </si>
  <si>
    <t>R74</t>
  </si>
  <si>
    <t>G74</t>
  </si>
  <si>
    <t>I74</t>
  </si>
  <si>
    <t>S74</t>
  </si>
  <si>
    <t>K74</t>
  </si>
  <si>
    <t>U74</t>
  </si>
  <si>
    <t>F75</t>
  </si>
  <si>
    <t>H75</t>
  </si>
  <si>
    <t>P75</t>
  </si>
  <si>
    <t>R75</t>
  </si>
  <si>
    <t>G75</t>
  </si>
  <si>
    <t>I75</t>
  </si>
  <si>
    <t>S75</t>
  </si>
  <si>
    <t>K75</t>
  </si>
  <si>
    <t>U75</t>
  </si>
  <si>
    <t>F76</t>
  </si>
  <si>
    <t>H76</t>
  </si>
  <si>
    <t>P76</t>
  </si>
  <si>
    <t>R76</t>
  </si>
  <si>
    <t>G76</t>
  </si>
  <si>
    <t>I76</t>
  </si>
  <si>
    <t>S76</t>
  </si>
  <si>
    <t>K76</t>
  </si>
  <si>
    <t>U76</t>
  </si>
  <si>
    <t>F77</t>
  </si>
  <si>
    <t>H77</t>
  </si>
  <si>
    <t>P77</t>
  </si>
  <si>
    <t>R77</t>
  </si>
  <si>
    <t>G77</t>
  </si>
  <si>
    <t>I77</t>
  </si>
  <si>
    <t>S77</t>
  </si>
  <si>
    <t>K77</t>
  </si>
  <si>
    <t>U77</t>
  </si>
  <si>
    <t>F78</t>
  </si>
  <si>
    <t>H78</t>
  </si>
  <si>
    <t>P78</t>
  </si>
  <si>
    <t>R78</t>
  </si>
  <si>
    <t>G78</t>
  </si>
  <si>
    <t>I78</t>
  </si>
  <si>
    <t>S78</t>
  </si>
  <si>
    <t>K78</t>
  </si>
  <si>
    <t>U78</t>
  </si>
  <si>
    <t>F79</t>
  </si>
  <si>
    <t>H79</t>
  </si>
  <si>
    <t>P79</t>
  </si>
  <si>
    <t>R79</t>
  </si>
  <si>
    <t>G79</t>
  </si>
  <si>
    <t>I79</t>
  </si>
  <si>
    <t>S79</t>
  </si>
  <si>
    <t>K79</t>
  </si>
  <si>
    <t>U79</t>
  </si>
  <si>
    <t>F80</t>
  </si>
  <si>
    <t>H80</t>
  </si>
  <si>
    <t>P80</t>
  </si>
  <si>
    <t>R80</t>
  </si>
  <si>
    <t>G80</t>
  </si>
  <si>
    <t>I80</t>
  </si>
  <si>
    <t>S80</t>
  </si>
  <si>
    <t>K80</t>
  </si>
  <si>
    <t>U80</t>
  </si>
  <si>
    <t>F81</t>
  </si>
  <si>
    <t>H81</t>
  </si>
  <si>
    <t>P81</t>
  </si>
  <si>
    <t>R81</t>
  </si>
  <si>
    <t>G81</t>
  </si>
  <si>
    <t>I81</t>
  </si>
  <si>
    <t>S81</t>
  </si>
  <si>
    <t>K81</t>
  </si>
  <si>
    <t>U81</t>
  </si>
  <si>
    <t>F82</t>
  </si>
  <si>
    <t>H82</t>
  </si>
  <si>
    <t>P82</t>
  </si>
  <si>
    <t>R82</t>
  </si>
  <si>
    <t>G82</t>
  </si>
  <si>
    <t>I82</t>
  </si>
  <si>
    <t>S82</t>
  </si>
  <si>
    <t>K82</t>
  </si>
  <si>
    <t>U82</t>
  </si>
  <si>
    <t>F83</t>
  </si>
  <si>
    <t>H83</t>
  </si>
  <si>
    <t>P83</t>
  </si>
  <si>
    <t>R83</t>
  </si>
  <si>
    <t>G83</t>
  </si>
  <si>
    <t>I83</t>
  </si>
  <si>
    <t>S83</t>
  </si>
  <si>
    <t>K83</t>
  </si>
  <si>
    <t>U83</t>
  </si>
  <si>
    <t>F84</t>
  </si>
  <si>
    <t>H84</t>
  </si>
  <si>
    <t>P84</t>
  </si>
  <si>
    <t>R84</t>
  </si>
  <si>
    <t>G84</t>
  </si>
  <si>
    <t>I84</t>
  </si>
  <si>
    <t>S84</t>
  </si>
  <si>
    <t>K84</t>
  </si>
  <si>
    <t>U84</t>
  </si>
  <si>
    <t>F85</t>
  </si>
  <si>
    <t>H85</t>
  </si>
  <si>
    <t>P85</t>
  </si>
  <si>
    <t>R85</t>
  </si>
  <si>
    <t>G85</t>
  </si>
  <si>
    <t>I85</t>
  </si>
  <si>
    <t>S85</t>
  </si>
  <si>
    <t>K85</t>
  </si>
  <si>
    <t>U85</t>
  </si>
  <si>
    <t>F86</t>
  </si>
  <si>
    <t>H86</t>
  </si>
  <si>
    <t>P86</t>
  </si>
  <si>
    <t>R86</t>
  </si>
  <si>
    <t>G86</t>
  </si>
  <si>
    <t>I86</t>
  </si>
  <si>
    <t>S86</t>
  </si>
  <si>
    <t>K86</t>
  </si>
  <si>
    <t>U86</t>
  </si>
  <si>
    <t>F87</t>
  </si>
  <si>
    <t>H87</t>
  </si>
  <si>
    <t>P87</t>
  </si>
  <si>
    <t>R87</t>
  </si>
  <si>
    <t>G87</t>
  </si>
  <si>
    <t>I87</t>
  </si>
  <si>
    <t>S87</t>
  </si>
  <si>
    <t>K87</t>
  </si>
  <si>
    <t>U87</t>
  </si>
  <si>
    <t>F88</t>
  </si>
  <si>
    <t>H88</t>
  </si>
  <si>
    <t>P88</t>
  </si>
  <si>
    <t>R88</t>
  </si>
  <si>
    <t>G88</t>
  </si>
  <si>
    <t>I88</t>
  </si>
  <si>
    <t>S88</t>
  </si>
  <si>
    <t>K88</t>
  </si>
  <si>
    <t>U88</t>
  </si>
  <si>
    <t>F89</t>
  </si>
  <si>
    <t>H89</t>
  </si>
  <si>
    <t>P89</t>
  </si>
  <si>
    <t>R89</t>
  </si>
  <si>
    <t>G89</t>
  </si>
  <si>
    <t>I89</t>
  </si>
  <si>
    <t>S89</t>
  </si>
  <si>
    <t>K89</t>
  </si>
  <si>
    <t>U89</t>
  </si>
  <si>
    <t>F90</t>
  </si>
  <si>
    <t>H90</t>
  </si>
  <si>
    <t>P90</t>
  </si>
  <si>
    <t>R90</t>
  </si>
  <si>
    <t>G90</t>
  </si>
  <si>
    <t>I90</t>
  </si>
  <si>
    <t>S90</t>
  </si>
  <si>
    <t>K90</t>
  </si>
  <si>
    <t>U90</t>
  </si>
  <si>
    <t>F91</t>
  </si>
  <si>
    <t>H91</t>
  </si>
  <si>
    <t>P91</t>
  </si>
  <si>
    <t>R91</t>
  </si>
  <si>
    <t>G91</t>
  </si>
  <si>
    <t>I91</t>
  </si>
  <si>
    <t>S91</t>
  </si>
  <si>
    <t>K91</t>
  </si>
  <si>
    <t>U91</t>
  </si>
  <si>
    <t>F92</t>
  </si>
  <si>
    <t>H92</t>
  </si>
  <si>
    <t>P92</t>
  </si>
  <si>
    <t>R92</t>
  </si>
  <si>
    <t>G92</t>
  </si>
  <si>
    <t>I92</t>
  </si>
  <si>
    <t>S92</t>
  </si>
  <si>
    <t>K92</t>
  </si>
  <si>
    <t>U92</t>
  </si>
  <si>
    <t>F93</t>
  </si>
  <si>
    <t>H93</t>
  </si>
  <si>
    <t>P93</t>
  </si>
  <si>
    <t>R93</t>
  </si>
  <si>
    <t>G93</t>
  </si>
  <si>
    <t>I93</t>
  </si>
  <si>
    <t>S93</t>
  </si>
  <si>
    <t>K93</t>
  </si>
  <si>
    <t>U93</t>
  </si>
  <si>
    <t>F94</t>
  </si>
  <si>
    <t>H94</t>
  </si>
  <si>
    <t>P94</t>
  </si>
  <si>
    <t>R94</t>
  </si>
  <si>
    <t>G94</t>
  </si>
  <si>
    <t>I94</t>
  </si>
  <si>
    <t>S94</t>
  </si>
  <si>
    <t>K94</t>
  </si>
  <si>
    <t>U94</t>
  </si>
  <si>
    <t>F95</t>
  </si>
  <si>
    <t>H95</t>
  </si>
  <si>
    <t>P95</t>
  </si>
  <si>
    <t>R95</t>
  </si>
  <si>
    <t>G95</t>
  </si>
  <si>
    <t>I95</t>
  </si>
  <si>
    <t>S95</t>
  </si>
  <si>
    <t>K95</t>
  </si>
  <si>
    <t>U95</t>
  </si>
  <si>
    <t>F96</t>
  </si>
  <si>
    <t>H96</t>
  </si>
  <si>
    <t>P96</t>
  </si>
  <si>
    <t>R96</t>
  </si>
  <si>
    <t>G96</t>
  </si>
  <si>
    <t>I96</t>
  </si>
  <si>
    <t>S96</t>
  </si>
  <si>
    <t>K96</t>
  </si>
  <si>
    <t>U96</t>
  </si>
  <si>
    <t>F97</t>
  </si>
  <si>
    <t>H97</t>
  </si>
  <si>
    <t>P97</t>
  </si>
  <si>
    <t>R97</t>
  </si>
  <si>
    <t>G97</t>
  </si>
  <si>
    <t>I97</t>
  </si>
  <si>
    <t>S97</t>
  </si>
  <si>
    <t>K97</t>
  </si>
  <si>
    <t>U97</t>
  </si>
  <si>
    <t>F98</t>
  </si>
  <si>
    <t>H98</t>
  </si>
  <si>
    <t>P98</t>
  </si>
  <si>
    <t>R98</t>
  </si>
  <si>
    <t>G98</t>
  </si>
  <si>
    <t>I98</t>
  </si>
  <si>
    <t>S98</t>
  </si>
  <si>
    <t>K98</t>
  </si>
  <si>
    <t>U98</t>
  </si>
  <si>
    <t>F99</t>
  </si>
  <si>
    <t>H99</t>
  </si>
  <si>
    <t>P99</t>
  </si>
  <si>
    <t>R99</t>
  </si>
  <si>
    <t>G99</t>
  </si>
  <si>
    <t>I99</t>
  </si>
  <si>
    <t>S99</t>
  </si>
  <si>
    <t>K99</t>
  </si>
  <si>
    <t>U99</t>
  </si>
  <si>
    <t>F100</t>
  </si>
  <si>
    <t>H100</t>
  </si>
  <si>
    <t>P100</t>
  </si>
  <si>
    <t>R100</t>
  </si>
  <si>
    <t>G100</t>
  </si>
  <si>
    <t>I100</t>
  </si>
  <si>
    <t>S100</t>
  </si>
  <si>
    <t>K100</t>
  </si>
  <si>
    <t>U100</t>
  </si>
  <si>
    <t>F101</t>
  </si>
  <si>
    <t>H101</t>
  </si>
  <si>
    <t>P101</t>
  </si>
  <si>
    <t>R101</t>
  </si>
  <si>
    <t>G101</t>
  </si>
  <si>
    <t>I101</t>
  </si>
  <si>
    <t>S101</t>
  </si>
  <si>
    <t>K101</t>
  </si>
  <si>
    <t>U101</t>
  </si>
  <si>
    <t>F102</t>
  </si>
  <si>
    <t>H102</t>
  </si>
  <si>
    <t>P102</t>
  </si>
  <si>
    <t>R102</t>
  </si>
  <si>
    <t>G102</t>
  </si>
  <si>
    <t>I102</t>
  </si>
  <si>
    <t>S102</t>
  </si>
  <si>
    <t>K102</t>
  </si>
  <si>
    <t>U102</t>
  </si>
  <si>
    <t>F103</t>
  </si>
  <si>
    <t>H103</t>
  </si>
  <si>
    <t>P103</t>
  </si>
  <si>
    <t>R103</t>
  </si>
  <si>
    <t>G103</t>
  </si>
  <si>
    <t>I103</t>
  </si>
  <si>
    <t>S103</t>
  </si>
  <si>
    <t>K103</t>
  </si>
  <si>
    <t>U103</t>
  </si>
  <si>
    <t>F104</t>
  </si>
  <si>
    <t>H104</t>
  </si>
  <si>
    <t>P104</t>
  </si>
  <si>
    <t>R104</t>
  </si>
  <si>
    <t>G104</t>
  </si>
  <si>
    <t>I104</t>
  </si>
  <si>
    <t>S104</t>
  </si>
  <si>
    <t>K104</t>
  </si>
  <si>
    <t>U104</t>
  </si>
  <si>
    <t>F105</t>
  </si>
  <si>
    <t>H105</t>
  </si>
  <si>
    <t>P105</t>
  </si>
  <si>
    <t>R105</t>
  </si>
  <si>
    <t>G105</t>
  </si>
  <si>
    <t>I105</t>
  </si>
  <si>
    <t>S105</t>
  </si>
  <si>
    <t>K105</t>
  </si>
  <si>
    <t>U105</t>
  </si>
  <si>
    <t>F106</t>
  </si>
  <si>
    <t>H106</t>
  </si>
  <si>
    <t>P106</t>
  </si>
  <si>
    <t>R106</t>
  </si>
  <si>
    <t>G106</t>
  </si>
  <si>
    <t>I106</t>
  </si>
  <si>
    <t>S106</t>
  </si>
  <si>
    <t>K106</t>
  </si>
  <si>
    <t>U106</t>
  </si>
  <si>
    <t>F107</t>
  </si>
  <si>
    <t>H107</t>
  </si>
  <si>
    <t>P107</t>
  </si>
  <si>
    <t>R107</t>
  </si>
  <si>
    <t>G107</t>
  </si>
  <si>
    <t>I107</t>
  </si>
  <si>
    <t>S107</t>
  </si>
  <si>
    <t>K107</t>
  </si>
  <si>
    <t>U107</t>
  </si>
  <si>
    <t>F108</t>
  </si>
  <si>
    <t>H108</t>
  </si>
  <si>
    <t>P108</t>
  </si>
  <si>
    <t>R108</t>
  </si>
  <si>
    <t>G108</t>
  </si>
  <si>
    <t>I108</t>
  </si>
  <si>
    <t>S108</t>
  </si>
  <si>
    <t>K108</t>
  </si>
  <si>
    <t>U108</t>
  </si>
  <si>
    <t>F109</t>
  </si>
  <si>
    <t>H109</t>
  </si>
  <si>
    <t>P109</t>
  </si>
  <si>
    <t>R109</t>
  </si>
  <si>
    <t>G109</t>
  </si>
  <si>
    <t>I109</t>
  </si>
  <si>
    <t>S109</t>
  </si>
  <si>
    <t>K109</t>
  </si>
  <si>
    <t>U109</t>
  </si>
  <si>
    <t>F110</t>
  </si>
  <si>
    <t>H110</t>
  </si>
  <si>
    <t>P110</t>
  </si>
  <si>
    <t>R110</t>
  </si>
  <si>
    <t>G110</t>
  </si>
  <si>
    <t>I110</t>
  </si>
  <si>
    <t>S110</t>
  </si>
  <si>
    <t>K110</t>
  </si>
  <si>
    <t>U110</t>
  </si>
  <si>
    <t>F111</t>
  </si>
  <si>
    <t>H111</t>
  </si>
  <si>
    <t>P111</t>
  </si>
  <si>
    <t>R111</t>
  </si>
  <si>
    <t>G111</t>
  </si>
  <si>
    <t>I111</t>
  </si>
  <si>
    <t>S111</t>
  </si>
  <si>
    <t>K111</t>
  </si>
  <si>
    <t>U111</t>
  </si>
  <si>
    <t>F112</t>
  </si>
  <si>
    <t>H112</t>
  </si>
  <si>
    <t>P112</t>
  </si>
  <si>
    <t>R112</t>
  </si>
  <si>
    <t>G112</t>
  </si>
  <si>
    <t>I112</t>
  </si>
  <si>
    <t>S112</t>
  </si>
  <si>
    <t>K112</t>
  </si>
  <si>
    <t>U112</t>
  </si>
  <si>
    <t>F113</t>
  </si>
  <si>
    <t>H113</t>
  </si>
  <si>
    <t>P113</t>
  </si>
  <si>
    <t>R113</t>
  </si>
  <si>
    <t>G113</t>
  </si>
  <si>
    <t>I113</t>
  </si>
  <si>
    <t>S113</t>
  </si>
  <si>
    <t>K113</t>
  </si>
  <si>
    <t>U113</t>
  </si>
  <si>
    <t>F114</t>
  </si>
  <si>
    <t>H114</t>
  </si>
  <si>
    <t>P114</t>
  </si>
  <si>
    <t>R114</t>
  </si>
  <si>
    <t>G114</t>
  </si>
  <si>
    <t>I114</t>
  </si>
  <si>
    <t>S114</t>
  </si>
  <si>
    <t>K114</t>
  </si>
  <si>
    <t>U114</t>
  </si>
  <si>
    <t>F115</t>
  </si>
  <si>
    <t>H115</t>
  </si>
  <si>
    <t>P115</t>
  </si>
  <si>
    <t>R115</t>
  </si>
  <si>
    <t>G115</t>
  </si>
  <si>
    <t>I115</t>
  </si>
  <si>
    <t>S115</t>
  </si>
  <si>
    <t>K115</t>
  </si>
  <si>
    <t>U115</t>
  </si>
  <si>
    <t>F116</t>
  </si>
  <si>
    <t>H116</t>
  </si>
  <si>
    <t>P116</t>
  </si>
  <si>
    <t>R116</t>
  </si>
  <si>
    <t>G116</t>
  </si>
  <si>
    <t>I116</t>
  </si>
  <si>
    <t>S116</t>
  </si>
  <si>
    <t>K116</t>
  </si>
  <si>
    <t>U116</t>
  </si>
  <si>
    <t>F117</t>
  </si>
  <si>
    <t>H117</t>
  </si>
  <si>
    <t>P117</t>
  </si>
  <si>
    <t>R117</t>
  </si>
  <si>
    <t>G117</t>
  </si>
  <si>
    <t>I117</t>
  </si>
  <si>
    <t>S117</t>
  </si>
  <si>
    <t>K117</t>
  </si>
  <si>
    <t>U117</t>
  </si>
  <si>
    <t>F118</t>
  </si>
  <si>
    <t>H118</t>
  </si>
  <si>
    <t>P118</t>
  </si>
  <si>
    <t>R118</t>
  </si>
  <si>
    <t>G118</t>
  </si>
  <si>
    <t>I118</t>
  </si>
  <si>
    <t>S118</t>
  </si>
  <si>
    <t>K118</t>
  </si>
  <si>
    <t>U118</t>
  </si>
  <si>
    <t>F119</t>
  </si>
  <si>
    <t>H119</t>
  </si>
  <si>
    <t>P119</t>
  </si>
  <si>
    <t>R119</t>
  </si>
  <si>
    <t>G119</t>
  </si>
  <si>
    <t>I119</t>
  </si>
  <si>
    <t>S119</t>
  </si>
  <si>
    <t>K119</t>
  </si>
  <si>
    <t>U119</t>
  </si>
  <si>
    <t>F120</t>
  </si>
  <si>
    <t>H120</t>
  </si>
  <si>
    <t>P120</t>
  </si>
  <si>
    <t>R120</t>
  </si>
  <si>
    <t>G120</t>
  </si>
  <si>
    <t>I120</t>
  </si>
  <si>
    <t>S120</t>
  </si>
  <si>
    <t>K120</t>
  </si>
  <si>
    <t>U120</t>
  </si>
  <si>
    <t>F121</t>
  </si>
  <si>
    <t>H121</t>
  </si>
  <si>
    <t>P121</t>
  </si>
  <si>
    <t>R121</t>
  </si>
  <si>
    <t>G121</t>
  </si>
  <si>
    <t>I121</t>
  </si>
  <si>
    <t>S121</t>
  </si>
  <si>
    <t>K121</t>
  </si>
  <si>
    <t>U121</t>
  </si>
  <si>
    <t>F122</t>
  </si>
  <si>
    <t>H122</t>
  </si>
  <si>
    <t>P122</t>
  </si>
  <si>
    <t>R122</t>
  </si>
  <si>
    <t>G122</t>
  </si>
  <si>
    <t>I122</t>
  </si>
  <si>
    <t>S122</t>
  </si>
  <si>
    <t>K122</t>
  </si>
  <si>
    <t>U122</t>
  </si>
  <si>
    <t>F123</t>
  </si>
  <si>
    <t>H123</t>
  </si>
  <si>
    <t>P123</t>
  </si>
  <si>
    <t>R123</t>
  </si>
  <si>
    <t>G123</t>
  </si>
  <si>
    <t>I123</t>
  </si>
  <si>
    <t>S123</t>
  </si>
  <si>
    <t>K123</t>
  </si>
  <si>
    <t>U123</t>
  </si>
  <si>
    <t>F124</t>
  </si>
  <si>
    <t>H124</t>
  </si>
  <si>
    <t>P124</t>
  </si>
  <si>
    <t>R124</t>
  </si>
  <si>
    <t>G124</t>
  </si>
  <si>
    <t>I124</t>
  </si>
  <si>
    <t>S124</t>
  </si>
  <si>
    <t>K124</t>
  </si>
  <si>
    <t>U124</t>
  </si>
  <si>
    <t>F125</t>
  </si>
  <si>
    <t>H125</t>
  </si>
  <si>
    <t>P125</t>
  </si>
  <si>
    <t>R125</t>
  </si>
  <si>
    <t>G125</t>
  </si>
  <si>
    <t>I125</t>
  </si>
  <si>
    <t>S125</t>
  </si>
  <si>
    <t>K125</t>
  </si>
  <si>
    <t>U125</t>
  </si>
  <si>
    <t>F126</t>
  </si>
  <si>
    <t>H126</t>
  </si>
  <si>
    <t>P126</t>
  </si>
  <si>
    <t>R126</t>
  </si>
  <si>
    <t>G126</t>
  </si>
  <si>
    <t>I126</t>
  </si>
  <si>
    <t>S126</t>
  </si>
  <si>
    <t>K126</t>
  </si>
  <si>
    <t>U126</t>
  </si>
  <si>
    <t>F127</t>
  </si>
  <si>
    <t>H127</t>
  </si>
  <si>
    <t>P127</t>
  </si>
  <si>
    <t>R127</t>
  </si>
  <si>
    <t>G127</t>
  </si>
  <si>
    <t>I127</t>
  </si>
  <si>
    <t>S127</t>
  </si>
  <si>
    <t>K127</t>
  </si>
  <si>
    <t>U127</t>
  </si>
  <si>
    <t>F128</t>
  </si>
  <si>
    <t>H128</t>
  </si>
  <si>
    <t>P128</t>
  </si>
  <si>
    <t>R128</t>
  </si>
  <si>
    <t>G128</t>
  </si>
  <si>
    <t>I128</t>
  </si>
  <si>
    <t>S128</t>
  </si>
  <si>
    <t>K128</t>
  </si>
  <si>
    <t>U128</t>
  </si>
  <si>
    <t>F129</t>
  </si>
  <si>
    <t>H129</t>
  </si>
  <si>
    <t>P129</t>
  </si>
  <si>
    <t>R129</t>
  </si>
  <si>
    <t>G129</t>
  </si>
  <si>
    <t>I129</t>
  </si>
  <si>
    <t>S129</t>
  </si>
  <si>
    <t>K129</t>
  </si>
  <si>
    <t>U129</t>
  </si>
  <si>
    <t>F130</t>
  </si>
  <si>
    <t>H130</t>
  </si>
  <si>
    <t>P130</t>
  </si>
  <si>
    <t>R130</t>
  </si>
  <si>
    <t>G130</t>
  </si>
  <si>
    <t>I130</t>
  </si>
  <si>
    <t>S130</t>
  </si>
  <si>
    <t>K130</t>
  </si>
  <si>
    <t>U130</t>
  </si>
  <si>
    <t>F131</t>
  </si>
  <si>
    <t>H131</t>
  </si>
  <si>
    <t>P131</t>
  </si>
  <si>
    <t>R131</t>
  </si>
  <si>
    <t>G131</t>
  </si>
  <si>
    <t>I131</t>
  </si>
  <si>
    <t>S131</t>
  </si>
  <si>
    <t>K131</t>
  </si>
  <si>
    <t>U131</t>
  </si>
  <si>
    <t>F132</t>
  </si>
  <si>
    <t>H132</t>
  </si>
  <si>
    <t>P132</t>
  </si>
  <si>
    <t>R132</t>
  </si>
  <si>
    <t>G132</t>
  </si>
  <si>
    <t>I132</t>
  </si>
  <si>
    <t>S132</t>
  </si>
  <si>
    <t>K132</t>
  </si>
  <si>
    <t>U132</t>
  </si>
  <si>
    <t>F133</t>
  </si>
  <si>
    <t>H133</t>
  </si>
  <si>
    <t>P133</t>
  </si>
  <si>
    <t>R133</t>
  </si>
  <si>
    <t>G133</t>
  </si>
  <si>
    <t>I133</t>
  </si>
  <si>
    <t>S133</t>
  </si>
  <si>
    <t>K133</t>
  </si>
  <si>
    <t>U133</t>
  </si>
  <si>
    <t>F134</t>
  </si>
  <si>
    <t>H134</t>
  </si>
  <si>
    <t>P134</t>
  </si>
  <si>
    <t>R134</t>
  </si>
  <si>
    <t>G134</t>
  </si>
  <si>
    <t>I134</t>
  </si>
  <si>
    <t>S134</t>
  </si>
  <si>
    <t>K134</t>
  </si>
  <si>
    <t>U134</t>
  </si>
  <si>
    <t>F135</t>
  </si>
  <si>
    <t>H135</t>
  </si>
  <si>
    <t>P135</t>
  </si>
  <si>
    <t>R135</t>
  </si>
  <si>
    <t>G135</t>
  </si>
  <si>
    <t>I135</t>
  </si>
  <si>
    <t>S135</t>
  </si>
  <si>
    <t>K135</t>
  </si>
  <si>
    <t>U135</t>
  </si>
  <si>
    <t>F136</t>
  </si>
  <si>
    <t>H136</t>
  </si>
  <si>
    <t>P136</t>
  </si>
  <si>
    <t>R136</t>
  </si>
  <si>
    <t>G136</t>
  </si>
  <si>
    <t>I136</t>
  </si>
  <si>
    <t>S136</t>
  </si>
  <si>
    <t>K136</t>
  </si>
  <si>
    <t>U136</t>
  </si>
  <si>
    <t>F137</t>
  </si>
  <si>
    <t>H137</t>
  </si>
  <si>
    <t>P137</t>
  </si>
  <si>
    <t>R137</t>
  </si>
  <si>
    <t>G137</t>
  </si>
  <si>
    <t>I137</t>
  </si>
  <si>
    <t>S137</t>
  </si>
  <si>
    <t>K137</t>
  </si>
  <si>
    <t>U137</t>
  </si>
  <si>
    <t>F138</t>
  </si>
  <si>
    <t>H138</t>
  </si>
  <si>
    <t>P138</t>
  </si>
  <si>
    <t>R138</t>
  </si>
  <si>
    <t>G138</t>
  </si>
  <si>
    <t>I138</t>
  </si>
  <si>
    <t>S138</t>
  </si>
  <si>
    <t>K138</t>
  </si>
  <si>
    <t>U138</t>
  </si>
  <si>
    <t>F139</t>
  </si>
  <si>
    <t>H139</t>
  </si>
  <si>
    <t>P139</t>
  </si>
  <si>
    <t>R139</t>
  </si>
  <si>
    <t>G139</t>
  </si>
  <si>
    <t>I139</t>
  </si>
  <si>
    <t>S139</t>
  </si>
  <si>
    <t>K139</t>
  </si>
  <si>
    <t>U139</t>
  </si>
  <si>
    <t>F140</t>
  </si>
  <si>
    <t>H140</t>
  </si>
  <si>
    <t>P140</t>
  </si>
  <si>
    <t>R140</t>
  </si>
  <si>
    <t>G140</t>
  </si>
  <si>
    <t>I140</t>
  </si>
  <si>
    <t>S140</t>
  </si>
  <si>
    <t>K140</t>
  </si>
  <si>
    <t>U140</t>
  </si>
  <si>
    <t>F141</t>
  </si>
  <si>
    <t>H141</t>
  </si>
  <si>
    <t>P141</t>
  </si>
  <si>
    <t>R141</t>
  </si>
  <si>
    <t>G141</t>
  </si>
  <si>
    <t>I141</t>
  </si>
  <si>
    <t>S141</t>
  </si>
  <si>
    <t>K141</t>
  </si>
  <si>
    <t>U141</t>
  </si>
  <si>
    <t>F142</t>
  </si>
  <si>
    <t>H142</t>
  </si>
  <si>
    <t>P142</t>
  </si>
  <si>
    <t>R142</t>
  </si>
  <si>
    <t>G142</t>
  </si>
  <si>
    <t>I142</t>
  </si>
  <si>
    <t>S142</t>
  </si>
  <si>
    <t>K142</t>
  </si>
  <si>
    <t>U142</t>
  </si>
  <si>
    <t>F143</t>
  </si>
  <si>
    <t>H143</t>
  </si>
  <si>
    <t>P143</t>
  </si>
  <si>
    <t>R143</t>
  </si>
  <si>
    <t>G143</t>
  </si>
  <si>
    <t>I143</t>
  </si>
  <si>
    <t>S143</t>
  </si>
  <si>
    <t>K143</t>
  </si>
  <si>
    <t>U143</t>
  </si>
  <si>
    <t>F144</t>
  </si>
  <si>
    <t>H144</t>
  </si>
  <si>
    <t>P144</t>
  </si>
  <si>
    <t>R144</t>
  </si>
  <si>
    <t>G144</t>
  </si>
  <si>
    <t>I144</t>
  </si>
  <si>
    <t>S144</t>
  </si>
  <si>
    <t>K144</t>
  </si>
  <si>
    <t>U144</t>
  </si>
  <si>
    <t>F145</t>
  </si>
  <si>
    <t>H145</t>
  </si>
  <si>
    <t>P145</t>
  </si>
  <si>
    <t>R145</t>
  </si>
  <si>
    <t>G145</t>
  </si>
  <si>
    <t>I145</t>
  </si>
  <si>
    <t>S145</t>
  </si>
  <si>
    <t>K145</t>
  </si>
  <si>
    <t>U145</t>
  </si>
  <si>
    <t>F146</t>
  </si>
  <si>
    <t>H146</t>
  </si>
  <si>
    <t>P146</t>
  </si>
  <si>
    <t>R146</t>
  </si>
  <si>
    <t>G146</t>
  </si>
  <si>
    <t>I146</t>
  </si>
  <si>
    <t>S146</t>
  </si>
  <si>
    <t>K146</t>
  </si>
  <si>
    <t>U146</t>
  </si>
  <si>
    <t>F147</t>
  </si>
  <si>
    <t>H147</t>
  </si>
  <si>
    <t>P147</t>
  </si>
  <si>
    <t>R147</t>
  </si>
  <si>
    <t>G147</t>
  </si>
  <si>
    <t>I147</t>
  </si>
  <si>
    <t>S147</t>
  </si>
  <si>
    <t>K147</t>
  </si>
  <si>
    <t>U147</t>
  </si>
  <si>
    <t>F148</t>
  </si>
  <si>
    <t>H148</t>
  </si>
  <si>
    <t>P148</t>
  </si>
  <si>
    <t>R148</t>
  </si>
  <si>
    <t>G148</t>
  </si>
  <si>
    <t>I148</t>
  </si>
  <si>
    <t>S148</t>
  </si>
  <si>
    <t>K148</t>
  </si>
  <si>
    <t>U148</t>
  </si>
  <si>
    <t>F149</t>
  </si>
  <si>
    <t>H149</t>
  </si>
  <si>
    <t>P149</t>
  </si>
  <si>
    <t>R149</t>
  </si>
  <si>
    <t>G149</t>
  </si>
  <si>
    <t>I149</t>
  </si>
  <si>
    <t>S149</t>
  </si>
  <si>
    <t>K149</t>
  </si>
  <si>
    <t>U149</t>
  </si>
  <si>
    <t>F150</t>
  </si>
  <si>
    <t>H150</t>
  </si>
  <si>
    <t>P150</t>
  </si>
  <si>
    <t>R150</t>
  </si>
  <si>
    <t>G150</t>
  </si>
  <si>
    <t>I150</t>
  </si>
  <si>
    <t>S150</t>
  </si>
  <si>
    <t>K150</t>
  </si>
  <si>
    <t>U150</t>
  </si>
  <si>
    <t>F151</t>
  </si>
  <si>
    <t>H151</t>
  </si>
  <si>
    <t>P151</t>
  </si>
  <si>
    <t>R151</t>
  </si>
  <si>
    <t>G151</t>
  </si>
  <si>
    <t>I151</t>
  </si>
  <si>
    <t>S151</t>
  </si>
  <si>
    <t>K151</t>
  </si>
  <si>
    <t>U151</t>
  </si>
  <si>
    <t>F152</t>
  </si>
  <si>
    <t>H152</t>
  </si>
  <si>
    <t>P152</t>
  </si>
  <si>
    <t>R152</t>
  </si>
  <si>
    <t>G152</t>
  </si>
  <si>
    <t>I152</t>
  </si>
  <si>
    <t>S152</t>
  </si>
  <si>
    <t>K152</t>
  </si>
  <si>
    <t>U152</t>
  </si>
  <si>
    <t>F153</t>
  </si>
  <si>
    <t>H153</t>
  </si>
  <si>
    <t>P153</t>
  </si>
  <si>
    <t>R153</t>
  </si>
  <si>
    <t>G153</t>
  </si>
  <si>
    <t>I153</t>
  </si>
  <si>
    <t>S153</t>
  </si>
  <si>
    <t>K153</t>
  </si>
  <si>
    <t>U153</t>
  </si>
  <si>
    <t>F154</t>
  </si>
  <si>
    <t>H154</t>
  </si>
  <si>
    <t>P154</t>
  </si>
  <si>
    <t>R154</t>
  </si>
  <si>
    <t>G154</t>
  </si>
  <si>
    <t>I154</t>
  </si>
  <si>
    <t>S154</t>
  </si>
  <si>
    <t>K154</t>
  </si>
  <si>
    <t>U154</t>
  </si>
  <si>
    <t>F155</t>
  </si>
  <si>
    <t>H155</t>
  </si>
  <si>
    <t>P155</t>
  </si>
  <si>
    <t>R155</t>
  </si>
  <si>
    <t>G155</t>
  </si>
  <si>
    <t>I155</t>
  </si>
  <si>
    <t>S155</t>
  </si>
  <si>
    <t>K155</t>
  </si>
  <si>
    <t>U155</t>
  </si>
  <si>
    <t>F156</t>
  </si>
  <si>
    <t>H156</t>
  </si>
  <si>
    <t>P156</t>
  </si>
  <si>
    <t>R156</t>
  </si>
  <si>
    <t>G156</t>
  </si>
  <si>
    <t>I156</t>
  </si>
  <si>
    <t>S156</t>
  </si>
  <si>
    <t>K156</t>
  </si>
  <si>
    <t>U156</t>
  </si>
  <si>
    <t>F157</t>
  </si>
  <si>
    <t>H157</t>
  </si>
  <si>
    <t>P157</t>
  </si>
  <si>
    <t>R157</t>
  </si>
  <si>
    <t>G157</t>
  </si>
  <si>
    <t>I157</t>
  </si>
  <si>
    <t>S157</t>
  </si>
  <si>
    <t>K157</t>
  </si>
  <si>
    <t>U157</t>
  </si>
  <si>
    <t>F158</t>
  </si>
  <si>
    <t>H158</t>
  </si>
  <si>
    <t>P158</t>
  </si>
  <si>
    <t>R158</t>
  </si>
  <si>
    <t>G158</t>
  </si>
  <si>
    <t>I158</t>
  </si>
  <si>
    <t>S158</t>
  </si>
  <si>
    <t>K158</t>
  </si>
  <si>
    <t>U158</t>
  </si>
  <si>
    <t>F159</t>
  </si>
  <si>
    <t>H159</t>
  </si>
  <si>
    <t>P159</t>
  </si>
  <si>
    <t>R159</t>
  </si>
  <si>
    <t>G159</t>
  </si>
  <si>
    <t>I159</t>
  </si>
  <si>
    <t>S159</t>
  </si>
  <si>
    <t>K159</t>
  </si>
  <si>
    <t>U159</t>
  </si>
  <si>
    <t>F160</t>
  </si>
  <si>
    <t>H160</t>
  </si>
  <si>
    <t>P160</t>
  </si>
  <si>
    <t>R160</t>
  </si>
  <si>
    <t>G160</t>
  </si>
  <si>
    <t>I160</t>
  </si>
  <si>
    <t>S160</t>
  </si>
  <si>
    <t>K160</t>
  </si>
  <si>
    <t>U160</t>
  </si>
  <si>
    <t>F161</t>
  </si>
  <si>
    <t>H161</t>
  </si>
  <si>
    <t>P161</t>
  </si>
  <si>
    <t>R161</t>
  </si>
  <si>
    <t>G161</t>
  </si>
  <si>
    <t>I161</t>
  </si>
  <si>
    <t>S161</t>
  </si>
  <si>
    <t>K161</t>
  </si>
  <si>
    <t>U161</t>
  </si>
  <si>
    <t>F162</t>
  </si>
  <si>
    <t>H162</t>
  </si>
  <si>
    <t>P162</t>
  </si>
  <si>
    <t>R162</t>
  </si>
  <si>
    <t>G162</t>
  </si>
  <si>
    <t>I162</t>
  </si>
  <si>
    <t>S162</t>
  </si>
  <si>
    <t>K162</t>
  </si>
  <si>
    <t>U162</t>
  </si>
  <si>
    <t>F163</t>
  </si>
  <si>
    <t>H163</t>
  </si>
  <si>
    <t>P163</t>
  </si>
  <si>
    <t>R163</t>
  </si>
  <si>
    <t>G163</t>
  </si>
  <si>
    <t>I163</t>
  </si>
  <si>
    <t>S163</t>
  </si>
  <si>
    <t>K163</t>
  </si>
  <si>
    <t>U163</t>
  </si>
  <si>
    <t>F164</t>
  </si>
  <si>
    <t>H164</t>
  </si>
  <si>
    <t>P164</t>
  </si>
  <si>
    <t>R164</t>
  </si>
  <si>
    <t>G164</t>
  </si>
  <si>
    <t>I164</t>
  </si>
  <si>
    <t>S164</t>
  </si>
  <si>
    <t>K164</t>
  </si>
  <si>
    <t>U164</t>
  </si>
  <si>
    <t>F165</t>
  </si>
  <si>
    <t>H165</t>
  </si>
  <si>
    <t>P165</t>
  </si>
  <si>
    <t>R165</t>
  </si>
  <si>
    <t>G165</t>
  </si>
  <si>
    <t>I165</t>
  </si>
  <si>
    <t>S165</t>
  </si>
  <si>
    <t>K165</t>
  </si>
  <si>
    <t>U165</t>
  </si>
  <si>
    <t>F166</t>
  </si>
  <si>
    <t>H166</t>
  </si>
  <si>
    <t>P166</t>
  </si>
  <si>
    <t>R166</t>
  </si>
  <si>
    <t>G166</t>
  </si>
  <si>
    <t>I166</t>
  </si>
  <si>
    <t>S166</t>
  </si>
  <si>
    <t>K166</t>
  </si>
  <si>
    <t>U166</t>
  </si>
  <si>
    <t>F167</t>
  </si>
  <si>
    <t>H167</t>
  </si>
  <si>
    <t>P167</t>
  </si>
  <si>
    <t>R167</t>
  </si>
  <si>
    <t>G167</t>
  </si>
  <si>
    <t>I167</t>
  </si>
  <si>
    <t>S167</t>
  </si>
  <si>
    <t>K167</t>
  </si>
  <si>
    <t>U167</t>
  </si>
  <si>
    <t>F168</t>
  </si>
  <si>
    <t>H168</t>
  </si>
  <si>
    <t>P168</t>
  </si>
  <si>
    <t>R168</t>
  </si>
  <si>
    <t>G168</t>
  </si>
  <si>
    <t>I168</t>
  </si>
  <si>
    <t>S168</t>
  </si>
  <si>
    <t>K168</t>
  </si>
  <si>
    <t>U168</t>
  </si>
  <si>
    <t>F169</t>
  </si>
  <si>
    <t>H169</t>
  </si>
  <si>
    <t>P169</t>
  </si>
  <si>
    <t>R169</t>
  </si>
  <si>
    <t>G169</t>
  </si>
  <si>
    <t>I169</t>
  </si>
  <si>
    <t>S169</t>
  </si>
  <si>
    <t>K169</t>
  </si>
  <si>
    <t>U169</t>
  </si>
  <si>
    <t>F170</t>
  </si>
  <si>
    <t>H170</t>
  </si>
  <si>
    <t>P170</t>
  </si>
  <si>
    <t>R170</t>
  </si>
  <si>
    <t>G170</t>
  </si>
  <si>
    <t>I170</t>
  </si>
  <si>
    <t>S170</t>
  </si>
  <si>
    <t>K170</t>
  </si>
  <si>
    <t>U170</t>
  </si>
  <si>
    <t>F171</t>
  </si>
  <si>
    <t>H171</t>
  </si>
  <si>
    <t>P171</t>
  </si>
  <si>
    <t>R171</t>
  </si>
  <si>
    <t>G171</t>
  </si>
  <si>
    <t>I171</t>
  </si>
  <si>
    <t>S171</t>
  </si>
  <si>
    <t>K171</t>
  </si>
  <si>
    <t>U171</t>
  </si>
  <si>
    <t>F172</t>
  </si>
  <si>
    <t>H172</t>
  </si>
  <si>
    <t>P172</t>
  </si>
  <si>
    <t>R172</t>
  </si>
  <si>
    <t>G172</t>
  </si>
  <si>
    <t>I172</t>
  </si>
  <si>
    <t>S172</t>
  </si>
  <si>
    <t>K172</t>
  </si>
  <si>
    <t>U172</t>
  </si>
  <si>
    <t>F173</t>
  </si>
  <si>
    <t>H173</t>
  </si>
  <si>
    <t>P173</t>
  </si>
  <si>
    <t>R173</t>
  </si>
  <si>
    <t>G173</t>
  </si>
  <si>
    <t>I173</t>
  </si>
  <si>
    <t>S173</t>
  </si>
  <si>
    <t>K173</t>
  </si>
  <si>
    <t>U173</t>
  </si>
  <si>
    <t>F174</t>
  </si>
  <si>
    <t>H174</t>
  </si>
  <si>
    <t>P174</t>
  </si>
  <si>
    <t>R174</t>
  </si>
  <si>
    <t>G174</t>
  </si>
  <si>
    <t>I174</t>
  </si>
  <si>
    <t>S174</t>
  </si>
  <si>
    <t>K174</t>
  </si>
  <si>
    <t>U174</t>
  </si>
  <si>
    <t>F175</t>
  </si>
  <si>
    <t>H175</t>
  </si>
  <si>
    <t>P175</t>
  </si>
  <si>
    <t>R175</t>
  </si>
  <si>
    <t>G175</t>
  </si>
  <si>
    <t>I175</t>
  </si>
  <si>
    <t>S175</t>
  </si>
  <si>
    <t>K175</t>
  </si>
  <si>
    <t>U175</t>
  </si>
  <si>
    <t>F176</t>
  </si>
  <si>
    <t>H176</t>
  </si>
  <si>
    <t>P176</t>
  </si>
  <si>
    <t>R176</t>
  </si>
  <si>
    <t>G176</t>
  </si>
  <si>
    <t>I176</t>
  </si>
  <si>
    <t>S176</t>
  </si>
  <si>
    <t>K176</t>
  </si>
  <si>
    <t>U176</t>
  </si>
  <si>
    <t>F177</t>
  </si>
  <si>
    <t>H177</t>
  </si>
  <si>
    <t>P177</t>
  </si>
  <si>
    <t>R177</t>
  </si>
  <si>
    <t>G177</t>
  </si>
  <si>
    <t>I177</t>
  </si>
  <si>
    <t>S177</t>
  </si>
  <si>
    <t>K177</t>
  </si>
  <si>
    <t>U177</t>
  </si>
  <si>
    <t>F178</t>
  </si>
  <si>
    <t>H178</t>
  </si>
  <si>
    <t>P178</t>
  </si>
  <si>
    <t>R178</t>
  </si>
  <si>
    <t>G178</t>
  </si>
  <si>
    <t>I178</t>
  </si>
  <si>
    <t>S178</t>
  </si>
  <si>
    <t>K178</t>
  </si>
  <si>
    <t>U178</t>
  </si>
  <si>
    <t>F179</t>
  </si>
  <si>
    <t>H179</t>
  </si>
  <si>
    <t>P179</t>
  </si>
  <si>
    <t>R179</t>
  </si>
  <si>
    <t>G179</t>
  </si>
  <si>
    <t>I179</t>
  </si>
  <si>
    <t>S179</t>
  </si>
  <si>
    <t>K179</t>
  </si>
  <si>
    <t>U179</t>
  </si>
  <si>
    <t>F180</t>
  </si>
  <si>
    <t>H180</t>
  </si>
  <si>
    <t>P180</t>
  </si>
  <si>
    <t>R180</t>
  </si>
  <si>
    <t>G180</t>
  </si>
  <si>
    <t>I180</t>
  </si>
  <si>
    <t>S180</t>
  </si>
  <si>
    <t>K180</t>
  </si>
  <si>
    <t>U180</t>
  </si>
  <si>
    <t>F181</t>
  </si>
  <si>
    <t>H181</t>
  </si>
  <si>
    <t>P181</t>
  </si>
  <si>
    <t>R181</t>
  </si>
  <si>
    <t>G181</t>
  </si>
  <si>
    <t>I181</t>
  </si>
  <si>
    <t>S181</t>
  </si>
  <si>
    <t>K181</t>
  </si>
  <si>
    <t>U181</t>
  </si>
  <si>
    <t>F182</t>
  </si>
  <si>
    <t>H182</t>
  </si>
  <si>
    <t>P182</t>
  </si>
  <si>
    <t>R182</t>
  </si>
  <si>
    <t>G182</t>
  </si>
  <si>
    <t>I182</t>
  </si>
  <si>
    <t>S182</t>
  </si>
  <si>
    <t>K182</t>
  </si>
  <si>
    <t>U182</t>
  </si>
  <si>
    <t>F183</t>
  </si>
  <si>
    <t>H183</t>
  </si>
  <si>
    <t>P183</t>
  </si>
  <si>
    <t>R183</t>
  </si>
  <si>
    <t>G183</t>
  </si>
  <si>
    <t>I183</t>
  </si>
  <si>
    <t>S183</t>
  </si>
  <si>
    <t>K183</t>
  </si>
  <si>
    <t>U183</t>
  </si>
  <si>
    <t>F184</t>
  </si>
  <si>
    <t>H184</t>
  </si>
  <si>
    <t>P184</t>
  </si>
  <si>
    <t>R184</t>
  </si>
  <si>
    <t>G184</t>
  </si>
  <si>
    <t>I184</t>
  </si>
  <si>
    <t>S184</t>
  </si>
  <si>
    <t>K184</t>
  </si>
  <si>
    <t>U184</t>
  </si>
  <si>
    <t>F185</t>
  </si>
  <si>
    <t>H185</t>
  </si>
  <si>
    <t>P185</t>
  </si>
  <si>
    <t>R185</t>
  </si>
  <si>
    <t>G185</t>
  </si>
  <si>
    <t>I185</t>
  </si>
  <si>
    <t>S185</t>
  </si>
  <si>
    <t>K185</t>
  </si>
  <si>
    <t>U185</t>
  </si>
  <si>
    <t>F186</t>
  </si>
  <si>
    <t>H186</t>
  </si>
  <si>
    <t>P186</t>
  </si>
  <si>
    <t>R186</t>
  </si>
  <si>
    <t>G186</t>
  </si>
  <si>
    <t>I186</t>
  </si>
  <si>
    <t>S186</t>
  </si>
  <si>
    <t>K186</t>
  </si>
  <si>
    <t>U186</t>
  </si>
  <si>
    <t>F187</t>
  </si>
  <si>
    <t>H187</t>
  </si>
  <si>
    <t>P187</t>
  </si>
  <si>
    <t>R187</t>
  </si>
  <si>
    <t>G187</t>
  </si>
  <si>
    <t>I187</t>
  </si>
  <si>
    <t>S187</t>
  </si>
  <si>
    <t>K187</t>
  </si>
  <si>
    <t>U187</t>
  </si>
  <si>
    <t>F188</t>
  </si>
  <si>
    <t>H188</t>
  </si>
  <si>
    <t>P188</t>
  </si>
  <si>
    <t>R188</t>
  </si>
  <si>
    <t>G188</t>
  </si>
  <si>
    <t>I188</t>
  </si>
  <si>
    <t>S188</t>
  </si>
  <si>
    <t>K188</t>
  </si>
  <si>
    <t>U188</t>
  </si>
  <si>
    <t>F189</t>
  </si>
  <si>
    <t>H189</t>
  </si>
  <si>
    <t>P189</t>
  </si>
  <si>
    <t>R189</t>
  </si>
  <si>
    <t>G189</t>
  </si>
  <si>
    <t>I189</t>
  </si>
  <si>
    <t>S189</t>
  </si>
  <si>
    <t>K189</t>
  </si>
  <si>
    <t>U189</t>
  </si>
  <si>
    <t>F190</t>
  </si>
  <si>
    <t>H190</t>
  </si>
  <si>
    <t>P190</t>
  </si>
  <si>
    <t>R190</t>
  </si>
  <si>
    <t>G190</t>
  </si>
  <si>
    <t>I190</t>
  </si>
  <si>
    <t>S190</t>
  </si>
  <si>
    <t>K190</t>
  </si>
  <si>
    <t>U190</t>
  </si>
  <si>
    <t>F191</t>
  </si>
  <si>
    <t>H191</t>
  </si>
  <si>
    <t>P191</t>
  </si>
  <si>
    <t>R191</t>
  </si>
  <si>
    <t>G191</t>
  </si>
  <si>
    <t>I191</t>
  </si>
  <si>
    <t>S191</t>
  </si>
  <si>
    <t>K191</t>
  </si>
  <si>
    <t>U191</t>
  </si>
  <si>
    <t>F192</t>
  </si>
  <si>
    <t>H192</t>
  </si>
  <si>
    <t>P192</t>
  </si>
  <si>
    <t>R192</t>
  </si>
  <si>
    <t>G192</t>
  </si>
  <si>
    <t>I192</t>
  </si>
  <si>
    <t>S192</t>
  </si>
  <si>
    <t>K192</t>
  </si>
  <si>
    <t>U192</t>
  </si>
  <si>
    <t>F193</t>
  </si>
  <si>
    <t>H193</t>
  </si>
  <si>
    <t>P193</t>
  </si>
  <si>
    <t>R193</t>
  </si>
  <si>
    <t>G193</t>
  </si>
  <si>
    <t>I193</t>
  </si>
  <si>
    <t>S193</t>
  </si>
  <si>
    <t>K193</t>
  </si>
  <si>
    <t>U193</t>
  </si>
  <si>
    <t>F194</t>
  </si>
  <si>
    <t>H194</t>
  </si>
  <si>
    <t>P194</t>
  </si>
  <si>
    <t>R194</t>
  </si>
  <si>
    <t>G194</t>
  </si>
  <si>
    <t>I194</t>
  </si>
  <si>
    <t>S194</t>
  </si>
  <si>
    <t>K194</t>
  </si>
  <si>
    <t>U194</t>
  </si>
  <si>
    <t>F195</t>
  </si>
  <si>
    <t>H195</t>
  </si>
  <si>
    <t>P195</t>
  </si>
  <si>
    <t>R195</t>
  </si>
  <si>
    <t>G195</t>
  </si>
  <si>
    <t>I195</t>
  </si>
  <si>
    <t>S195</t>
  </si>
  <si>
    <t>K195</t>
  </si>
  <si>
    <t>U195</t>
  </si>
  <si>
    <t>F196</t>
  </si>
  <si>
    <t>H196</t>
  </si>
  <si>
    <t>P196</t>
  </si>
  <si>
    <t>R196</t>
  </si>
  <si>
    <t>G196</t>
  </si>
  <si>
    <t>I196</t>
  </si>
  <si>
    <t>S196</t>
  </si>
  <si>
    <t>K196</t>
  </si>
  <si>
    <t>U196</t>
  </si>
  <si>
    <t>F197</t>
  </si>
  <si>
    <t>H197</t>
  </si>
  <si>
    <t>P197</t>
  </si>
  <si>
    <t>R197</t>
  </si>
  <si>
    <t>G197</t>
  </si>
  <si>
    <t>I197</t>
  </si>
  <si>
    <t>S197</t>
  </si>
  <si>
    <t>K197</t>
  </si>
  <si>
    <t>U197</t>
  </si>
  <si>
    <t>F198</t>
  </si>
  <si>
    <t>H198</t>
  </si>
  <si>
    <t>P198</t>
  </si>
  <si>
    <t>R198</t>
  </si>
  <si>
    <t>G198</t>
  </si>
  <si>
    <t>I198</t>
  </si>
  <si>
    <t>S198</t>
  </si>
  <si>
    <t>K198</t>
  </si>
  <si>
    <t>U198</t>
  </si>
  <si>
    <t>F199</t>
  </si>
  <si>
    <t>H199</t>
  </si>
  <si>
    <t>P199</t>
  </si>
  <si>
    <t>R199</t>
  </si>
  <si>
    <t>G199</t>
  </si>
  <si>
    <t>I199</t>
  </si>
  <si>
    <t>S199</t>
  </si>
  <si>
    <t>K199</t>
  </si>
  <si>
    <t>U199</t>
  </si>
  <si>
    <t>L3</t>
  </si>
  <si>
    <t>L10</t>
  </si>
  <si>
    <t>L17</t>
  </si>
  <si>
    <t>L24</t>
  </si>
  <si>
    <t>L31</t>
  </si>
  <si>
    <t>L38</t>
  </si>
  <si>
    <t>L45</t>
  </si>
  <si>
    <t>L52</t>
  </si>
  <si>
    <t>L59</t>
  </si>
  <si>
    <t>L66</t>
  </si>
  <si>
    <t>L73</t>
  </si>
  <si>
    <t>L80</t>
  </si>
  <si>
    <t>L87</t>
  </si>
  <si>
    <t>L94</t>
  </si>
  <si>
    <t>L101</t>
  </si>
  <si>
    <t>L108</t>
  </si>
  <si>
    <t>L115</t>
  </si>
  <si>
    <t>L122</t>
  </si>
  <si>
    <t>L129</t>
  </si>
  <si>
    <t>L136</t>
  </si>
  <si>
    <t>L143</t>
  </si>
  <si>
    <t>L150</t>
  </si>
  <si>
    <t>L157</t>
  </si>
  <si>
    <t>L164</t>
  </si>
  <si>
    <t>L171</t>
  </si>
  <si>
    <t>L178</t>
  </si>
  <si>
    <t>L185</t>
  </si>
  <si>
    <t>L192</t>
  </si>
  <si>
    <t>L199</t>
  </si>
  <si>
    <t>L206</t>
  </si>
  <si>
    <t>L213</t>
  </si>
  <si>
    <t>L220</t>
  </si>
  <si>
    <t>L227</t>
  </si>
  <si>
    <t>L234</t>
  </si>
  <si>
    <t>L241</t>
  </si>
  <si>
    <t>L248</t>
  </si>
  <si>
    <t>L255</t>
  </si>
  <si>
    <t>L262</t>
  </si>
  <si>
    <t>L269</t>
  </si>
  <si>
    <t>L276</t>
  </si>
  <si>
    <t>L283</t>
  </si>
  <si>
    <t>L290</t>
  </si>
  <si>
    <t>Výsledky - 1. + 2. hrací den - Šumperk - 27.-28.5.2023</t>
  </si>
  <si>
    <t>Výsledky - 1. + 2. hrací den - Šumperk - 27. - 28.5.2023</t>
  </si>
  <si>
    <t>Petr Novotný</t>
  </si>
  <si>
    <t>POŘADÍ:</t>
  </si>
  <si>
    <t>Olomouc</t>
  </si>
  <si>
    <t>8:00</t>
  </si>
  <si>
    <t>8:30</t>
  </si>
  <si>
    <t>9:00</t>
  </si>
  <si>
    <t>9:30</t>
  </si>
  <si>
    <t>Horní Benešov</t>
  </si>
  <si>
    <t>.</t>
  </si>
  <si>
    <t>Rychnov nad Kněžnou</t>
  </si>
  <si>
    <t>Krnov</t>
  </si>
  <si>
    <t>10:00</t>
  </si>
  <si>
    <t>10:30</t>
  </si>
  <si>
    <t>11:00</t>
  </si>
  <si>
    <t>11:30</t>
  </si>
  <si>
    <t>Blansko</t>
  </si>
  <si>
    <t>Dačice</t>
  </si>
  <si>
    <t>Šanov</t>
  </si>
  <si>
    <t>Rosice</t>
  </si>
  <si>
    <t>Nová Paka</t>
  </si>
  <si>
    <t>Hradec Králové</t>
  </si>
  <si>
    <t>Hořice</t>
  </si>
  <si>
    <t>Jičín</t>
  </si>
  <si>
    <t>Náchod</t>
  </si>
  <si>
    <t>Jihlava</t>
  </si>
  <si>
    <t>Slavonice</t>
  </si>
  <si>
    <t>Rokycany</t>
  </si>
  <si>
    <t>Karlovy Vary</t>
  </si>
  <si>
    <t>Název:</t>
  </si>
  <si>
    <t>JMÉNO</t>
  </si>
  <si>
    <t>NAROZEN</t>
  </si>
  <si>
    <t>1. hráč:</t>
  </si>
  <si>
    <t>2. hráč:</t>
  </si>
  <si>
    <t>3. hráč:</t>
  </si>
  <si>
    <t>4. hráč:</t>
  </si>
  <si>
    <t>5. hráč:</t>
  </si>
  <si>
    <t>6. hráč</t>
  </si>
  <si>
    <t>7. hráč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</si>
</sst>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/m/yyyy"/>
    <numFmt numFmtId="165" formatCode="[&lt;=99999]###\ ##;##\ ##\ ##"/>
    <numFmt numFmtId="166" formatCode="hh:mm:ss\ AM/PM"/>
    <numFmt numFmtId="167" formatCode="hh:mm:ss"/>
    <numFmt numFmtId="168" formatCode="000\ 00"/>
  </numFmts>
  <fonts count="61" x14ac:knownFonts="1">
    <font>
      <sz val="10"/>
      <color rgb="FF000000"/>
      <name val="Arial"/>
      <scheme val="minor"/>
    </font>
    <font>
      <sz val="10"/>
      <color theme="1"/>
      <name val="Cambria"/>
    </font>
    <font>
      <b/>
      <sz val="10"/>
      <color theme="1"/>
      <name val="Cambria"/>
    </font>
    <font>
      <b/>
      <sz val="9"/>
      <color rgb="FF000000"/>
      <name val="Cambria"/>
    </font>
    <font>
      <b/>
      <sz val="9"/>
      <color theme="1"/>
      <name val="Cambria"/>
    </font>
    <font>
      <sz val="9"/>
      <color rgb="FF000000"/>
      <name val="Cambria"/>
    </font>
    <font>
      <u/>
      <sz val="9"/>
      <color rgb="FF0000FF"/>
      <name val="Cambria"/>
    </font>
    <font>
      <sz val="9"/>
      <color theme="1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00"/>
      <name val="Cambria"/>
    </font>
    <font>
      <u/>
      <sz val="9"/>
      <color rgb="FF00FF00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10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i/>
      <sz val="9"/>
      <color theme="1"/>
      <name val="Cambria"/>
    </font>
    <font>
      <u/>
      <sz val="9"/>
      <color rgb="FF0000FF"/>
      <name val="Cambria"/>
    </font>
    <font>
      <u/>
      <sz val="9"/>
      <color theme="1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theme="1"/>
      <name val="Cambria"/>
    </font>
    <font>
      <u/>
      <sz val="9"/>
      <color rgb="FF0000FF"/>
      <name val="Cambria"/>
    </font>
    <font>
      <u/>
      <sz val="9"/>
      <color theme="1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theme="1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rgb="FF0000FF"/>
      <name val="Cambria"/>
    </font>
    <font>
      <u/>
      <sz val="9"/>
      <color theme="1"/>
      <name val="Cambria"/>
    </font>
    <font>
      <u/>
      <sz val="9"/>
      <color rgb="FF0000FF"/>
      <name val="Cambria"/>
    </font>
    <font>
      <sz val="11"/>
      <color theme="1"/>
      <name val="Cambria"/>
    </font>
    <font>
      <u/>
      <sz val="11"/>
      <color rgb="FF0000FF"/>
      <name val="Cambria"/>
    </font>
    <font>
      <u/>
      <sz val="11"/>
      <color rgb="FF0000FF"/>
      <name val="Cambria"/>
    </font>
    <font>
      <u/>
      <sz val="11"/>
      <color rgb="FF0000FF"/>
      <name val="Cambria"/>
    </font>
    <font>
      <u/>
      <sz val="11"/>
      <color rgb="FF0000FF"/>
      <name val="Cambria"/>
    </font>
    <font>
      <sz val="10"/>
      <name val="Arial"/>
    </font>
    <font>
      <b/>
      <sz val="11"/>
      <color rgb="FFFF0000"/>
      <name val="Cambria"/>
    </font>
    <font>
      <b/>
      <sz val="11"/>
      <color rgb="FF000080"/>
      <name val="Cambria"/>
    </font>
    <font>
      <b/>
      <sz val="11"/>
      <color theme="1"/>
      <name val="Cambria"/>
    </font>
    <font>
      <b/>
      <sz val="12"/>
      <color theme="1"/>
      <name val="Cambria"/>
    </font>
    <font>
      <b/>
      <sz val="12"/>
      <color theme="1"/>
      <name val="Arial"/>
      <scheme val="minor"/>
    </font>
    <font>
      <b/>
      <sz val="10"/>
      <color rgb="FF000000"/>
      <name val="Cambria"/>
    </font>
    <font>
      <sz val="10"/>
      <color rgb="FFFFFFFF"/>
      <name val="Cambria"/>
    </font>
    <font>
      <sz val="10"/>
      <color theme="1"/>
      <name val="Arial"/>
      <scheme val="minor"/>
    </font>
    <font>
      <b/>
      <sz val="10"/>
      <color theme="1"/>
      <name val="Arial"/>
      <scheme val="minor"/>
    </font>
    <font>
      <sz val="10"/>
      <color rgb="FF000000"/>
      <name val="Arial"/>
    </font>
    <font>
      <sz val="10"/>
      <color theme="1"/>
      <name val="Arial"/>
    </font>
    <font>
      <b/>
      <sz val="11"/>
      <color theme="1"/>
      <name val="Arial"/>
    </font>
    <font>
      <b/>
      <sz val="14"/>
      <color theme="1"/>
      <name val="Cambria"/>
    </font>
    <font>
      <sz val="14"/>
      <color theme="1"/>
      <name val="Cambria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CCCCFF"/>
        <bgColor rgb="FFCCCCFF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rgb="FFFFCC00"/>
        <bgColor rgb="FFFFCC00"/>
      </patternFill>
    </fill>
    <fill>
      <patternFill patternType="solid">
        <fgColor rgb="FFD9D9D9"/>
        <bgColor rgb="FFD9D9D9"/>
      </patternFill>
    </fill>
    <fill>
      <patternFill patternType="solid">
        <fgColor rgb="FFF6B26B"/>
        <bgColor rgb="FFF6B26B"/>
      </patternFill>
    </fill>
    <fill>
      <patternFill patternType="solid">
        <fgColor rgb="FFFF0000"/>
        <bgColor rgb="FFFF0000"/>
      </patternFill>
    </fill>
  </fills>
  <borders count="5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39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4" fillId="0" borderId="0" xfId="0" applyFont="1"/>
    <xf numFmtId="49" fontId="5" fillId="2" borderId="2" xfId="0" applyNumberFormat="1" applyFont="1" applyFill="1" applyBorder="1" applyAlignment="1">
      <alignment horizontal="center" shrinkToFit="1"/>
    </xf>
    <xf numFmtId="49" fontId="5" fillId="2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left" shrinkToFit="1"/>
    </xf>
    <xf numFmtId="164" fontId="5" fillId="2" borderId="2" xfId="0" applyNumberFormat="1" applyFont="1" applyFill="1" applyBorder="1" applyAlignment="1">
      <alignment horizontal="left"/>
    </xf>
    <xf numFmtId="49" fontId="6" fillId="2" borderId="2" xfId="0" applyNumberFormat="1" applyFont="1" applyFill="1" applyBorder="1"/>
    <xf numFmtId="165" fontId="5" fillId="2" borderId="2" xfId="0" applyNumberFormat="1" applyFont="1" applyFill="1" applyBorder="1" applyAlignment="1">
      <alignment horizontal="left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left"/>
    </xf>
    <xf numFmtId="164" fontId="5" fillId="0" borderId="2" xfId="0" applyNumberFormat="1" applyFont="1" applyBorder="1" applyAlignment="1">
      <alignment horizontal="right"/>
    </xf>
    <xf numFmtId="166" fontId="7" fillId="0" borderId="2" xfId="0" applyNumberFormat="1" applyFont="1" applyBorder="1"/>
    <xf numFmtId="0" fontId="7" fillId="0" borderId="3" xfId="0" applyFont="1" applyBorder="1" applyAlignment="1">
      <alignment horizontal="center" vertical="center"/>
    </xf>
    <xf numFmtId="0" fontId="7" fillId="0" borderId="0" xfId="0" applyFont="1"/>
    <xf numFmtId="49" fontId="5" fillId="2" borderId="4" xfId="0" applyNumberFormat="1" applyFont="1" applyFill="1" applyBorder="1" applyAlignment="1">
      <alignment horizontal="center" shrinkToFit="1"/>
    </xf>
    <xf numFmtId="49" fontId="5" fillId="2" borderId="4" xfId="0" applyNumberFormat="1" applyFont="1" applyFill="1" applyBorder="1" applyAlignment="1">
      <alignment horizontal="left"/>
    </xf>
    <xf numFmtId="49" fontId="5" fillId="2" borderId="4" xfId="0" applyNumberFormat="1" applyFont="1" applyFill="1" applyBorder="1" applyAlignment="1">
      <alignment horizontal="left" shrinkToFit="1"/>
    </xf>
    <xf numFmtId="164" fontId="5" fillId="2" borderId="4" xfId="0" applyNumberFormat="1" applyFont="1" applyFill="1" applyBorder="1" applyAlignment="1">
      <alignment horizontal="left"/>
    </xf>
    <xf numFmtId="49" fontId="8" fillId="2" borderId="4" xfId="0" applyNumberFormat="1" applyFont="1" applyFill="1" applyBorder="1"/>
    <xf numFmtId="165" fontId="5" fillId="2" borderId="4" xfId="0" applyNumberFormat="1" applyFont="1" applyFill="1" applyBorder="1" applyAlignment="1">
      <alignment horizontal="left"/>
    </xf>
    <xf numFmtId="0" fontId="5" fillId="0" borderId="5" xfId="0" applyFont="1" applyBorder="1" applyAlignment="1">
      <alignment horizontal="center" vertical="center"/>
    </xf>
    <xf numFmtId="167" fontId="5" fillId="0" borderId="5" xfId="0" applyNumberFormat="1" applyFont="1" applyBorder="1" applyAlignment="1">
      <alignment horizontal="left"/>
    </xf>
    <xf numFmtId="164" fontId="5" fillId="0" borderId="5" xfId="0" applyNumberFormat="1" applyFont="1" applyBorder="1" applyAlignment="1">
      <alignment horizontal="right"/>
    </xf>
    <xf numFmtId="166" fontId="7" fillId="0" borderId="5" xfId="0" applyNumberFormat="1" applyFont="1" applyBorder="1"/>
    <xf numFmtId="49" fontId="5" fillId="2" borderId="6" xfId="0" applyNumberFormat="1" applyFont="1" applyFill="1" applyBorder="1" applyAlignment="1">
      <alignment horizontal="center" shrinkToFit="1"/>
    </xf>
    <xf numFmtId="49" fontId="5" fillId="2" borderId="6" xfId="0" applyNumberFormat="1" applyFont="1" applyFill="1" applyBorder="1" applyAlignment="1">
      <alignment horizontal="left"/>
    </xf>
    <xf numFmtId="49" fontId="5" fillId="2" borderId="6" xfId="0" applyNumberFormat="1" applyFont="1" applyFill="1" applyBorder="1" applyAlignment="1">
      <alignment horizontal="left" shrinkToFit="1"/>
    </xf>
    <xf numFmtId="164" fontId="5" fillId="2" borderId="6" xfId="0" applyNumberFormat="1" applyFont="1" applyFill="1" applyBorder="1" applyAlignment="1">
      <alignment horizontal="left"/>
    </xf>
    <xf numFmtId="49" fontId="9" fillId="2" borderId="6" xfId="0" applyNumberFormat="1" applyFont="1" applyFill="1" applyBorder="1"/>
    <xf numFmtId="165" fontId="5" fillId="2" borderId="6" xfId="0" applyNumberFormat="1" applyFont="1" applyFill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167" fontId="5" fillId="0" borderId="6" xfId="0" applyNumberFormat="1" applyFont="1" applyBorder="1" applyAlignment="1">
      <alignment horizontal="left"/>
    </xf>
    <xf numFmtId="164" fontId="5" fillId="0" borderId="6" xfId="0" applyNumberFormat="1" applyFont="1" applyBorder="1" applyAlignment="1">
      <alignment horizontal="right"/>
    </xf>
    <xf numFmtId="166" fontId="7" fillId="0" borderId="6" xfId="0" applyNumberFormat="1" applyFont="1" applyBorder="1"/>
    <xf numFmtId="0" fontId="10" fillId="2" borderId="6" xfId="0" applyFont="1" applyFill="1" applyBorder="1"/>
    <xf numFmtId="0" fontId="5" fillId="0" borderId="6" xfId="0" applyFont="1" applyBorder="1" applyAlignment="1">
      <alignment horizontal="left"/>
    </xf>
    <xf numFmtId="0" fontId="11" fillId="2" borderId="6" xfId="0" applyFont="1" applyFill="1" applyBorder="1"/>
    <xf numFmtId="49" fontId="5" fillId="2" borderId="7" xfId="0" applyNumberFormat="1" applyFont="1" applyFill="1" applyBorder="1" applyAlignment="1">
      <alignment horizontal="center" shrinkToFit="1"/>
    </xf>
    <xf numFmtId="49" fontId="5" fillId="2" borderId="7" xfId="0" applyNumberFormat="1" applyFont="1" applyFill="1" applyBorder="1" applyAlignment="1">
      <alignment horizontal="left"/>
    </xf>
    <xf numFmtId="49" fontId="5" fillId="2" borderId="7" xfId="0" applyNumberFormat="1" applyFont="1" applyFill="1" applyBorder="1" applyAlignment="1">
      <alignment horizontal="left" shrinkToFit="1"/>
    </xf>
    <xf numFmtId="164" fontId="5" fillId="2" borderId="7" xfId="0" applyNumberFormat="1" applyFont="1" applyFill="1" applyBorder="1" applyAlignment="1">
      <alignment horizontal="left"/>
    </xf>
    <xf numFmtId="0" fontId="5" fillId="2" borderId="7" xfId="0" applyFont="1" applyFill="1" applyBorder="1"/>
    <xf numFmtId="165" fontId="5" fillId="2" borderId="7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right"/>
    </xf>
    <xf numFmtId="166" fontId="7" fillId="0" borderId="1" xfId="0" applyNumberFormat="1" applyFont="1" applyBorder="1"/>
    <xf numFmtId="0" fontId="7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left" shrinkToFit="1"/>
    </xf>
    <xf numFmtId="164" fontId="7" fillId="0" borderId="2" xfId="0" applyNumberFormat="1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165" fontId="7" fillId="0" borderId="2" xfId="0" applyNumberFormat="1" applyFont="1" applyBorder="1" applyAlignment="1">
      <alignment horizontal="left" wrapText="1"/>
    </xf>
    <xf numFmtId="167" fontId="5" fillId="0" borderId="2" xfId="0" applyNumberFormat="1" applyFont="1" applyBorder="1" applyAlignment="1">
      <alignment horizontal="left"/>
    </xf>
    <xf numFmtId="0" fontId="7" fillId="0" borderId="5" xfId="0" applyFont="1" applyBorder="1" applyAlignment="1">
      <alignment horizontal="left" wrapText="1"/>
    </xf>
    <xf numFmtId="0" fontId="7" fillId="0" borderId="5" xfId="0" applyFont="1" applyBorder="1" applyAlignment="1">
      <alignment horizontal="left" shrinkToFit="1"/>
    </xf>
    <xf numFmtId="164" fontId="7" fillId="0" borderId="5" xfId="0" applyNumberFormat="1" applyFont="1" applyBorder="1" applyAlignment="1">
      <alignment horizontal="left" wrapText="1"/>
    </xf>
    <xf numFmtId="0" fontId="13" fillId="0" borderId="5" xfId="0" applyFont="1" applyBorder="1" applyAlignment="1">
      <alignment horizontal="left" wrapText="1"/>
    </xf>
    <xf numFmtId="165" fontId="7" fillId="0" borderId="5" xfId="0" applyNumberFormat="1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left" shrinkToFit="1"/>
    </xf>
    <xf numFmtId="164" fontId="7" fillId="0" borderId="6" xfId="0" applyNumberFormat="1" applyFont="1" applyBorder="1" applyAlignment="1">
      <alignment horizontal="left" wrapText="1"/>
    </xf>
    <xf numFmtId="165" fontId="7" fillId="0" borderId="6" xfId="0" applyNumberFormat="1" applyFont="1" applyBorder="1" applyAlignment="1">
      <alignment horizontal="left" wrapText="1"/>
    </xf>
    <xf numFmtId="0" fontId="5" fillId="0" borderId="6" xfId="0" applyFont="1" applyBorder="1" applyAlignment="1">
      <alignment horizontal="left" shrinkToFit="1"/>
    </xf>
    <xf numFmtId="164" fontId="5" fillId="0" borderId="6" xfId="0" applyNumberFormat="1" applyFont="1" applyBorder="1" applyAlignment="1">
      <alignment horizontal="left"/>
    </xf>
    <xf numFmtId="165" fontId="5" fillId="0" borderId="6" xfId="0" applyNumberFormat="1" applyFont="1" applyBorder="1" applyAlignment="1">
      <alignment horizontal="left"/>
    </xf>
    <xf numFmtId="0" fontId="5" fillId="0" borderId="1" xfId="0" applyFont="1" applyBorder="1" applyAlignment="1">
      <alignment horizontal="left" shrinkToFit="1"/>
    </xf>
    <xf numFmtId="164" fontId="5" fillId="0" borderId="1" xfId="0" applyNumberFormat="1" applyFont="1" applyBorder="1" applyAlignment="1">
      <alignment horizontal="left"/>
    </xf>
    <xf numFmtId="165" fontId="5" fillId="0" borderId="1" xfId="0" applyNumberFormat="1" applyFont="1" applyBorder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shrinkToFit="1"/>
    </xf>
    <xf numFmtId="164" fontId="7" fillId="0" borderId="2" xfId="0" applyNumberFormat="1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165" fontId="7" fillId="0" borderId="2" xfId="0" applyNumberFormat="1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shrinkToFit="1"/>
    </xf>
    <xf numFmtId="164" fontId="7" fillId="0" borderId="5" xfId="0" applyNumberFormat="1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165" fontId="7" fillId="0" borderId="5" xfId="0" applyNumberFormat="1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shrinkToFit="1"/>
    </xf>
    <xf numFmtId="164" fontId="7" fillId="0" borderId="6" xfId="0" applyNumberFormat="1" applyFont="1" applyBorder="1" applyAlignment="1">
      <alignment horizontal="left" vertical="center" wrapText="1"/>
    </xf>
    <xf numFmtId="165" fontId="7" fillId="0" borderId="6" xfId="0" applyNumberFormat="1" applyFont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165" fontId="5" fillId="0" borderId="2" xfId="0" applyNumberFormat="1" applyFont="1" applyBorder="1" applyAlignment="1">
      <alignment horizontal="left"/>
    </xf>
    <xf numFmtId="0" fontId="7" fillId="0" borderId="5" xfId="0" applyFont="1" applyBorder="1" applyAlignment="1">
      <alignment horizontal="left" vertical="center"/>
    </xf>
    <xf numFmtId="164" fontId="7" fillId="0" borderId="5" xfId="0" applyNumberFormat="1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165" fontId="7" fillId="0" borderId="5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164" fontId="7" fillId="0" borderId="6" xfId="0" applyNumberFormat="1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165" fontId="7" fillId="0" borderId="6" xfId="0" applyNumberFormat="1" applyFont="1" applyBorder="1" applyAlignment="1">
      <alignment horizontal="left" vertical="center"/>
    </xf>
    <xf numFmtId="49" fontId="7" fillId="0" borderId="6" xfId="0" applyNumberFormat="1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 shrinkToFit="1"/>
    </xf>
    <xf numFmtId="164" fontId="20" fillId="0" borderId="6" xfId="0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left" vertical="center" shrinkToFit="1"/>
    </xf>
    <xf numFmtId="164" fontId="7" fillId="0" borderId="2" xfId="0" applyNumberFormat="1" applyFont="1" applyBorder="1" applyAlignment="1">
      <alignment horizontal="left" vertical="center"/>
    </xf>
    <xf numFmtId="165" fontId="7" fillId="0" borderId="2" xfId="0" applyNumberFormat="1" applyFont="1" applyBorder="1" applyAlignment="1">
      <alignment horizontal="left" vertical="center"/>
    </xf>
    <xf numFmtId="49" fontId="7" fillId="0" borderId="5" xfId="0" applyNumberFormat="1" applyFont="1" applyBorder="1" applyAlignment="1">
      <alignment horizontal="left" vertical="center"/>
    </xf>
    <xf numFmtId="49" fontId="7" fillId="0" borderId="5" xfId="0" applyNumberFormat="1" applyFont="1" applyBorder="1" applyAlignment="1">
      <alignment horizontal="left" vertical="center" shrinkToFit="1"/>
    </xf>
    <xf numFmtId="49" fontId="7" fillId="0" borderId="6" xfId="0" applyNumberFormat="1" applyFont="1" applyBorder="1" applyAlignment="1">
      <alignment horizontal="left" vertical="center" shrinkToFit="1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168" fontId="7" fillId="0" borderId="1" xfId="0" applyNumberFormat="1" applyFont="1" applyBorder="1" applyAlignment="1">
      <alignment horizontal="left" vertical="center"/>
    </xf>
    <xf numFmtId="168" fontId="7" fillId="0" borderId="1" xfId="0" applyNumberFormat="1" applyFont="1" applyBorder="1" applyAlignment="1">
      <alignment horizontal="left" vertical="center" shrinkToFit="1"/>
    </xf>
    <xf numFmtId="168" fontId="23" fillId="0" borderId="1" xfId="0" applyNumberFormat="1" applyFont="1" applyBorder="1" applyAlignment="1">
      <alignment horizontal="left" vertical="center"/>
    </xf>
    <xf numFmtId="168" fontId="7" fillId="0" borderId="2" xfId="0" applyNumberFormat="1" applyFont="1" applyBorder="1" applyAlignment="1">
      <alignment horizontal="left" vertical="center"/>
    </xf>
    <xf numFmtId="168" fontId="7" fillId="0" borderId="2" xfId="0" applyNumberFormat="1" applyFont="1" applyBorder="1" applyAlignment="1">
      <alignment horizontal="left" vertical="center" shrinkToFit="1"/>
    </xf>
    <xf numFmtId="168" fontId="24" fillId="0" borderId="2" xfId="0" applyNumberFormat="1" applyFont="1" applyBorder="1" applyAlignment="1">
      <alignment horizontal="left" vertical="center"/>
    </xf>
    <xf numFmtId="168" fontId="7" fillId="0" borderId="5" xfId="0" applyNumberFormat="1" applyFont="1" applyBorder="1" applyAlignment="1">
      <alignment horizontal="left" vertical="center"/>
    </xf>
    <xf numFmtId="168" fontId="7" fillId="0" borderId="5" xfId="0" applyNumberFormat="1" applyFont="1" applyBorder="1" applyAlignment="1">
      <alignment horizontal="left" vertical="center" shrinkToFit="1"/>
    </xf>
    <xf numFmtId="168" fontId="25" fillId="0" borderId="5" xfId="0" applyNumberFormat="1" applyFont="1" applyBorder="1" applyAlignment="1">
      <alignment horizontal="left" vertical="center"/>
    </xf>
    <xf numFmtId="168" fontId="7" fillId="0" borderId="6" xfId="0" applyNumberFormat="1" applyFont="1" applyBorder="1" applyAlignment="1">
      <alignment horizontal="left" vertical="center"/>
    </xf>
    <xf numFmtId="168" fontId="7" fillId="0" borderId="6" xfId="0" applyNumberFormat="1" applyFont="1" applyBorder="1" applyAlignment="1">
      <alignment horizontal="left" vertical="center" shrinkToFit="1"/>
    </xf>
    <xf numFmtId="168" fontId="26" fillId="0" borderId="6" xfId="0" applyNumberFormat="1" applyFont="1" applyBorder="1" applyAlignment="1">
      <alignment horizontal="left" vertical="center"/>
    </xf>
    <xf numFmtId="168" fontId="27" fillId="0" borderId="6" xfId="0" applyNumberFormat="1" applyFont="1" applyBorder="1" applyAlignment="1">
      <alignment horizontal="left" vertical="center"/>
    </xf>
    <xf numFmtId="0" fontId="5" fillId="0" borderId="6" xfId="0" applyFont="1" applyBorder="1"/>
    <xf numFmtId="0" fontId="5" fillId="0" borderId="1" xfId="0" applyFont="1" applyBorder="1"/>
    <xf numFmtId="0" fontId="28" fillId="0" borderId="2" xfId="0" applyFont="1" applyBorder="1" applyAlignment="1">
      <alignment horizontal="left" vertical="center"/>
    </xf>
    <xf numFmtId="0" fontId="29" fillId="0" borderId="6" xfId="0" applyFont="1" applyBorder="1" applyAlignment="1">
      <alignment horizontal="left" vertical="center"/>
    </xf>
    <xf numFmtId="0" fontId="7" fillId="0" borderId="2" xfId="0" applyFont="1" applyBorder="1" applyAlignment="1">
      <alignment horizontal="left"/>
    </xf>
    <xf numFmtId="164" fontId="7" fillId="0" borderId="2" xfId="0" applyNumberFormat="1" applyFont="1" applyBorder="1" applyAlignment="1">
      <alignment horizontal="left"/>
    </xf>
    <xf numFmtId="165" fontId="7" fillId="0" borderId="2" xfId="0" applyNumberFormat="1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64" fontId="7" fillId="0" borderId="5" xfId="0" applyNumberFormat="1" applyFont="1" applyBorder="1" applyAlignment="1">
      <alignment horizontal="left"/>
    </xf>
    <xf numFmtId="0" fontId="30" fillId="0" borderId="5" xfId="0" applyFont="1" applyBorder="1" applyAlignment="1">
      <alignment horizontal="left"/>
    </xf>
    <xf numFmtId="165" fontId="7" fillId="0" borderId="5" xfId="0" applyNumberFormat="1" applyFont="1" applyBorder="1" applyAlignment="1">
      <alignment horizontal="left"/>
    </xf>
    <xf numFmtId="0" fontId="7" fillId="0" borderId="6" xfId="0" applyFont="1" applyBorder="1" applyAlignment="1">
      <alignment horizontal="left"/>
    </xf>
    <xf numFmtId="164" fontId="7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left"/>
    </xf>
    <xf numFmtId="165" fontId="7" fillId="0" borderId="6" xfId="0" applyNumberFormat="1" applyFont="1" applyBorder="1" applyAlignment="1">
      <alignment horizontal="left"/>
    </xf>
    <xf numFmtId="0" fontId="32" fillId="0" borderId="2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5" fillId="0" borderId="6" xfId="0" applyFont="1" applyBorder="1" applyAlignment="1">
      <alignment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 shrinkToFit="1"/>
    </xf>
    <xf numFmtId="16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165" fontId="7" fillId="0" borderId="1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 shrinkToFit="1"/>
    </xf>
    <xf numFmtId="0" fontId="36" fillId="0" borderId="2" xfId="0" applyFont="1" applyBorder="1" applyAlignment="1">
      <alignment wrapText="1"/>
    </xf>
    <xf numFmtId="0" fontId="5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left" shrinkToFit="1"/>
    </xf>
    <xf numFmtId="164" fontId="5" fillId="0" borderId="5" xfId="0" applyNumberFormat="1" applyFont="1" applyBorder="1" applyAlignment="1">
      <alignment horizontal="left"/>
    </xf>
    <xf numFmtId="0" fontId="37" fillId="0" borderId="5" xfId="0" applyFont="1" applyBorder="1" applyAlignment="1">
      <alignment wrapText="1"/>
    </xf>
    <xf numFmtId="165" fontId="5" fillId="0" borderId="5" xfId="0" applyNumberFormat="1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38" fillId="0" borderId="6" xfId="0" applyFont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7" fillId="0" borderId="1" xfId="0" applyFont="1" applyBorder="1" applyAlignment="1">
      <alignment horizontal="left" vertical="center"/>
    </xf>
    <xf numFmtId="0" fontId="39" fillId="0" borderId="6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shrinkToFit="1"/>
    </xf>
    <xf numFmtId="164" fontId="7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 vertical="center"/>
    </xf>
    <xf numFmtId="49" fontId="41" fillId="0" borderId="6" xfId="0" applyNumberFormat="1" applyFont="1" applyBorder="1" applyAlignment="1">
      <alignment horizontal="center" vertical="center"/>
    </xf>
    <xf numFmtId="164" fontId="41" fillId="0" borderId="6" xfId="0" applyNumberFormat="1" applyFont="1" applyBorder="1" applyAlignment="1">
      <alignment horizontal="right" vertical="center"/>
    </xf>
    <xf numFmtId="0" fontId="42" fillId="0" borderId="6" xfId="0" applyFont="1" applyBorder="1" applyAlignment="1">
      <alignment horizontal="center" vertical="center"/>
    </xf>
    <xf numFmtId="165" fontId="41" fillId="0" borderId="6" xfId="0" applyNumberFormat="1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/>
    </xf>
    <xf numFmtId="164" fontId="41" fillId="0" borderId="1" xfId="0" applyNumberFormat="1" applyFont="1" applyBorder="1" applyAlignment="1">
      <alignment horizontal="right" vertical="center"/>
    </xf>
    <xf numFmtId="0" fontId="41" fillId="0" borderId="1" xfId="0" applyFont="1" applyBorder="1" applyAlignment="1">
      <alignment horizontal="center" vertical="center"/>
    </xf>
    <xf numFmtId="165" fontId="41" fillId="0" borderId="1" xfId="0" applyNumberFormat="1" applyFont="1" applyBorder="1" applyAlignment="1">
      <alignment horizontal="center" vertical="center"/>
    </xf>
    <xf numFmtId="49" fontId="41" fillId="0" borderId="2" xfId="0" applyNumberFormat="1" applyFont="1" applyBorder="1" applyAlignment="1">
      <alignment horizontal="center" vertical="center"/>
    </xf>
    <xf numFmtId="164" fontId="41" fillId="0" borderId="2" xfId="0" applyNumberFormat="1" applyFont="1" applyBorder="1" applyAlignment="1">
      <alignment horizontal="right" vertical="center"/>
    </xf>
    <xf numFmtId="0" fontId="43" fillId="0" borderId="2" xfId="0" applyFont="1" applyBorder="1" applyAlignment="1">
      <alignment horizontal="center" vertical="center"/>
    </xf>
    <xf numFmtId="165" fontId="41" fillId="0" borderId="2" xfId="0" applyNumberFormat="1" applyFont="1" applyBorder="1" applyAlignment="1">
      <alignment horizontal="center" vertical="center"/>
    </xf>
    <xf numFmtId="49" fontId="41" fillId="0" borderId="5" xfId="0" applyNumberFormat="1" applyFont="1" applyBorder="1" applyAlignment="1">
      <alignment horizontal="center" vertical="center"/>
    </xf>
    <xf numFmtId="164" fontId="41" fillId="0" borderId="5" xfId="0" applyNumberFormat="1" applyFont="1" applyBorder="1" applyAlignment="1">
      <alignment horizontal="right" vertical="center"/>
    </xf>
    <xf numFmtId="0" fontId="41" fillId="0" borderId="5" xfId="0" applyFont="1" applyBorder="1" applyAlignment="1">
      <alignment horizontal="center" vertical="center"/>
    </xf>
    <xf numFmtId="165" fontId="41" fillId="0" borderId="5" xfId="0" applyNumberFormat="1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47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 shrinkToFit="1"/>
    </xf>
    <xf numFmtId="0" fontId="2" fillId="0" borderId="12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4" fillId="0" borderId="12" xfId="0" applyFont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6" xfId="0" applyFont="1" applyBorder="1" applyAlignment="1">
      <alignment horizontal="right"/>
    </xf>
    <xf numFmtId="0" fontId="1" fillId="0" borderId="14" xfId="0" applyFont="1" applyBorder="1" applyAlignment="1">
      <alignment horizontal="center"/>
    </xf>
    <xf numFmtId="49" fontId="1" fillId="0" borderId="15" xfId="0" applyNumberFormat="1" applyFont="1" applyBorder="1" applyAlignment="1">
      <alignment horizontal="left"/>
    </xf>
    <xf numFmtId="49" fontId="1" fillId="0" borderId="5" xfId="0" applyNumberFormat="1" applyFont="1" applyBorder="1" applyAlignment="1">
      <alignment horizontal="center" shrinkToFit="1"/>
    </xf>
    <xf numFmtId="0" fontId="1" fillId="3" borderId="4" xfId="0" applyFont="1" applyFill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49" fillId="5" borderId="4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20" fontId="2" fillId="0" borderId="6" xfId="0" applyNumberFormat="1" applyFont="1" applyBorder="1" applyAlignment="1">
      <alignment horizontal="right"/>
    </xf>
    <xf numFmtId="0" fontId="1" fillId="0" borderId="18" xfId="0" applyFont="1" applyBorder="1" applyAlignment="1">
      <alignment horizontal="center"/>
    </xf>
    <xf numFmtId="49" fontId="1" fillId="0" borderId="19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center" shrinkToFit="1"/>
    </xf>
    <xf numFmtId="0" fontId="1" fillId="3" borderId="6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9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49" fillId="5" borderId="6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" fillId="0" borderId="19" xfId="0" applyFont="1" applyBorder="1" applyAlignment="1">
      <alignment horizontal="left"/>
    </xf>
    <xf numFmtId="49" fontId="1" fillId="0" borderId="20" xfId="0" applyNumberFormat="1" applyFont="1" applyBorder="1" applyAlignment="1">
      <alignment horizontal="left"/>
    </xf>
    <xf numFmtId="49" fontId="1" fillId="0" borderId="12" xfId="0" applyNumberFormat="1" applyFont="1" applyBorder="1" applyAlignment="1">
      <alignment horizontal="center" shrinkToFit="1"/>
    </xf>
    <xf numFmtId="0" fontId="1" fillId="3" borderId="1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" fillId="0" borderId="21" xfId="0" applyFont="1" applyBorder="1" applyAlignment="1">
      <alignment horizontal="left"/>
    </xf>
    <xf numFmtId="0" fontId="1" fillId="0" borderId="16" xfId="0" applyFont="1" applyBorder="1" applyAlignment="1">
      <alignment horizontal="center" shrinkToFit="1"/>
    </xf>
    <xf numFmtId="0" fontId="1" fillId="3" borderId="16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9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49" fillId="5" borderId="16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1" fillId="0" borderId="20" xfId="0" applyFont="1" applyBorder="1" applyAlignment="1">
      <alignment horizontal="left"/>
    </xf>
    <xf numFmtId="0" fontId="1" fillId="0" borderId="12" xfId="0" applyFont="1" applyBorder="1" applyAlignment="1">
      <alignment horizontal="center" shrinkToFit="1"/>
    </xf>
    <xf numFmtId="49" fontId="1" fillId="0" borderId="21" xfId="0" applyNumberFormat="1" applyFont="1" applyBorder="1" applyAlignment="1">
      <alignment horizontal="left"/>
    </xf>
    <xf numFmtId="49" fontId="1" fillId="0" borderId="16" xfId="0" applyNumberFormat="1" applyFont="1" applyBorder="1" applyAlignment="1">
      <alignment horizontal="center" shrinkToFit="1"/>
    </xf>
    <xf numFmtId="49" fontId="4" fillId="0" borderId="16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center" shrinkToFi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9" fillId="0" borderId="6" xfId="0" applyFont="1" applyBorder="1" applyAlignment="1">
      <alignment horizontal="center"/>
    </xf>
    <xf numFmtId="0" fontId="1" fillId="0" borderId="6" xfId="0" applyFont="1" applyBorder="1"/>
    <xf numFmtId="0" fontId="1" fillId="0" borderId="0" xfId="0" applyFont="1"/>
    <xf numFmtId="0" fontId="50" fillId="0" borderId="6" xfId="0" applyFont="1" applyBorder="1" applyAlignment="1">
      <alignment horizontal="center" shrinkToFit="1"/>
    </xf>
    <xf numFmtId="0" fontId="50" fillId="0" borderId="6" xfId="0" applyFont="1" applyBorder="1" applyAlignment="1">
      <alignment horizontal="center"/>
    </xf>
    <xf numFmtId="0" fontId="50" fillId="0" borderId="0" xfId="0" applyFont="1" applyAlignment="1">
      <alignment horizontal="center"/>
    </xf>
    <xf numFmtId="49" fontId="2" fillId="0" borderId="6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" fillId="3" borderId="6" xfId="0" applyFont="1" applyFill="1" applyBorder="1" applyAlignment="1">
      <alignment horizontal="center"/>
    </xf>
    <xf numFmtId="49" fontId="52" fillId="3" borderId="6" xfId="0" applyNumberFormat="1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49" fontId="2" fillId="3" borderId="6" xfId="0" applyNumberFormat="1" applyFont="1" applyFill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0" xfId="0" applyFont="1"/>
    <xf numFmtId="0" fontId="1" fillId="0" borderId="23" xfId="0" applyFont="1" applyBorder="1" applyAlignment="1">
      <alignment horizontal="center"/>
    </xf>
    <xf numFmtId="0" fontId="1" fillId="6" borderId="24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49" fontId="0" fillId="2" borderId="6" xfId="0" applyNumberFormat="1" applyFill="1" applyBorder="1" applyAlignment="1">
      <alignment horizontal="center"/>
    </xf>
    <xf numFmtId="49" fontId="54" fillId="0" borderId="6" xfId="0" applyNumberFormat="1" applyFont="1" applyBorder="1" applyAlignment="1">
      <alignment horizontal="center"/>
    </xf>
    <xf numFmtId="0" fontId="55" fillId="0" borderId="6" xfId="0" applyFont="1" applyBorder="1" applyAlignment="1">
      <alignment horizontal="center"/>
    </xf>
    <xf numFmtId="49" fontId="54" fillId="0" borderId="0" xfId="0" applyNumberFormat="1" applyFont="1"/>
    <xf numFmtId="0" fontId="54" fillId="0" borderId="0" xfId="0" applyFont="1"/>
    <xf numFmtId="0" fontId="53" fillId="0" borderId="25" xfId="0" applyFont="1" applyBorder="1" applyAlignment="1">
      <alignment horizontal="center" vertical="center"/>
    </xf>
    <xf numFmtId="0" fontId="53" fillId="0" borderId="26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/>
    </xf>
    <xf numFmtId="49" fontId="52" fillId="7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49" fontId="2" fillId="8" borderId="6" xfId="0" applyNumberFormat="1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49" fontId="2" fillId="9" borderId="6" xfId="0" applyNumberFormat="1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center"/>
    </xf>
    <xf numFmtId="49" fontId="2" fillId="10" borderId="6" xfId="0" applyNumberFormat="1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49" fontId="56" fillId="2" borderId="6" xfId="0" applyNumberFormat="1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2" fillId="0" borderId="3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shrinkToFit="1"/>
    </xf>
    <xf numFmtId="0" fontId="4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" fillId="0" borderId="38" xfId="0" applyFont="1" applyBorder="1"/>
    <xf numFmtId="0" fontId="2" fillId="0" borderId="0" xfId="0" applyFont="1"/>
    <xf numFmtId="0" fontId="1" fillId="0" borderId="36" xfId="0" applyFont="1" applyBorder="1" applyAlignment="1">
      <alignment horizontal="center"/>
    </xf>
    <xf numFmtId="49" fontId="1" fillId="0" borderId="2" xfId="0" applyNumberFormat="1" applyFont="1" applyBorder="1" applyAlignment="1">
      <alignment horizontal="left"/>
    </xf>
    <xf numFmtId="49" fontId="1" fillId="0" borderId="2" xfId="0" applyNumberFormat="1" applyFont="1" applyBorder="1" applyAlignment="1">
      <alignment horizontal="center" shrinkToFit="1"/>
    </xf>
    <xf numFmtId="0" fontId="7" fillId="0" borderId="2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1" fillId="0" borderId="38" xfId="0" applyFont="1" applyBorder="1"/>
    <xf numFmtId="0" fontId="1" fillId="0" borderId="17" xfId="0" applyFont="1" applyBorder="1" applyAlignment="1">
      <alignment horizontal="center"/>
    </xf>
    <xf numFmtId="49" fontId="1" fillId="0" borderId="39" xfId="0" applyNumberFormat="1" applyFont="1" applyBorder="1" applyAlignment="1">
      <alignment horizontal="left"/>
    </xf>
    <xf numFmtId="0" fontId="7" fillId="0" borderId="40" xfId="0" applyFont="1" applyBorder="1" applyAlignment="1">
      <alignment horizontal="center" vertical="center"/>
    </xf>
    <xf numFmtId="49" fontId="1" fillId="0" borderId="41" xfId="0" applyNumberFormat="1" applyFont="1" applyBorder="1" applyAlignment="1">
      <alignment horizontal="left"/>
    </xf>
    <xf numFmtId="0" fontId="7" fillId="0" borderId="4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/>
    </xf>
    <xf numFmtId="49" fontId="1" fillId="0" borderId="43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shrinkToFit="1"/>
    </xf>
    <xf numFmtId="0" fontId="7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/>
    </xf>
    <xf numFmtId="49" fontId="1" fillId="0" borderId="46" xfId="0" applyNumberFormat="1" applyFont="1" applyBorder="1" applyAlignment="1">
      <alignment horizontal="left"/>
    </xf>
    <xf numFmtId="49" fontId="1" fillId="0" borderId="47" xfId="0" applyNumberFormat="1" applyFont="1" applyBorder="1" applyAlignment="1">
      <alignment horizontal="center" shrinkToFit="1"/>
    </xf>
    <xf numFmtId="0" fontId="7" fillId="0" borderId="47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57" fillId="0" borderId="6" xfId="0" applyFont="1" applyBorder="1" applyAlignment="1">
      <alignment horizontal="center"/>
    </xf>
    <xf numFmtId="49" fontId="57" fillId="0" borderId="0" xfId="0" applyNumberFormat="1" applyFont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49" fontId="57" fillId="0" borderId="6" xfId="0" applyNumberFormat="1" applyFont="1" applyBorder="1" applyAlignment="1">
      <alignment horizontal="center"/>
    </xf>
    <xf numFmtId="0" fontId="58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shrinkToFit="1"/>
    </xf>
    <xf numFmtId="0" fontId="1" fillId="0" borderId="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shrinkToFit="1"/>
    </xf>
    <xf numFmtId="164" fontId="1" fillId="0" borderId="6" xfId="0" applyNumberFormat="1" applyFont="1" applyBorder="1" applyAlignment="1">
      <alignment horizontal="left" vertical="center"/>
    </xf>
    <xf numFmtId="49" fontId="1" fillId="0" borderId="6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20" fontId="1" fillId="0" borderId="0" xfId="0" applyNumberFormat="1" applyFont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/>
    <xf numFmtId="0" fontId="48" fillId="0" borderId="9" xfId="0" applyFont="1" applyBorder="1" applyAlignment="1">
      <alignment horizontal="center" vertical="center"/>
    </xf>
    <xf numFmtId="0" fontId="46" fillId="0" borderId="10" xfId="0" applyFont="1" applyBorder="1"/>
    <xf numFmtId="0" fontId="46" fillId="0" borderId="11" xfId="0" applyFont="1" applyBorder="1"/>
    <xf numFmtId="0" fontId="1" fillId="0" borderId="9" xfId="0" applyFont="1" applyBorder="1" applyAlignment="1">
      <alignment horizontal="center"/>
    </xf>
    <xf numFmtId="0" fontId="47" fillId="3" borderId="9" xfId="0" applyFont="1" applyFill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47" fillId="4" borderId="9" xfId="0" applyFont="1" applyFill="1" applyBorder="1" applyAlignment="1">
      <alignment horizontal="center" vertical="center"/>
    </xf>
    <xf numFmtId="0" fontId="51" fillId="0" borderId="9" xfId="0" applyFont="1" applyBorder="1" applyAlignment="1">
      <alignment horizontal="center"/>
    </xf>
    <xf numFmtId="0" fontId="53" fillId="0" borderId="27" xfId="0" applyFont="1" applyBorder="1" applyAlignment="1">
      <alignment horizontal="center" vertical="center"/>
    </xf>
    <xf numFmtId="0" fontId="46" fillId="0" borderId="28" xfId="0" applyFont="1" applyBorder="1"/>
    <xf numFmtId="0" fontId="46" fillId="0" borderId="29" xfId="0" applyFont="1" applyBorder="1"/>
    <xf numFmtId="0" fontId="53" fillId="0" borderId="23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48" fillId="0" borderId="33" xfId="0" applyFont="1" applyBorder="1" applyAlignment="1">
      <alignment horizontal="center" vertical="center"/>
    </xf>
    <xf numFmtId="0" fontId="46" fillId="0" borderId="34" xfId="0" applyFont="1" applyBorder="1"/>
    <xf numFmtId="0" fontId="46" fillId="0" borderId="35" xfId="0" applyFont="1" applyBorder="1"/>
    <xf numFmtId="0" fontId="49" fillId="0" borderId="9" xfId="0" applyFont="1" applyBorder="1" applyAlignment="1">
      <alignment horizontal="center"/>
    </xf>
    <xf numFmtId="49" fontId="59" fillId="0" borderId="23" xfId="0" applyNumberFormat="1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sharedStrings" Target="sharedString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styles" Target="styles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theme" Target="theme/theme1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customschemas.google.com/relationships/workbookmetadata" Target="metadata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7" Type="http://schemas.openxmlformats.org/officeDocument/2006/relationships/calcChain" Target="calcChain.xml" 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Z1000"/>
  <sheetViews>
    <sheetView workbookViewId="0"/>
  </sheetViews>
  <sheetFormatPr defaultColWidth="12.5390625" defaultRowHeight="15" customHeight="1" x14ac:dyDescent="0.15"/>
  <cols>
    <col min="1" max="1" width="5.390625" customWidth="1"/>
    <col min="2" max="2" width="18.87890625" customWidth="1"/>
    <col min="3" max="3" width="22.11328125" customWidth="1"/>
    <col min="4" max="4" width="21.84375" customWidth="1"/>
    <col min="5" max="5" width="10.3828125" customWidth="1"/>
    <col min="6" max="6" width="20.08984375" customWidth="1"/>
    <col min="7" max="7" width="13.75390625" customWidth="1"/>
    <col min="8" max="8" width="11.4609375" customWidth="1"/>
    <col min="9" max="9" width="8.62890625" customWidth="1"/>
    <col min="10" max="10" width="7.8203125" customWidth="1"/>
    <col min="11" max="11" width="9.16796875" customWidth="1"/>
    <col min="12" max="26" width="7.953125" customWidth="1"/>
  </cols>
  <sheetData>
    <row r="1" spans="1:26" ht="12.7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6" t="s">
        <v>7</v>
      </c>
      <c r="I1" s="7"/>
      <c r="J1" s="8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.75" customHeight="1" x14ac:dyDescent="0.15">
      <c r="A2" s="11" t="s">
        <v>8</v>
      </c>
      <c r="B2" s="12"/>
      <c r="C2" s="13"/>
      <c r="D2" s="14"/>
      <c r="E2" s="15"/>
      <c r="F2" s="16"/>
      <c r="G2" s="17"/>
      <c r="H2" s="18">
        <v>0.33333333333333331</v>
      </c>
      <c r="I2" s="19"/>
      <c r="J2" s="20"/>
      <c r="K2" s="21">
        <v>1</v>
      </c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2.75" customHeight="1" x14ac:dyDescent="0.15">
      <c r="A3" s="23" t="s">
        <v>9</v>
      </c>
      <c r="B3" s="24"/>
      <c r="C3" s="25"/>
      <c r="D3" s="26"/>
      <c r="E3" s="27"/>
      <c r="F3" s="28"/>
      <c r="G3" s="29"/>
      <c r="H3" s="30">
        <v>0.35416666666666669</v>
      </c>
      <c r="I3" s="31"/>
      <c r="J3" s="32"/>
      <c r="K3" s="21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2.75" customHeight="1" x14ac:dyDescent="0.15">
      <c r="A4" s="33" t="s">
        <v>10</v>
      </c>
      <c r="B4" s="34"/>
      <c r="C4" s="35"/>
      <c r="D4" s="36"/>
      <c r="E4" s="37"/>
      <c r="F4" s="38"/>
      <c r="G4" s="39"/>
      <c r="H4" s="40">
        <v>0.375</v>
      </c>
      <c r="I4" s="41"/>
      <c r="J4" s="42"/>
      <c r="K4" s="21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2.75" customHeight="1" x14ac:dyDescent="0.15">
      <c r="A5" s="33" t="s">
        <v>11</v>
      </c>
      <c r="B5" s="34"/>
      <c r="C5" s="35"/>
      <c r="D5" s="36"/>
      <c r="E5" s="37"/>
      <c r="F5" s="38"/>
      <c r="G5" s="39"/>
      <c r="H5" s="40">
        <v>0.39583333333333331</v>
      </c>
      <c r="I5" s="41"/>
      <c r="J5" s="42"/>
      <c r="K5" s="2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2.75" customHeight="1" x14ac:dyDescent="0.15">
      <c r="A6" s="33" t="s">
        <v>12</v>
      </c>
      <c r="B6" s="34"/>
      <c r="C6" s="35"/>
      <c r="D6" s="36"/>
      <c r="E6" s="43"/>
      <c r="F6" s="38"/>
      <c r="G6" s="39"/>
      <c r="H6" s="44"/>
      <c r="I6" s="41"/>
      <c r="J6" s="42"/>
      <c r="K6" s="2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2.75" customHeight="1" x14ac:dyDescent="0.15">
      <c r="A7" s="33" t="s">
        <v>13</v>
      </c>
      <c r="B7" s="34"/>
      <c r="C7" s="35"/>
      <c r="D7" s="36"/>
      <c r="E7" s="45"/>
      <c r="F7" s="38"/>
      <c r="G7" s="39"/>
      <c r="H7" s="44"/>
      <c r="I7" s="41"/>
      <c r="J7" s="42"/>
      <c r="K7" s="2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2.75" customHeight="1" x14ac:dyDescent="0.15">
      <c r="A8" s="46" t="s">
        <v>14</v>
      </c>
      <c r="B8" s="47"/>
      <c r="C8" s="48"/>
      <c r="D8" s="49"/>
      <c r="E8" s="50"/>
      <c r="F8" s="51"/>
      <c r="G8" s="52"/>
      <c r="H8" s="53"/>
      <c r="I8" s="54"/>
      <c r="J8" s="55"/>
      <c r="K8" s="2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2.75" customHeight="1" x14ac:dyDescent="0.15">
      <c r="A9" s="11" t="s">
        <v>15</v>
      </c>
      <c r="B9" s="56"/>
      <c r="C9" s="57"/>
      <c r="D9" s="58"/>
      <c r="E9" s="59"/>
      <c r="F9" s="60"/>
      <c r="G9" s="17"/>
      <c r="H9" s="61">
        <v>0.33333333333333331</v>
      </c>
      <c r="I9" s="19"/>
      <c r="J9" s="20"/>
      <c r="K9" s="21">
        <v>2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2.75" customHeight="1" x14ac:dyDescent="0.15">
      <c r="A10" s="23" t="s">
        <v>16</v>
      </c>
      <c r="B10" s="62"/>
      <c r="C10" s="63"/>
      <c r="D10" s="64"/>
      <c r="E10" s="65"/>
      <c r="F10" s="66"/>
      <c r="G10" s="29"/>
      <c r="H10" s="30">
        <v>0.35416666666666669</v>
      </c>
      <c r="I10" s="31"/>
      <c r="J10" s="32"/>
      <c r="K10" s="2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2.75" customHeight="1" x14ac:dyDescent="0.15">
      <c r="A11" s="33" t="s">
        <v>17</v>
      </c>
      <c r="B11" s="67"/>
      <c r="C11" s="68"/>
      <c r="D11" s="69"/>
      <c r="E11" s="67"/>
      <c r="F11" s="70"/>
      <c r="G11" s="39"/>
      <c r="H11" s="40">
        <v>0.375</v>
      </c>
      <c r="I11" s="41"/>
      <c r="J11" s="42"/>
      <c r="K11" s="2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2.75" customHeight="1" x14ac:dyDescent="0.15">
      <c r="A12" s="33" t="s">
        <v>18</v>
      </c>
      <c r="B12" s="67"/>
      <c r="C12" s="68"/>
      <c r="D12" s="69"/>
      <c r="E12" s="67"/>
      <c r="F12" s="70"/>
      <c r="G12" s="39"/>
      <c r="H12" s="40">
        <v>0.39583333333333331</v>
      </c>
      <c r="I12" s="41"/>
      <c r="J12" s="42"/>
      <c r="K12" s="2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2.75" customHeight="1" x14ac:dyDescent="0.15">
      <c r="A13" s="33" t="s">
        <v>19</v>
      </c>
      <c r="B13" s="67"/>
      <c r="C13" s="68"/>
      <c r="D13" s="69"/>
      <c r="E13" s="67"/>
      <c r="F13" s="70"/>
      <c r="G13" s="39"/>
      <c r="H13" s="44"/>
      <c r="I13" s="41"/>
      <c r="J13" s="42"/>
      <c r="K13" s="2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2.75" customHeight="1" x14ac:dyDescent="0.15">
      <c r="A14" s="33" t="s">
        <v>20</v>
      </c>
      <c r="B14" s="44"/>
      <c r="C14" s="71"/>
      <c r="D14" s="72"/>
      <c r="E14" s="44"/>
      <c r="F14" s="73"/>
      <c r="G14" s="39"/>
      <c r="H14" s="44"/>
      <c r="I14" s="41"/>
      <c r="J14" s="42"/>
      <c r="K14" s="2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2.75" customHeight="1" x14ac:dyDescent="0.15">
      <c r="A15" s="46" t="s">
        <v>21</v>
      </c>
      <c r="B15" s="53"/>
      <c r="C15" s="74"/>
      <c r="D15" s="75"/>
      <c r="E15" s="53"/>
      <c r="F15" s="76"/>
      <c r="G15" s="52"/>
      <c r="H15" s="53"/>
      <c r="I15" s="54"/>
      <c r="J15" s="55"/>
      <c r="K15" s="2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2.75" customHeight="1" x14ac:dyDescent="0.15">
      <c r="A16" s="11" t="s">
        <v>22</v>
      </c>
      <c r="B16" s="77"/>
      <c r="C16" s="78"/>
      <c r="D16" s="79"/>
      <c r="E16" s="80"/>
      <c r="F16" s="81"/>
      <c r="G16" s="17"/>
      <c r="H16" s="61">
        <v>0.33333333333333331</v>
      </c>
      <c r="I16" s="19"/>
      <c r="J16" s="20"/>
      <c r="K16" s="21">
        <v>3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2.75" customHeight="1" x14ac:dyDescent="0.15">
      <c r="A17" s="23" t="s">
        <v>23</v>
      </c>
      <c r="B17" s="82"/>
      <c r="C17" s="83"/>
      <c r="D17" s="84"/>
      <c r="E17" s="85"/>
      <c r="F17" s="86"/>
      <c r="G17" s="29"/>
      <c r="H17" s="30">
        <v>0.35416666666666669</v>
      </c>
      <c r="I17" s="31"/>
      <c r="J17" s="32"/>
      <c r="K17" s="2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2.75" customHeight="1" x14ac:dyDescent="0.15">
      <c r="A18" s="33" t="s">
        <v>24</v>
      </c>
      <c r="B18" s="87"/>
      <c r="C18" s="88"/>
      <c r="D18" s="89"/>
      <c r="E18" s="87"/>
      <c r="F18" s="90"/>
      <c r="G18" s="39"/>
      <c r="H18" s="40">
        <v>0.375</v>
      </c>
      <c r="I18" s="41"/>
      <c r="J18" s="42"/>
      <c r="K18" s="2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2.75" customHeight="1" x14ac:dyDescent="0.15">
      <c r="A19" s="33" t="s">
        <v>25</v>
      </c>
      <c r="B19" s="87"/>
      <c r="C19" s="88"/>
      <c r="D19" s="89"/>
      <c r="E19" s="91"/>
      <c r="F19" s="90"/>
      <c r="G19" s="39"/>
      <c r="H19" s="40">
        <v>0.39583333333333331</v>
      </c>
      <c r="I19" s="41"/>
      <c r="J19" s="42"/>
      <c r="K19" s="2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2.75" customHeight="1" x14ac:dyDescent="0.15">
      <c r="A20" s="33" t="s">
        <v>26</v>
      </c>
      <c r="B20" s="87"/>
      <c r="C20" s="88"/>
      <c r="D20" s="89"/>
      <c r="E20" s="87"/>
      <c r="F20" s="90"/>
      <c r="G20" s="39"/>
      <c r="H20" s="44"/>
      <c r="I20" s="41"/>
      <c r="J20" s="42"/>
      <c r="K20" s="2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2.75" customHeight="1" x14ac:dyDescent="0.15">
      <c r="A21" s="33" t="s">
        <v>27</v>
      </c>
      <c r="B21" s="44"/>
      <c r="C21" s="71"/>
      <c r="D21" s="72"/>
      <c r="E21" s="44"/>
      <c r="F21" s="73"/>
      <c r="G21" s="39"/>
      <c r="H21" s="44"/>
      <c r="I21" s="41"/>
      <c r="J21" s="42"/>
      <c r="K21" s="2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2.75" customHeight="1" x14ac:dyDescent="0.15">
      <c r="A22" s="46" t="s">
        <v>28</v>
      </c>
      <c r="B22" s="53"/>
      <c r="C22" s="74"/>
      <c r="D22" s="75"/>
      <c r="E22" s="53"/>
      <c r="F22" s="76"/>
      <c r="G22" s="52"/>
      <c r="H22" s="53"/>
      <c r="I22" s="54"/>
      <c r="J22" s="55"/>
      <c r="K22" s="2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2.75" customHeight="1" x14ac:dyDescent="0.15">
      <c r="A23" s="11" t="s">
        <v>29</v>
      </c>
      <c r="B23" s="92"/>
      <c r="C23" s="78"/>
      <c r="D23" s="18"/>
      <c r="E23" s="93"/>
      <c r="F23" s="94"/>
      <c r="G23" s="17"/>
      <c r="H23" s="61">
        <v>0.33333333333333331</v>
      </c>
      <c r="I23" s="19"/>
      <c r="J23" s="20"/>
      <c r="K23" s="21">
        <v>4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2.75" customHeight="1" x14ac:dyDescent="0.15">
      <c r="A24" s="23" t="s">
        <v>30</v>
      </c>
      <c r="B24" s="95"/>
      <c r="C24" s="83"/>
      <c r="D24" s="96"/>
      <c r="E24" s="97"/>
      <c r="F24" s="98"/>
      <c r="G24" s="29"/>
      <c r="H24" s="30">
        <v>0.35416666666666669</v>
      </c>
      <c r="I24" s="31"/>
      <c r="J24" s="32"/>
      <c r="K24" s="2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2.75" customHeight="1" x14ac:dyDescent="0.15">
      <c r="A25" s="33" t="s">
        <v>31</v>
      </c>
      <c r="B25" s="99"/>
      <c r="C25" s="88"/>
      <c r="D25" s="100"/>
      <c r="E25" s="101"/>
      <c r="F25" s="102"/>
      <c r="G25" s="39"/>
      <c r="H25" s="40">
        <v>0.375</v>
      </c>
      <c r="I25" s="41"/>
      <c r="J25" s="42"/>
      <c r="K25" s="2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2.75" customHeight="1" x14ac:dyDescent="0.15">
      <c r="A26" s="33" t="s">
        <v>32</v>
      </c>
      <c r="B26" s="103"/>
      <c r="C26" s="88"/>
      <c r="D26" s="100"/>
      <c r="E26" s="101"/>
      <c r="F26" s="102"/>
      <c r="G26" s="39"/>
      <c r="H26" s="40">
        <v>0.39583333333333331</v>
      </c>
      <c r="I26" s="41"/>
      <c r="J26" s="42"/>
      <c r="K26" s="21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2.75" customHeight="1" x14ac:dyDescent="0.15">
      <c r="A27" s="33" t="s">
        <v>33</v>
      </c>
      <c r="B27" s="44"/>
      <c r="C27" s="71"/>
      <c r="D27" s="72"/>
      <c r="E27" s="44"/>
      <c r="F27" s="73"/>
      <c r="G27" s="39"/>
      <c r="H27" s="44"/>
      <c r="I27" s="41"/>
      <c r="J27" s="42"/>
      <c r="K27" s="21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2.75" customHeight="1" x14ac:dyDescent="0.15">
      <c r="A28" s="33" t="s">
        <v>34</v>
      </c>
      <c r="B28" s="104"/>
      <c r="C28" s="105"/>
      <c r="D28" s="106"/>
      <c r="E28" s="44"/>
      <c r="F28" s="73"/>
      <c r="G28" s="39"/>
      <c r="H28" s="44"/>
      <c r="I28" s="41"/>
      <c r="J28" s="42"/>
      <c r="K28" s="21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2.75" customHeight="1" x14ac:dyDescent="0.15">
      <c r="A29" s="46" t="s">
        <v>35</v>
      </c>
      <c r="B29" s="53"/>
      <c r="C29" s="74"/>
      <c r="D29" s="75"/>
      <c r="E29" s="53"/>
      <c r="F29" s="76"/>
      <c r="G29" s="52"/>
      <c r="H29" s="53"/>
      <c r="I29" s="54"/>
      <c r="J29" s="55"/>
      <c r="K29" s="21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2.75" customHeight="1" x14ac:dyDescent="0.15">
      <c r="A30" s="11" t="s">
        <v>36</v>
      </c>
      <c r="B30" s="107"/>
      <c r="C30" s="108"/>
      <c r="D30" s="109"/>
      <c r="E30" s="93"/>
      <c r="F30" s="110"/>
      <c r="G30" s="17"/>
      <c r="H30" s="61">
        <v>0.41666666666666669</v>
      </c>
      <c r="I30" s="19"/>
      <c r="J30" s="20"/>
      <c r="K30" s="21">
        <v>5</v>
      </c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2.75" customHeight="1" x14ac:dyDescent="0.15">
      <c r="A31" s="23" t="s">
        <v>37</v>
      </c>
      <c r="B31" s="111"/>
      <c r="C31" s="112"/>
      <c r="D31" s="96"/>
      <c r="E31" s="97"/>
      <c r="F31" s="98"/>
      <c r="G31" s="29"/>
      <c r="H31" s="30">
        <v>0.4375</v>
      </c>
      <c r="I31" s="31"/>
      <c r="J31" s="32"/>
      <c r="K31" s="21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2.75" customHeight="1" x14ac:dyDescent="0.15">
      <c r="A32" s="33" t="s">
        <v>38</v>
      </c>
      <c r="B32" s="103"/>
      <c r="C32" s="113"/>
      <c r="D32" s="100"/>
      <c r="E32" s="101"/>
      <c r="F32" s="102"/>
      <c r="G32" s="39"/>
      <c r="H32" s="40">
        <v>0.45833333333333331</v>
      </c>
      <c r="I32" s="41"/>
      <c r="J32" s="42"/>
      <c r="K32" s="21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2.75" customHeight="1" x14ac:dyDescent="0.15">
      <c r="A33" s="33" t="s">
        <v>39</v>
      </c>
      <c r="B33" s="103"/>
      <c r="C33" s="113"/>
      <c r="D33" s="100"/>
      <c r="E33" s="114"/>
      <c r="F33" s="102"/>
      <c r="G33" s="39"/>
      <c r="H33" s="40">
        <v>0.47916666666666669</v>
      </c>
      <c r="I33" s="41"/>
      <c r="J33" s="42"/>
      <c r="K33" s="21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2.75" customHeight="1" x14ac:dyDescent="0.15">
      <c r="A34" s="33" t="s">
        <v>40</v>
      </c>
      <c r="B34" s="103"/>
      <c r="C34" s="113"/>
      <c r="D34" s="100"/>
      <c r="E34" s="115"/>
      <c r="F34" s="102"/>
      <c r="G34" s="39"/>
      <c r="H34" s="44"/>
      <c r="I34" s="41"/>
      <c r="J34" s="42"/>
      <c r="K34" s="21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2.75" customHeight="1" x14ac:dyDescent="0.15">
      <c r="A35" s="33" t="s">
        <v>41</v>
      </c>
      <c r="B35" s="103"/>
      <c r="C35" s="113"/>
      <c r="D35" s="100"/>
      <c r="E35" s="114"/>
      <c r="F35" s="102"/>
      <c r="G35" s="39"/>
      <c r="H35" s="44"/>
      <c r="I35" s="41"/>
      <c r="J35" s="42"/>
      <c r="K35" s="21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2.75" customHeight="1" x14ac:dyDescent="0.15">
      <c r="A36" s="46" t="s">
        <v>42</v>
      </c>
      <c r="B36" s="116"/>
      <c r="C36" s="117"/>
      <c r="D36" s="116"/>
      <c r="E36" s="118"/>
      <c r="F36" s="116"/>
      <c r="G36" s="52"/>
      <c r="H36" s="53"/>
      <c r="I36" s="54"/>
      <c r="J36" s="55"/>
      <c r="K36" s="21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2.75" customHeight="1" x14ac:dyDescent="0.15">
      <c r="A37" s="11" t="s">
        <v>43</v>
      </c>
      <c r="B37" s="119"/>
      <c r="C37" s="120"/>
      <c r="D37" s="109"/>
      <c r="E37" s="121"/>
      <c r="F37" s="119"/>
      <c r="G37" s="17"/>
      <c r="H37" s="61">
        <v>0.41666666666666669</v>
      </c>
      <c r="I37" s="19"/>
      <c r="J37" s="20"/>
      <c r="K37" s="21">
        <v>6</v>
      </c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2.75" customHeight="1" x14ac:dyDescent="0.15">
      <c r="A38" s="23" t="s">
        <v>44</v>
      </c>
      <c r="B38" s="122"/>
      <c r="C38" s="123"/>
      <c r="D38" s="96"/>
      <c r="E38" s="124"/>
      <c r="F38" s="122"/>
      <c r="G38" s="29"/>
      <c r="H38" s="30">
        <v>0.4375</v>
      </c>
      <c r="I38" s="31"/>
      <c r="J38" s="32"/>
      <c r="K38" s="21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2.75" customHeight="1" x14ac:dyDescent="0.15">
      <c r="A39" s="33" t="s">
        <v>45</v>
      </c>
      <c r="B39" s="125"/>
      <c r="C39" s="126"/>
      <c r="D39" s="100"/>
      <c r="E39" s="127"/>
      <c r="F39" s="125"/>
      <c r="G39" s="39"/>
      <c r="H39" s="40">
        <v>0.45833333333333331</v>
      </c>
      <c r="I39" s="41"/>
      <c r="J39" s="42"/>
      <c r="K39" s="21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2.75" customHeight="1" x14ac:dyDescent="0.15">
      <c r="A40" s="33" t="s">
        <v>46</v>
      </c>
      <c r="B40" s="125"/>
      <c r="C40" s="126"/>
      <c r="D40" s="100"/>
      <c r="E40" s="127"/>
      <c r="F40" s="125"/>
      <c r="G40" s="39"/>
      <c r="H40" s="40">
        <v>0.47916666666666669</v>
      </c>
      <c r="I40" s="41"/>
      <c r="J40" s="42"/>
      <c r="K40" s="21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2.75" customHeight="1" x14ac:dyDescent="0.15">
      <c r="A41" s="33" t="s">
        <v>47</v>
      </c>
      <c r="B41" s="125"/>
      <c r="C41" s="126"/>
      <c r="D41" s="100"/>
      <c r="E41" s="128"/>
      <c r="F41" s="125"/>
      <c r="G41" s="39"/>
      <c r="H41" s="44"/>
      <c r="I41" s="41"/>
      <c r="J41" s="42"/>
      <c r="K41" s="21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2.75" customHeight="1" x14ac:dyDescent="0.15">
      <c r="A42" s="33" t="s">
        <v>48</v>
      </c>
      <c r="B42" s="44"/>
      <c r="C42" s="71"/>
      <c r="D42" s="72"/>
      <c r="E42" s="129"/>
      <c r="F42" s="73"/>
      <c r="G42" s="39"/>
      <c r="H42" s="44"/>
      <c r="I42" s="41"/>
      <c r="J42" s="42"/>
      <c r="K42" s="21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2.75" customHeight="1" x14ac:dyDescent="0.15">
      <c r="A43" s="46" t="s">
        <v>49</v>
      </c>
      <c r="B43" s="53"/>
      <c r="C43" s="74"/>
      <c r="D43" s="75"/>
      <c r="E43" s="130"/>
      <c r="F43" s="76"/>
      <c r="G43" s="52"/>
      <c r="H43" s="53"/>
      <c r="I43" s="54"/>
      <c r="J43" s="55"/>
      <c r="K43" s="21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2.75" customHeight="1" x14ac:dyDescent="0.15">
      <c r="A44" s="11" t="s">
        <v>50</v>
      </c>
      <c r="B44" s="107"/>
      <c r="C44" s="108"/>
      <c r="D44" s="109"/>
      <c r="E44" s="131"/>
      <c r="F44" s="110"/>
      <c r="G44" s="17"/>
      <c r="H44" s="61">
        <v>0.41666666666666669</v>
      </c>
      <c r="I44" s="19"/>
      <c r="J44" s="20"/>
      <c r="K44" s="21">
        <v>7</v>
      </c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2.75" customHeight="1" x14ac:dyDescent="0.15">
      <c r="A45" s="23" t="s">
        <v>51</v>
      </c>
      <c r="B45" s="111"/>
      <c r="C45" s="112"/>
      <c r="D45" s="96"/>
      <c r="E45" s="97"/>
      <c r="F45" s="98"/>
      <c r="G45" s="29"/>
      <c r="H45" s="30">
        <v>0.4375</v>
      </c>
      <c r="I45" s="31"/>
      <c r="J45" s="32"/>
      <c r="K45" s="21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2.75" customHeight="1" x14ac:dyDescent="0.15">
      <c r="A46" s="33" t="s">
        <v>52</v>
      </c>
      <c r="B46" s="103"/>
      <c r="C46" s="113"/>
      <c r="D46" s="100"/>
      <c r="E46" s="101"/>
      <c r="F46" s="102"/>
      <c r="G46" s="39"/>
      <c r="H46" s="40">
        <v>0.45833333333333331</v>
      </c>
      <c r="I46" s="41"/>
      <c r="J46" s="42"/>
      <c r="K46" s="21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2" customHeight="1" x14ac:dyDescent="0.15">
      <c r="A47" s="33" t="s">
        <v>53</v>
      </c>
      <c r="B47" s="103"/>
      <c r="C47" s="113"/>
      <c r="D47" s="100"/>
      <c r="E47" s="101"/>
      <c r="F47" s="102"/>
      <c r="G47" s="39"/>
      <c r="H47" s="40">
        <v>0.47916666666666669</v>
      </c>
      <c r="I47" s="41"/>
      <c r="J47" s="42"/>
      <c r="K47" s="21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2.75" customHeight="1" x14ac:dyDescent="0.15">
      <c r="A48" s="33" t="s">
        <v>54</v>
      </c>
      <c r="B48" s="103"/>
      <c r="C48" s="113"/>
      <c r="D48" s="100"/>
      <c r="E48" s="132"/>
      <c r="F48" s="102"/>
      <c r="G48" s="39"/>
      <c r="H48" s="44"/>
      <c r="I48" s="41"/>
      <c r="J48" s="42"/>
      <c r="K48" s="21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2.75" customHeight="1" x14ac:dyDescent="0.15">
      <c r="A49" s="33" t="s">
        <v>55</v>
      </c>
      <c r="B49" s="103"/>
      <c r="C49" s="113"/>
      <c r="D49" s="100"/>
      <c r="E49" s="101"/>
      <c r="F49" s="102"/>
      <c r="G49" s="39"/>
      <c r="H49" s="44"/>
      <c r="I49" s="41"/>
      <c r="J49" s="42"/>
      <c r="K49" s="21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2.75" customHeight="1" x14ac:dyDescent="0.15">
      <c r="A50" s="46" t="s">
        <v>56</v>
      </c>
      <c r="B50" s="53"/>
      <c r="C50" s="74"/>
      <c r="D50" s="75"/>
      <c r="E50" s="53"/>
      <c r="F50" s="76"/>
      <c r="G50" s="52"/>
      <c r="H50" s="53"/>
      <c r="I50" s="54"/>
      <c r="J50" s="55"/>
      <c r="K50" s="21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2.75" customHeight="1" x14ac:dyDescent="0.15">
      <c r="A51" s="11" t="s">
        <v>57</v>
      </c>
      <c r="B51" s="133"/>
      <c r="C51" s="57"/>
      <c r="D51" s="134"/>
      <c r="E51" s="93"/>
      <c r="F51" s="135"/>
      <c r="G51" s="17"/>
      <c r="H51" s="61">
        <v>0.41666666666666669</v>
      </c>
      <c r="I51" s="19"/>
      <c r="J51" s="20"/>
      <c r="K51" s="21">
        <v>8</v>
      </c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2.75" customHeight="1" x14ac:dyDescent="0.15">
      <c r="A52" s="23" t="s">
        <v>58</v>
      </c>
      <c r="B52" s="136"/>
      <c r="C52" s="63"/>
      <c r="D52" s="137"/>
      <c r="E52" s="138"/>
      <c r="F52" s="139"/>
      <c r="G52" s="29"/>
      <c r="H52" s="30">
        <v>0.4375</v>
      </c>
      <c r="I52" s="31"/>
      <c r="J52" s="32"/>
      <c r="K52" s="21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2.75" customHeight="1" x14ac:dyDescent="0.15">
      <c r="A53" s="33" t="s">
        <v>59</v>
      </c>
      <c r="B53" s="140"/>
      <c r="C53" s="68"/>
      <c r="D53" s="141"/>
      <c r="E53" s="142"/>
      <c r="F53" s="143"/>
      <c r="G53" s="39"/>
      <c r="H53" s="40">
        <v>0.45833333333333331</v>
      </c>
      <c r="I53" s="41"/>
      <c r="J53" s="42"/>
      <c r="K53" s="21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2.75" customHeight="1" x14ac:dyDescent="0.15">
      <c r="A54" s="33" t="s">
        <v>60</v>
      </c>
      <c r="B54" s="140"/>
      <c r="C54" s="68"/>
      <c r="D54" s="141"/>
      <c r="E54" s="142"/>
      <c r="F54" s="143"/>
      <c r="G54" s="39"/>
      <c r="H54" s="40">
        <v>0.47916666666666669</v>
      </c>
      <c r="I54" s="41"/>
      <c r="J54" s="42"/>
      <c r="K54" s="21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2.75" customHeight="1" x14ac:dyDescent="0.15">
      <c r="A55" s="33" t="s">
        <v>61</v>
      </c>
      <c r="B55" s="140"/>
      <c r="C55" s="68"/>
      <c r="D55" s="141"/>
      <c r="E55" s="142"/>
      <c r="F55" s="143"/>
      <c r="G55" s="39"/>
      <c r="H55" s="44"/>
      <c r="I55" s="41"/>
      <c r="J55" s="42"/>
      <c r="K55" s="21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2.75" customHeight="1" x14ac:dyDescent="0.15">
      <c r="A56" s="33" t="s">
        <v>62</v>
      </c>
      <c r="B56" s="44"/>
      <c r="C56" s="71"/>
      <c r="D56" s="72"/>
      <c r="E56" s="44"/>
      <c r="F56" s="73"/>
      <c r="G56" s="39"/>
      <c r="H56" s="44"/>
      <c r="I56" s="41"/>
      <c r="J56" s="42"/>
      <c r="K56" s="21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2.75" customHeight="1" x14ac:dyDescent="0.15">
      <c r="A57" s="46" t="s">
        <v>63</v>
      </c>
      <c r="B57" s="53"/>
      <c r="C57" s="74"/>
      <c r="D57" s="75"/>
      <c r="E57" s="53"/>
      <c r="F57" s="76"/>
      <c r="G57" s="52"/>
      <c r="H57" s="53"/>
      <c r="I57" s="54"/>
      <c r="J57" s="55"/>
      <c r="K57" s="21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2.75" customHeight="1" x14ac:dyDescent="0.15">
      <c r="A58" s="11" t="s">
        <v>64</v>
      </c>
      <c r="B58" s="107"/>
      <c r="C58" s="108"/>
      <c r="D58" s="18"/>
      <c r="E58" s="144"/>
      <c r="F58" s="110"/>
      <c r="G58" s="17"/>
      <c r="H58" s="61">
        <v>0.5</v>
      </c>
      <c r="I58" s="19"/>
      <c r="J58" s="20"/>
      <c r="K58" s="21">
        <v>9</v>
      </c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2.75" customHeight="1" x14ac:dyDescent="0.15">
      <c r="A59" s="23" t="s">
        <v>65</v>
      </c>
      <c r="B59" s="111"/>
      <c r="C59" s="112"/>
      <c r="D59" s="96"/>
      <c r="E59" s="145"/>
      <c r="F59" s="98"/>
      <c r="G59" s="29"/>
      <c r="H59" s="30">
        <v>0.52083333333333337</v>
      </c>
      <c r="I59" s="31"/>
      <c r="J59" s="32"/>
      <c r="K59" s="21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2.75" customHeight="1" x14ac:dyDescent="0.15">
      <c r="A60" s="33" t="s">
        <v>66</v>
      </c>
      <c r="B60" s="103"/>
      <c r="C60" s="113"/>
      <c r="D60" s="100"/>
      <c r="E60" s="146"/>
      <c r="F60" s="102"/>
      <c r="G60" s="39"/>
      <c r="H60" s="40">
        <v>0.54166666666666663</v>
      </c>
      <c r="I60" s="41"/>
      <c r="J60" s="42"/>
      <c r="K60" s="21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2.75" customHeight="1" x14ac:dyDescent="0.15">
      <c r="A61" s="33" t="s">
        <v>67</v>
      </c>
      <c r="B61" s="103"/>
      <c r="C61" s="113"/>
      <c r="D61" s="100"/>
      <c r="E61" s="146"/>
      <c r="F61" s="102"/>
      <c r="G61" s="39"/>
      <c r="H61" s="40">
        <v>0.5625</v>
      </c>
      <c r="I61" s="41"/>
      <c r="J61" s="42"/>
      <c r="K61" s="21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2.75" customHeight="1" x14ac:dyDescent="0.15">
      <c r="A62" s="33" t="s">
        <v>68</v>
      </c>
      <c r="B62" s="103"/>
      <c r="C62" s="113"/>
      <c r="D62" s="100"/>
      <c r="E62" s="147"/>
      <c r="F62" s="102"/>
      <c r="G62" s="39"/>
      <c r="H62" s="44"/>
      <c r="I62" s="41"/>
      <c r="J62" s="42"/>
      <c r="K62" s="21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2.75" customHeight="1" x14ac:dyDescent="0.15">
      <c r="A63" s="33" t="s">
        <v>69</v>
      </c>
      <c r="B63" s="103"/>
      <c r="C63" s="113"/>
      <c r="D63" s="100"/>
      <c r="E63" s="146"/>
      <c r="F63" s="102"/>
      <c r="G63" s="39"/>
      <c r="H63" s="44"/>
      <c r="I63" s="41"/>
      <c r="J63" s="42"/>
      <c r="K63" s="21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2.75" customHeight="1" x14ac:dyDescent="0.15">
      <c r="A64" s="46" t="s">
        <v>70</v>
      </c>
      <c r="B64" s="148"/>
      <c r="C64" s="149"/>
      <c r="D64" s="150"/>
      <c r="E64" s="151"/>
      <c r="F64" s="152"/>
      <c r="G64" s="52"/>
      <c r="H64" s="53"/>
      <c r="I64" s="54"/>
      <c r="J64" s="55"/>
      <c r="K64" s="21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2.75" customHeight="1" x14ac:dyDescent="0.15">
      <c r="A65" s="11" t="s">
        <v>71</v>
      </c>
      <c r="B65" s="107"/>
      <c r="C65" s="108"/>
      <c r="D65" s="109"/>
      <c r="E65" s="144"/>
      <c r="F65" s="110"/>
      <c r="G65" s="17"/>
      <c r="H65" s="61">
        <v>0.5</v>
      </c>
      <c r="I65" s="19"/>
      <c r="J65" s="20"/>
      <c r="K65" s="21">
        <v>10</v>
      </c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2.75" customHeight="1" x14ac:dyDescent="0.15">
      <c r="A66" s="23" t="s">
        <v>72</v>
      </c>
      <c r="B66" s="111"/>
      <c r="C66" s="112"/>
      <c r="D66" s="96"/>
      <c r="E66" s="145"/>
      <c r="F66" s="98"/>
      <c r="G66" s="29"/>
      <c r="H66" s="30">
        <v>0.52083333333333337</v>
      </c>
      <c r="I66" s="31"/>
      <c r="J66" s="32"/>
      <c r="K66" s="21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2.75" customHeight="1" x14ac:dyDescent="0.15">
      <c r="A67" s="33" t="s">
        <v>73</v>
      </c>
      <c r="B67" s="103"/>
      <c r="C67" s="113"/>
      <c r="D67" s="100"/>
      <c r="E67" s="146"/>
      <c r="F67" s="102"/>
      <c r="G67" s="39"/>
      <c r="H67" s="40">
        <v>0.54166666666666663</v>
      </c>
      <c r="I67" s="41"/>
      <c r="J67" s="42"/>
      <c r="K67" s="21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2.75" customHeight="1" x14ac:dyDescent="0.15">
      <c r="A68" s="33" t="s">
        <v>74</v>
      </c>
      <c r="B68" s="103"/>
      <c r="C68" s="113"/>
      <c r="D68" s="100"/>
      <c r="E68" s="146"/>
      <c r="F68" s="102"/>
      <c r="G68" s="39"/>
      <c r="H68" s="40">
        <v>0.5625</v>
      </c>
      <c r="I68" s="41"/>
      <c r="J68" s="42"/>
      <c r="K68" s="21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2.75" customHeight="1" x14ac:dyDescent="0.15">
      <c r="A69" s="33" t="s">
        <v>75</v>
      </c>
      <c r="B69" s="103"/>
      <c r="C69" s="113"/>
      <c r="D69" s="100"/>
      <c r="E69" s="147"/>
      <c r="F69" s="102"/>
      <c r="G69" s="39"/>
      <c r="H69" s="44"/>
      <c r="I69" s="41"/>
      <c r="J69" s="42"/>
      <c r="K69" s="21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2.75" customHeight="1" x14ac:dyDescent="0.15">
      <c r="A70" s="33" t="s">
        <v>76</v>
      </c>
      <c r="B70" s="44"/>
      <c r="C70" s="71"/>
      <c r="D70" s="72"/>
      <c r="E70" s="129"/>
      <c r="F70" s="73"/>
      <c r="G70" s="39"/>
      <c r="H70" s="44"/>
      <c r="I70" s="41"/>
      <c r="J70" s="42"/>
      <c r="K70" s="21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2.75" customHeight="1" x14ac:dyDescent="0.15">
      <c r="A71" s="46" t="s">
        <v>77</v>
      </c>
      <c r="B71" s="53"/>
      <c r="C71" s="74"/>
      <c r="D71" s="75"/>
      <c r="E71" s="130"/>
      <c r="F71" s="76"/>
      <c r="G71" s="52"/>
      <c r="H71" s="53"/>
      <c r="I71" s="54"/>
      <c r="J71" s="55"/>
      <c r="K71" s="21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2.75" customHeight="1" x14ac:dyDescent="0.15">
      <c r="A72" s="11" t="s">
        <v>78</v>
      </c>
      <c r="B72" s="107"/>
      <c r="C72" s="108"/>
      <c r="D72" s="109"/>
      <c r="E72" s="144"/>
      <c r="F72" s="110"/>
      <c r="G72" s="17"/>
      <c r="H72" s="61">
        <v>0.5</v>
      </c>
      <c r="I72" s="19"/>
      <c r="J72" s="20"/>
      <c r="K72" s="21">
        <v>11</v>
      </c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2.75" customHeight="1" x14ac:dyDescent="0.15">
      <c r="A73" s="23" t="s">
        <v>79</v>
      </c>
      <c r="B73" s="111"/>
      <c r="C73" s="112"/>
      <c r="D73" s="96"/>
      <c r="E73" s="145"/>
      <c r="F73" s="98"/>
      <c r="G73" s="29"/>
      <c r="H73" s="30">
        <v>0.52083333333333337</v>
      </c>
      <c r="I73" s="31"/>
      <c r="J73" s="32"/>
      <c r="K73" s="21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2.75" customHeight="1" x14ac:dyDescent="0.15">
      <c r="A74" s="33" t="s">
        <v>80</v>
      </c>
      <c r="B74" s="103"/>
      <c r="C74" s="113"/>
      <c r="D74" s="100"/>
      <c r="E74" s="146"/>
      <c r="F74" s="102"/>
      <c r="G74" s="39"/>
      <c r="H74" s="40">
        <v>0.54166666666666663</v>
      </c>
      <c r="I74" s="41"/>
      <c r="J74" s="42"/>
      <c r="K74" s="21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2.75" customHeight="1" x14ac:dyDescent="0.15">
      <c r="A75" s="33" t="s">
        <v>81</v>
      </c>
      <c r="B75" s="103"/>
      <c r="C75" s="113"/>
      <c r="D75" s="100"/>
      <c r="E75" s="146"/>
      <c r="F75" s="102"/>
      <c r="G75" s="39"/>
      <c r="H75" s="40">
        <v>0.5625</v>
      </c>
      <c r="I75" s="41"/>
      <c r="J75" s="42"/>
      <c r="K75" s="21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2.75" customHeight="1" x14ac:dyDescent="0.15">
      <c r="A76" s="33" t="s">
        <v>82</v>
      </c>
      <c r="B76" s="44"/>
      <c r="C76" s="71"/>
      <c r="D76" s="72"/>
      <c r="E76" s="129"/>
      <c r="F76" s="73"/>
      <c r="G76" s="39"/>
      <c r="H76" s="44"/>
      <c r="I76" s="41"/>
      <c r="J76" s="42"/>
      <c r="K76" s="21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2.75" customHeight="1" x14ac:dyDescent="0.15">
      <c r="A77" s="33" t="s">
        <v>83</v>
      </c>
      <c r="B77" s="44"/>
      <c r="C77" s="71"/>
      <c r="D77" s="72"/>
      <c r="E77" s="129"/>
      <c r="F77" s="73"/>
      <c r="G77" s="39"/>
      <c r="H77" s="44"/>
      <c r="I77" s="41"/>
      <c r="J77" s="42"/>
      <c r="K77" s="21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2.75" customHeight="1" x14ac:dyDescent="0.15">
      <c r="A78" s="46" t="s">
        <v>84</v>
      </c>
      <c r="B78" s="53"/>
      <c r="C78" s="74"/>
      <c r="D78" s="75"/>
      <c r="E78" s="130"/>
      <c r="F78" s="76"/>
      <c r="G78" s="52"/>
      <c r="H78" s="53"/>
      <c r="I78" s="54"/>
      <c r="J78" s="55"/>
      <c r="K78" s="21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2.75" customHeight="1" x14ac:dyDescent="0.15">
      <c r="A79" s="11" t="s">
        <v>85</v>
      </c>
      <c r="B79" s="107"/>
      <c r="C79" s="108"/>
      <c r="D79" s="109"/>
      <c r="E79" s="144"/>
      <c r="F79" s="110"/>
      <c r="G79" s="17"/>
      <c r="H79" s="61">
        <v>0.5</v>
      </c>
      <c r="I79" s="19"/>
      <c r="J79" s="20"/>
      <c r="K79" s="21">
        <v>12</v>
      </c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2.75" customHeight="1" x14ac:dyDescent="0.15">
      <c r="A80" s="23" t="s">
        <v>86</v>
      </c>
      <c r="B80" s="111"/>
      <c r="C80" s="112"/>
      <c r="D80" s="96"/>
      <c r="E80" s="145"/>
      <c r="F80" s="98"/>
      <c r="G80" s="29"/>
      <c r="H80" s="30">
        <v>0.52083333333333337</v>
      </c>
      <c r="I80" s="31"/>
      <c r="J80" s="32"/>
      <c r="K80" s="21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2.75" customHeight="1" x14ac:dyDescent="0.15">
      <c r="A81" s="33" t="s">
        <v>87</v>
      </c>
      <c r="B81" s="103"/>
      <c r="C81" s="113"/>
      <c r="D81" s="100"/>
      <c r="E81" s="146"/>
      <c r="F81" s="102"/>
      <c r="G81" s="39"/>
      <c r="H81" s="40">
        <v>0.54166666666666663</v>
      </c>
      <c r="I81" s="41"/>
      <c r="J81" s="42"/>
      <c r="K81" s="21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2.75" customHeight="1" x14ac:dyDescent="0.15">
      <c r="A82" s="33" t="s">
        <v>88</v>
      </c>
      <c r="B82" s="103"/>
      <c r="C82" s="113"/>
      <c r="D82" s="100"/>
      <c r="E82" s="146"/>
      <c r="F82" s="102"/>
      <c r="G82" s="39"/>
      <c r="H82" s="40">
        <v>0.5625</v>
      </c>
      <c r="I82" s="41"/>
      <c r="J82" s="42"/>
      <c r="K82" s="21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2.75" customHeight="1" x14ac:dyDescent="0.15">
      <c r="A83" s="33" t="s">
        <v>89</v>
      </c>
      <c r="B83" s="103"/>
      <c r="C83" s="113"/>
      <c r="D83" s="100"/>
      <c r="E83" s="147"/>
      <c r="F83" s="102"/>
      <c r="G83" s="39"/>
      <c r="H83" s="44"/>
      <c r="I83" s="41"/>
      <c r="J83" s="42"/>
      <c r="K83" s="21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2.75" customHeight="1" x14ac:dyDescent="0.15">
      <c r="A84" s="33" t="s">
        <v>90</v>
      </c>
      <c r="B84" s="103"/>
      <c r="C84" s="113"/>
      <c r="D84" s="100"/>
      <c r="E84" s="146"/>
      <c r="F84" s="102"/>
      <c r="G84" s="39"/>
      <c r="H84" s="44"/>
      <c r="I84" s="41"/>
      <c r="J84" s="42"/>
      <c r="K84" s="21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2.75" customHeight="1" x14ac:dyDescent="0.15">
      <c r="A85" s="46" t="s">
        <v>91</v>
      </c>
      <c r="B85" s="53"/>
      <c r="C85" s="74"/>
      <c r="D85" s="75"/>
      <c r="E85" s="130"/>
      <c r="F85" s="76"/>
      <c r="G85" s="52"/>
      <c r="H85" s="53"/>
      <c r="I85" s="54"/>
      <c r="J85" s="55"/>
      <c r="K85" s="21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2.75" customHeight="1" x14ac:dyDescent="0.15">
      <c r="A86" s="11" t="s">
        <v>92</v>
      </c>
      <c r="B86" s="153"/>
      <c r="C86" s="154"/>
      <c r="D86" s="18"/>
      <c r="E86" s="155"/>
      <c r="F86" s="94"/>
      <c r="G86" s="17"/>
      <c r="H86" s="61">
        <v>0.58333333333333337</v>
      </c>
      <c r="I86" s="19"/>
      <c r="J86" s="20"/>
      <c r="K86" s="21">
        <v>13</v>
      </c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2.75" customHeight="1" x14ac:dyDescent="0.15">
      <c r="A87" s="23" t="s">
        <v>93</v>
      </c>
      <c r="B87" s="156"/>
      <c r="C87" s="157"/>
      <c r="D87" s="158"/>
      <c r="E87" s="159"/>
      <c r="F87" s="160"/>
      <c r="G87" s="29"/>
      <c r="H87" s="30">
        <v>0.60416666666666663</v>
      </c>
      <c r="I87" s="31"/>
      <c r="J87" s="32"/>
      <c r="K87" s="21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2.75" customHeight="1" x14ac:dyDescent="0.15">
      <c r="A88" s="33" t="s">
        <v>94</v>
      </c>
      <c r="B88" s="161"/>
      <c r="C88" s="71"/>
      <c r="D88" s="72"/>
      <c r="E88" s="162"/>
      <c r="F88" s="73"/>
      <c r="G88" s="39"/>
      <c r="H88" s="40">
        <v>0.625</v>
      </c>
      <c r="I88" s="41"/>
      <c r="J88" s="42"/>
      <c r="K88" s="21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2.75" customHeight="1" x14ac:dyDescent="0.15">
      <c r="A89" s="33" t="s">
        <v>95</v>
      </c>
      <c r="B89" s="161"/>
      <c r="C89" s="71"/>
      <c r="D89" s="72"/>
      <c r="E89" s="162"/>
      <c r="F89" s="73"/>
      <c r="G89" s="39"/>
      <c r="H89" s="40">
        <v>0.64583333333333337</v>
      </c>
      <c r="I89" s="41"/>
      <c r="J89" s="42"/>
      <c r="K89" s="21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2.75" customHeight="1" x14ac:dyDescent="0.15">
      <c r="A90" s="33" t="s">
        <v>96</v>
      </c>
      <c r="B90" s="161"/>
      <c r="C90" s="71"/>
      <c r="D90" s="72"/>
      <c r="E90" s="162"/>
      <c r="F90" s="73"/>
      <c r="G90" s="39"/>
      <c r="H90" s="44"/>
      <c r="I90" s="41"/>
      <c r="J90" s="42"/>
      <c r="K90" s="21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2.75" customHeight="1" x14ac:dyDescent="0.15">
      <c r="A91" s="33" t="s">
        <v>97</v>
      </c>
      <c r="B91" s="161"/>
      <c r="C91" s="71"/>
      <c r="D91" s="72"/>
      <c r="E91" s="162"/>
      <c r="F91" s="73"/>
      <c r="G91" s="39"/>
      <c r="H91" s="44"/>
      <c r="I91" s="41"/>
      <c r="J91" s="42"/>
      <c r="K91" s="21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2.75" customHeight="1" x14ac:dyDescent="0.15">
      <c r="A92" s="46" t="s">
        <v>98</v>
      </c>
      <c r="B92" s="163"/>
      <c r="C92" s="74"/>
      <c r="D92" s="75"/>
      <c r="E92" s="164"/>
      <c r="F92" s="76"/>
      <c r="G92" s="52"/>
      <c r="H92" s="53"/>
      <c r="I92" s="54"/>
      <c r="J92" s="55"/>
      <c r="K92" s="21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2.75" customHeight="1" x14ac:dyDescent="0.15">
      <c r="A93" s="11" t="s">
        <v>99</v>
      </c>
      <c r="B93" s="107"/>
      <c r="C93" s="108"/>
      <c r="D93" s="109"/>
      <c r="E93" s="131"/>
      <c r="F93" s="110"/>
      <c r="G93" s="17"/>
      <c r="H93" s="61">
        <v>0.58333333333333337</v>
      </c>
      <c r="I93" s="19"/>
      <c r="J93" s="20"/>
      <c r="K93" s="21">
        <v>14</v>
      </c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2.75" customHeight="1" x14ac:dyDescent="0.15">
      <c r="A94" s="23" t="s">
        <v>100</v>
      </c>
      <c r="B94" s="111"/>
      <c r="C94" s="112"/>
      <c r="D94" s="96"/>
      <c r="E94" s="97"/>
      <c r="F94" s="98"/>
      <c r="G94" s="29"/>
      <c r="H94" s="30">
        <v>0.60416666666666663</v>
      </c>
      <c r="I94" s="31"/>
      <c r="J94" s="32"/>
      <c r="K94" s="21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2.75" customHeight="1" x14ac:dyDescent="0.15">
      <c r="A95" s="33" t="s">
        <v>101</v>
      </c>
      <c r="B95" s="103"/>
      <c r="C95" s="113"/>
      <c r="D95" s="100"/>
      <c r="E95" s="101"/>
      <c r="F95" s="102"/>
      <c r="G95" s="39"/>
      <c r="H95" s="40">
        <v>0.625</v>
      </c>
      <c r="I95" s="41"/>
      <c r="J95" s="42"/>
      <c r="K95" s="21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2.75" customHeight="1" x14ac:dyDescent="0.15">
      <c r="A96" s="33" t="s">
        <v>102</v>
      </c>
      <c r="B96" s="103"/>
      <c r="C96" s="113"/>
      <c r="D96" s="100"/>
      <c r="E96" s="101"/>
      <c r="F96" s="102"/>
      <c r="G96" s="39"/>
      <c r="H96" s="40">
        <v>0.64583333333333337</v>
      </c>
      <c r="I96" s="41"/>
      <c r="J96" s="42"/>
      <c r="K96" s="21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2.75" customHeight="1" x14ac:dyDescent="0.15">
      <c r="A97" s="33" t="s">
        <v>103</v>
      </c>
      <c r="B97" s="103"/>
      <c r="C97" s="113"/>
      <c r="D97" s="100"/>
      <c r="E97" s="132"/>
      <c r="F97" s="102"/>
      <c r="G97" s="39"/>
      <c r="H97" s="44"/>
      <c r="I97" s="41"/>
      <c r="J97" s="42"/>
      <c r="K97" s="21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2.75" customHeight="1" x14ac:dyDescent="0.15">
      <c r="A98" s="33" t="s">
        <v>104</v>
      </c>
      <c r="B98" s="103"/>
      <c r="C98" s="113"/>
      <c r="D98" s="100"/>
      <c r="E98" s="101"/>
      <c r="F98" s="102"/>
      <c r="G98" s="39"/>
      <c r="H98" s="44"/>
      <c r="I98" s="41"/>
      <c r="J98" s="42"/>
      <c r="K98" s="21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2.75" customHeight="1" x14ac:dyDescent="0.15">
      <c r="A99" s="46" t="s">
        <v>105</v>
      </c>
      <c r="B99" s="148"/>
      <c r="C99" s="149"/>
      <c r="D99" s="150"/>
      <c r="E99" s="165"/>
      <c r="F99" s="152"/>
      <c r="G99" s="52"/>
      <c r="H99" s="53"/>
      <c r="I99" s="54"/>
      <c r="J99" s="55"/>
      <c r="K99" s="21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2.75" customHeight="1" x14ac:dyDescent="0.15">
      <c r="A100" s="11" t="s">
        <v>106</v>
      </c>
      <c r="B100" s="107"/>
      <c r="C100" s="108"/>
      <c r="D100" s="109"/>
      <c r="E100" s="131"/>
      <c r="F100" s="110"/>
      <c r="G100" s="17"/>
      <c r="H100" s="61">
        <v>0.58333333333333337</v>
      </c>
      <c r="I100" s="19"/>
      <c r="J100" s="20"/>
      <c r="K100" s="21">
        <v>15</v>
      </c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2.75" customHeight="1" x14ac:dyDescent="0.15">
      <c r="A101" s="23" t="s">
        <v>107</v>
      </c>
      <c r="B101" s="111"/>
      <c r="C101" s="112"/>
      <c r="D101" s="96"/>
      <c r="E101" s="97"/>
      <c r="F101" s="98"/>
      <c r="G101" s="29"/>
      <c r="H101" s="30">
        <v>0.60416666666666663</v>
      </c>
      <c r="I101" s="31"/>
      <c r="J101" s="32"/>
      <c r="K101" s="21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2.75" customHeight="1" x14ac:dyDescent="0.15">
      <c r="A102" s="33" t="s">
        <v>108</v>
      </c>
      <c r="B102" s="103"/>
      <c r="C102" s="113"/>
      <c r="D102" s="100"/>
      <c r="E102" s="101"/>
      <c r="F102" s="102"/>
      <c r="G102" s="39"/>
      <c r="H102" s="40">
        <v>0.625</v>
      </c>
      <c r="I102" s="41"/>
      <c r="J102" s="42"/>
      <c r="K102" s="21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2.75" customHeight="1" x14ac:dyDescent="0.15">
      <c r="A103" s="33" t="s">
        <v>109</v>
      </c>
      <c r="B103" s="103"/>
      <c r="C103" s="113"/>
      <c r="D103" s="100"/>
      <c r="E103" s="101"/>
      <c r="F103" s="102"/>
      <c r="G103" s="39"/>
      <c r="H103" s="40">
        <v>0.64583333333333337</v>
      </c>
      <c r="I103" s="41"/>
      <c r="J103" s="42"/>
      <c r="K103" s="21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2.75" customHeight="1" x14ac:dyDescent="0.15">
      <c r="A104" s="33" t="s">
        <v>110</v>
      </c>
      <c r="B104" s="103"/>
      <c r="C104" s="113"/>
      <c r="D104" s="100"/>
      <c r="E104" s="132"/>
      <c r="F104" s="102"/>
      <c r="G104" s="39"/>
      <c r="H104" s="44"/>
      <c r="I104" s="41"/>
      <c r="J104" s="42"/>
      <c r="K104" s="21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2.75" customHeight="1" x14ac:dyDescent="0.15">
      <c r="A105" s="33" t="s">
        <v>111</v>
      </c>
      <c r="B105" s="103"/>
      <c r="C105" s="113"/>
      <c r="D105" s="100"/>
      <c r="E105" s="101"/>
      <c r="F105" s="102"/>
      <c r="G105" s="39"/>
      <c r="H105" s="44"/>
      <c r="I105" s="41"/>
      <c r="J105" s="42"/>
      <c r="K105" s="21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2.75" customHeight="1" x14ac:dyDescent="0.15">
      <c r="A106" s="46" t="s">
        <v>112</v>
      </c>
      <c r="B106" s="53"/>
      <c r="C106" s="74"/>
      <c r="D106" s="75"/>
      <c r="E106" s="130"/>
      <c r="F106" s="76"/>
      <c r="G106" s="52"/>
      <c r="H106" s="53"/>
      <c r="I106" s="54"/>
      <c r="J106" s="55"/>
      <c r="K106" s="21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2.75" customHeight="1" x14ac:dyDescent="0.15">
      <c r="A107" s="11" t="s">
        <v>113</v>
      </c>
      <c r="B107" s="107"/>
      <c r="C107" s="108"/>
      <c r="D107" s="109"/>
      <c r="E107" s="131"/>
      <c r="F107" s="110"/>
      <c r="G107" s="17"/>
      <c r="H107" s="61">
        <v>0.58333333333333337</v>
      </c>
      <c r="I107" s="19"/>
      <c r="J107" s="20"/>
      <c r="K107" s="21">
        <v>16</v>
      </c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2.75" customHeight="1" x14ac:dyDescent="0.15">
      <c r="A108" s="23" t="s">
        <v>114</v>
      </c>
      <c r="B108" s="111"/>
      <c r="C108" s="112"/>
      <c r="D108" s="96"/>
      <c r="E108" s="97"/>
      <c r="F108" s="98"/>
      <c r="G108" s="29"/>
      <c r="H108" s="30">
        <v>0.60416666666666663</v>
      </c>
      <c r="I108" s="31"/>
      <c r="J108" s="32"/>
      <c r="K108" s="21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2.75" customHeight="1" x14ac:dyDescent="0.15">
      <c r="A109" s="33" t="s">
        <v>115</v>
      </c>
      <c r="B109" s="103"/>
      <c r="C109" s="113"/>
      <c r="D109" s="100"/>
      <c r="E109" s="101"/>
      <c r="F109" s="102"/>
      <c r="G109" s="39"/>
      <c r="H109" s="40">
        <v>0.625</v>
      </c>
      <c r="I109" s="41"/>
      <c r="J109" s="42"/>
      <c r="K109" s="21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2.75" customHeight="1" x14ac:dyDescent="0.15">
      <c r="A110" s="33" t="s">
        <v>116</v>
      </c>
      <c r="B110" s="103"/>
      <c r="C110" s="113"/>
      <c r="D110" s="100"/>
      <c r="E110" s="101"/>
      <c r="F110" s="102"/>
      <c r="G110" s="39"/>
      <c r="H110" s="40">
        <v>0.64583333333333337</v>
      </c>
      <c r="I110" s="41"/>
      <c r="J110" s="42"/>
      <c r="K110" s="21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2.75" customHeight="1" x14ac:dyDescent="0.15">
      <c r="A111" s="33" t="s">
        <v>117</v>
      </c>
      <c r="B111" s="103"/>
      <c r="C111" s="113"/>
      <c r="D111" s="100"/>
      <c r="E111" s="132"/>
      <c r="F111" s="102"/>
      <c r="G111" s="39"/>
      <c r="H111" s="44"/>
      <c r="I111" s="41"/>
      <c r="J111" s="42"/>
      <c r="K111" s="21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2.75" customHeight="1" x14ac:dyDescent="0.15">
      <c r="A112" s="33" t="s">
        <v>118</v>
      </c>
      <c r="B112" s="103"/>
      <c r="C112" s="113"/>
      <c r="D112" s="100"/>
      <c r="E112" s="101"/>
      <c r="F112" s="102"/>
      <c r="G112" s="39"/>
      <c r="H112" s="44"/>
      <c r="I112" s="41"/>
      <c r="J112" s="42"/>
      <c r="K112" s="21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2.75" customHeight="1" x14ac:dyDescent="0.15">
      <c r="A113" s="46" t="s">
        <v>119</v>
      </c>
      <c r="B113" s="53"/>
      <c r="C113" s="74"/>
      <c r="D113" s="75"/>
      <c r="E113" s="53"/>
      <c r="F113" s="76"/>
      <c r="G113" s="52"/>
      <c r="H113" s="53"/>
      <c r="I113" s="54"/>
      <c r="J113" s="55"/>
      <c r="K113" s="21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2.75" customHeight="1" x14ac:dyDescent="0.15">
      <c r="A114" s="11" t="s">
        <v>120</v>
      </c>
      <c r="B114" s="133"/>
      <c r="C114" s="78"/>
      <c r="D114" s="134"/>
      <c r="E114" s="93"/>
      <c r="F114" s="135"/>
      <c r="G114" s="17"/>
      <c r="H114" s="61">
        <v>0.66666666666666663</v>
      </c>
      <c r="I114" s="19"/>
      <c r="J114" s="20"/>
      <c r="K114" s="21">
        <v>17</v>
      </c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2.75" customHeight="1" x14ac:dyDescent="0.15">
      <c r="A115" s="23" t="s">
        <v>121</v>
      </c>
      <c r="B115" s="136"/>
      <c r="C115" s="83"/>
      <c r="D115" s="137"/>
      <c r="E115" s="97"/>
      <c r="F115" s="98"/>
      <c r="G115" s="29"/>
      <c r="H115" s="30">
        <v>0.6875</v>
      </c>
      <c r="I115" s="31"/>
      <c r="J115" s="32"/>
      <c r="K115" s="21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2.75" customHeight="1" x14ac:dyDescent="0.15">
      <c r="A116" s="33" t="s">
        <v>122</v>
      </c>
      <c r="B116" s="140"/>
      <c r="C116" s="88"/>
      <c r="D116" s="141"/>
      <c r="E116" s="101"/>
      <c r="F116" s="102"/>
      <c r="G116" s="39"/>
      <c r="H116" s="40">
        <v>0.70833333333333337</v>
      </c>
      <c r="I116" s="41"/>
      <c r="J116" s="42"/>
      <c r="K116" s="21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2.75" customHeight="1" x14ac:dyDescent="0.15">
      <c r="A117" s="33" t="s">
        <v>123</v>
      </c>
      <c r="B117" s="140"/>
      <c r="C117" s="88"/>
      <c r="D117" s="141"/>
      <c r="E117" s="101"/>
      <c r="F117" s="102"/>
      <c r="G117" s="39"/>
      <c r="H117" s="40">
        <v>0.72916666666666663</v>
      </c>
      <c r="I117" s="41"/>
      <c r="J117" s="42"/>
      <c r="K117" s="21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2.75" customHeight="1" x14ac:dyDescent="0.15">
      <c r="A118" s="33" t="s">
        <v>124</v>
      </c>
      <c r="B118" s="140"/>
      <c r="C118" s="88"/>
      <c r="D118" s="141"/>
      <c r="E118" s="101"/>
      <c r="F118" s="102"/>
      <c r="G118" s="39"/>
      <c r="H118" s="44"/>
      <c r="I118" s="41"/>
      <c r="J118" s="42"/>
      <c r="K118" s="21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2.75" customHeight="1" x14ac:dyDescent="0.15">
      <c r="A119" s="33" t="s">
        <v>125</v>
      </c>
      <c r="B119" s="140"/>
      <c r="C119" s="88"/>
      <c r="D119" s="141"/>
      <c r="E119" s="166"/>
      <c r="F119" s="143"/>
      <c r="G119" s="39"/>
      <c r="H119" s="44"/>
      <c r="I119" s="41"/>
      <c r="J119" s="42"/>
      <c r="K119" s="21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2.75" customHeight="1" x14ac:dyDescent="0.15">
      <c r="A120" s="46" t="s">
        <v>126</v>
      </c>
      <c r="B120" s="167"/>
      <c r="C120" s="168"/>
      <c r="D120" s="169"/>
      <c r="E120" s="170"/>
      <c r="F120" s="152"/>
      <c r="G120" s="52"/>
      <c r="H120" s="53"/>
      <c r="I120" s="54"/>
      <c r="J120" s="55"/>
      <c r="K120" s="21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2.75" customHeight="1" x14ac:dyDescent="0.15">
      <c r="A121" s="11" t="s">
        <v>127</v>
      </c>
      <c r="B121" s="133"/>
      <c r="C121" s="78"/>
      <c r="D121" s="109"/>
      <c r="E121" s="93"/>
      <c r="F121" s="135"/>
      <c r="G121" s="17"/>
      <c r="H121" s="61">
        <v>0.66666666666666663</v>
      </c>
      <c r="I121" s="19"/>
      <c r="J121" s="20"/>
      <c r="K121" s="21">
        <v>18</v>
      </c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2.75" customHeight="1" x14ac:dyDescent="0.15">
      <c r="A122" s="23" t="s">
        <v>128</v>
      </c>
      <c r="B122" s="136"/>
      <c r="C122" s="83"/>
      <c r="D122" s="137"/>
      <c r="E122" s="97"/>
      <c r="F122" s="98"/>
      <c r="G122" s="29"/>
      <c r="H122" s="30">
        <v>0.6875</v>
      </c>
      <c r="I122" s="31"/>
      <c r="J122" s="32"/>
      <c r="K122" s="21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2.75" customHeight="1" x14ac:dyDescent="0.15">
      <c r="A123" s="33" t="s">
        <v>129</v>
      </c>
      <c r="B123" s="140"/>
      <c r="C123" s="88"/>
      <c r="D123" s="141"/>
      <c r="E123" s="101"/>
      <c r="F123" s="102"/>
      <c r="G123" s="39"/>
      <c r="H123" s="40">
        <v>0.70833333333333337</v>
      </c>
      <c r="I123" s="41"/>
      <c r="J123" s="42"/>
      <c r="K123" s="21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2.75" customHeight="1" x14ac:dyDescent="0.15">
      <c r="A124" s="33" t="s">
        <v>130</v>
      </c>
      <c r="B124" s="140"/>
      <c r="C124" s="88"/>
      <c r="D124" s="141"/>
      <c r="E124" s="101"/>
      <c r="F124" s="102"/>
      <c r="G124" s="39"/>
      <c r="H124" s="40">
        <v>0.72916666666666663</v>
      </c>
      <c r="I124" s="41"/>
      <c r="J124" s="42"/>
      <c r="K124" s="21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2.75" customHeight="1" x14ac:dyDescent="0.15">
      <c r="A125" s="33" t="s">
        <v>131</v>
      </c>
      <c r="B125" s="140"/>
      <c r="C125" s="88"/>
      <c r="D125" s="141"/>
      <c r="E125" s="101"/>
      <c r="F125" s="102"/>
      <c r="G125" s="39"/>
      <c r="H125" s="44"/>
      <c r="I125" s="41"/>
      <c r="J125" s="42"/>
      <c r="K125" s="21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2.75" customHeight="1" x14ac:dyDescent="0.15">
      <c r="A126" s="33" t="s">
        <v>132</v>
      </c>
      <c r="B126" s="140"/>
      <c r="C126" s="88"/>
      <c r="D126" s="141"/>
      <c r="E126" s="166"/>
      <c r="F126" s="143"/>
      <c r="G126" s="39"/>
      <c r="H126" s="44"/>
      <c r="I126" s="41"/>
      <c r="J126" s="42"/>
      <c r="K126" s="21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2.75" customHeight="1" x14ac:dyDescent="0.15">
      <c r="A127" s="46" t="s">
        <v>133</v>
      </c>
      <c r="B127" s="167"/>
      <c r="C127" s="168"/>
      <c r="D127" s="169"/>
      <c r="E127" s="170"/>
      <c r="F127" s="152"/>
      <c r="G127" s="52"/>
      <c r="H127" s="53"/>
      <c r="I127" s="54"/>
      <c r="J127" s="55"/>
      <c r="K127" s="21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2.75" customHeight="1" x14ac:dyDescent="0.15">
      <c r="A128" s="11" t="s">
        <v>134</v>
      </c>
      <c r="B128" s="107"/>
      <c r="C128" s="107"/>
      <c r="D128" s="109"/>
      <c r="E128" s="131"/>
      <c r="F128" s="110"/>
      <c r="G128" s="17"/>
      <c r="H128" s="61">
        <v>0.66666666666666663</v>
      </c>
      <c r="I128" s="19"/>
      <c r="J128" s="20"/>
      <c r="K128" s="21">
        <v>19</v>
      </c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2.75" customHeight="1" x14ac:dyDescent="0.15">
      <c r="A129" s="23" t="s">
        <v>135</v>
      </c>
      <c r="B129" s="111"/>
      <c r="C129" s="111"/>
      <c r="D129" s="96"/>
      <c r="E129" s="97"/>
      <c r="F129" s="98"/>
      <c r="G129" s="29"/>
      <c r="H129" s="30">
        <v>0.6875</v>
      </c>
      <c r="I129" s="31"/>
      <c r="J129" s="32"/>
      <c r="K129" s="21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2.75" customHeight="1" x14ac:dyDescent="0.15">
      <c r="A130" s="33" t="s">
        <v>136</v>
      </c>
      <c r="B130" s="103"/>
      <c r="C130" s="103"/>
      <c r="D130" s="100"/>
      <c r="E130" s="101"/>
      <c r="F130" s="102"/>
      <c r="G130" s="39"/>
      <c r="H130" s="40">
        <v>0.70833333333333337</v>
      </c>
      <c r="I130" s="41"/>
      <c r="J130" s="42"/>
      <c r="K130" s="21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2.75" customHeight="1" x14ac:dyDescent="0.15">
      <c r="A131" s="33" t="s">
        <v>137</v>
      </c>
      <c r="B131" s="103"/>
      <c r="C131" s="103"/>
      <c r="D131" s="100"/>
      <c r="E131" s="101"/>
      <c r="F131" s="102"/>
      <c r="G131" s="39"/>
      <c r="H131" s="40">
        <v>0.72916666666666663</v>
      </c>
      <c r="I131" s="41"/>
      <c r="J131" s="42"/>
      <c r="K131" s="21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2.75" customHeight="1" x14ac:dyDescent="0.15">
      <c r="A132" s="33" t="s">
        <v>138</v>
      </c>
      <c r="B132" s="103"/>
      <c r="C132" s="103"/>
      <c r="D132" s="100"/>
      <c r="E132" s="101"/>
      <c r="F132" s="102"/>
      <c r="G132" s="39"/>
      <c r="H132" s="44"/>
      <c r="I132" s="41"/>
      <c r="J132" s="42"/>
      <c r="K132" s="21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2.75" customHeight="1" x14ac:dyDescent="0.15">
      <c r="A133" s="33" t="s">
        <v>139</v>
      </c>
      <c r="B133" s="171"/>
      <c r="C133" s="171"/>
      <c r="D133" s="172"/>
      <c r="E133" s="173"/>
      <c r="F133" s="174"/>
      <c r="G133" s="39"/>
      <c r="H133" s="44"/>
      <c r="I133" s="41"/>
      <c r="J133" s="42"/>
      <c r="K133" s="21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2.75" customHeight="1" x14ac:dyDescent="0.15">
      <c r="A134" s="46" t="s">
        <v>140</v>
      </c>
      <c r="B134" s="175"/>
      <c r="C134" s="175"/>
      <c r="D134" s="176"/>
      <c r="E134" s="177"/>
      <c r="F134" s="178"/>
      <c r="G134" s="52"/>
      <c r="H134" s="53"/>
      <c r="I134" s="54"/>
      <c r="J134" s="55"/>
      <c r="K134" s="21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2.75" customHeight="1" x14ac:dyDescent="0.15">
      <c r="A135" s="11" t="s">
        <v>141</v>
      </c>
      <c r="B135" s="179"/>
      <c r="C135" s="179"/>
      <c r="D135" s="180"/>
      <c r="E135" s="181"/>
      <c r="F135" s="182"/>
      <c r="G135" s="17"/>
      <c r="H135" s="61">
        <v>0.66666666666666663</v>
      </c>
      <c r="I135" s="19"/>
      <c r="J135" s="20"/>
      <c r="K135" s="21">
        <v>20</v>
      </c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2.75" customHeight="1" x14ac:dyDescent="0.15">
      <c r="A136" s="23" t="s">
        <v>142</v>
      </c>
      <c r="B136" s="183"/>
      <c r="C136" s="183"/>
      <c r="D136" s="184"/>
      <c r="E136" s="185"/>
      <c r="F136" s="186"/>
      <c r="G136" s="29"/>
      <c r="H136" s="30">
        <v>0.6875</v>
      </c>
      <c r="I136" s="31"/>
      <c r="J136" s="32"/>
      <c r="K136" s="21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2.75" customHeight="1" x14ac:dyDescent="0.15">
      <c r="A137" s="33" t="s">
        <v>143</v>
      </c>
      <c r="B137" s="171"/>
      <c r="C137" s="171"/>
      <c r="D137" s="172"/>
      <c r="E137" s="173"/>
      <c r="F137" s="174"/>
      <c r="G137" s="39"/>
      <c r="H137" s="40">
        <v>0.70833333333333337</v>
      </c>
      <c r="I137" s="41"/>
      <c r="J137" s="42"/>
      <c r="K137" s="21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2.75" customHeight="1" x14ac:dyDescent="0.15">
      <c r="A138" s="33" t="s">
        <v>144</v>
      </c>
      <c r="B138" s="171"/>
      <c r="C138" s="171"/>
      <c r="D138" s="172"/>
      <c r="E138" s="187"/>
      <c r="F138" s="174"/>
      <c r="G138" s="39"/>
      <c r="H138" s="40">
        <v>0.72916666666666663</v>
      </c>
      <c r="I138" s="41"/>
      <c r="J138" s="42"/>
      <c r="K138" s="21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2.75" customHeight="1" x14ac:dyDescent="0.15">
      <c r="A139" s="33" t="s">
        <v>145</v>
      </c>
      <c r="B139" s="171"/>
      <c r="C139" s="171"/>
      <c r="D139" s="172"/>
      <c r="E139" s="173"/>
      <c r="F139" s="174"/>
      <c r="G139" s="39"/>
      <c r="H139" s="44"/>
      <c r="I139" s="41"/>
      <c r="J139" s="42"/>
      <c r="K139" s="21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2.75" customHeight="1" x14ac:dyDescent="0.15">
      <c r="A140" s="33" t="s">
        <v>146</v>
      </c>
      <c r="B140" s="171"/>
      <c r="C140" s="171"/>
      <c r="D140" s="172"/>
      <c r="E140" s="187"/>
      <c r="F140" s="174"/>
      <c r="G140" s="39"/>
      <c r="H140" s="44"/>
      <c r="I140" s="41"/>
      <c r="J140" s="42"/>
      <c r="K140" s="21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2.75" customHeight="1" x14ac:dyDescent="0.15">
      <c r="A141" s="46" t="s">
        <v>147</v>
      </c>
      <c r="B141" s="175"/>
      <c r="C141" s="175"/>
      <c r="D141" s="176"/>
      <c r="E141" s="188"/>
      <c r="F141" s="178"/>
      <c r="G141" s="52"/>
      <c r="H141" s="53"/>
      <c r="I141" s="54"/>
      <c r="J141" s="55"/>
      <c r="K141" s="21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2.75" customHeight="1" x14ac:dyDescent="0.15">
      <c r="A142" s="11" t="s">
        <v>148</v>
      </c>
      <c r="B142" s="179"/>
      <c r="C142" s="179"/>
      <c r="D142" s="180"/>
      <c r="E142" s="189"/>
      <c r="F142" s="182"/>
      <c r="G142" s="17"/>
      <c r="H142" s="61">
        <v>0.75</v>
      </c>
      <c r="I142" s="19"/>
      <c r="J142" s="20"/>
      <c r="K142" s="21">
        <v>21</v>
      </c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2.75" customHeight="1" x14ac:dyDescent="0.15">
      <c r="A143" s="23" t="s">
        <v>149</v>
      </c>
      <c r="B143" s="183"/>
      <c r="C143" s="183"/>
      <c r="D143" s="184"/>
      <c r="E143" s="190"/>
      <c r="F143" s="186"/>
      <c r="G143" s="29"/>
      <c r="H143" s="30">
        <v>0.77083333333333337</v>
      </c>
      <c r="I143" s="31"/>
      <c r="J143" s="32"/>
      <c r="K143" s="21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2.75" customHeight="1" x14ac:dyDescent="0.15">
      <c r="A144" s="33" t="s">
        <v>150</v>
      </c>
      <c r="B144" s="171"/>
      <c r="C144" s="171"/>
      <c r="D144" s="172"/>
      <c r="E144" s="187"/>
      <c r="F144" s="174"/>
      <c r="G144" s="39"/>
      <c r="H144" s="40">
        <v>0.79166666666666663</v>
      </c>
      <c r="I144" s="41"/>
      <c r="J144" s="42"/>
      <c r="K144" s="21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2.75" customHeight="1" x14ac:dyDescent="0.15">
      <c r="A145" s="33" t="s">
        <v>151</v>
      </c>
      <c r="B145" s="171"/>
      <c r="C145" s="171"/>
      <c r="D145" s="172"/>
      <c r="E145" s="173"/>
      <c r="F145" s="174"/>
      <c r="G145" s="39"/>
      <c r="H145" s="40">
        <v>0.8125</v>
      </c>
      <c r="I145" s="41"/>
      <c r="J145" s="42"/>
      <c r="K145" s="21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2.75" customHeight="1" x14ac:dyDescent="0.15">
      <c r="A146" s="33" t="s">
        <v>152</v>
      </c>
      <c r="B146" s="171"/>
      <c r="C146" s="171"/>
      <c r="D146" s="172"/>
      <c r="E146" s="187"/>
      <c r="F146" s="174"/>
      <c r="G146" s="39"/>
      <c r="H146" s="44"/>
      <c r="I146" s="41"/>
      <c r="J146" s="42"/>
      <c r="K146" s="21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2.75" customHeight="1" x14ac:dyDescent="0.15">
      <c r="A147" s="33" t="s">
        <v>153</v>
      </c>
      <c r="B147" s="171"/>
      <c r="C147" s="171"/>
      <c r="D147" s="172"/>
      <c r="E147" s="173"/>
      <c r="F147" s="174"/>
      <c r="G147" s="39"/>
      <c r="H147" s="44"/>
      <c r="I147" s="41"/>
      <c r="J147" s="42"/>
      <c r="K147" s="21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2.75" customHeight="1" x14ac:dyDescent="0.15">
      <c r="A148" s="46" t="s">
        <v>154</v>
      </c>
      <c r="B148" s="175"/>
      <c r="C148" s="175"/>
      <c r="D148" s="176"/>
      <c r="E148" s="177"/>
      <c r="F148" s="178"/>
      <c r="G148" s="52"/>
      <c r="H148" s="53"/>
      <c r="I148" s="54"/>
      <c r="J148" s="55"/>
      <c r="K148" s="21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2.75" customHeight="1" x14ac:dyDescent="0.15">
      <c r="A149" s="11" t="s">
        <v>155</v>
      </c>
      <c r="B149" s="179"/>
      <c r="C149" s="179"/>
      <c r="D149" s="180"/>
      <c r="E149" s="181"/>
      <c r="F149" s="182"/>
      <c r="G149" s="17"/>
      <c r="H149" s="61">
        <v>0.75</v>
      </c>
      <c r="I149" s="19"/>
      <c r="J149" s="20"/>
      <c r="K149" s="21">
        <v>22</v>
      </c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2.75" customHeight="1" x14ac:dyDescent="0.15">
      <c r="A150" s="23" t="s">
        <v>156</v>
      </c>
      <c r="B150" s="183"/>
      <c r="C150" s="183"/>
      <c r="D150" s="184"/>
      <c r="E150" s="185"/>
      <c r="F150" s="186"/>
      <c r="G150" s="29"/>
      <c r="H150" s="30">
        <v>0.77083333333333337</v>
      </c>
      <c r="I150" s="31"/>
      <c r="J150" s="32"/>
      <c r="K150" s="21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2.75" customHeight="1" x14ac:dyDescent="0.15">
      <c r="A151" s="33" t="s">
        <v>157</v>
      </c>
      <c r="B151" s="171"/>
      <c r="C151" s="171"/>
      <c r="D151" s="172"/>
      <c r="E151" s="173"/>
      <c r="F151" s="174"/>
      <c r="G151" s="39"/>
      <c r="H151" s="40">
        <v>0.79166666666666663</v>
      </c>
      <c r="I151" s="41"/>
      <c r="J151" s="42"/>
      <c r="K151" s="21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2.75" customHeight="1" x14ac:dyDescent="0.15">
      <c r="A152" s="33" t="s">
        <v>158</v>
      </c>
      <c r="B152" s="171"/>
      <c r="C152" s="171"/>
      <c r="D152" s="172"/>
      <c r="E152" s="187"/>
      <c r="F152" s="174"/>
      <c r="G152" s="39"/>
      <c r="H152" s="40">
        <v>0.83333333333333337</v>
      </c>
      <c r="I152" s="41"/>
      <c r="J152" s="42"/>
      <c r="K152" s="21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2.75" customHeight="1" x14ac:dyDescent="0.15">
      <c r="A153" s="33" t="s">
        <v>159</v>
      </c>
      <c r="B153" s="171"/>
      <c r="C153" s="171"/>
      <c r="D153" s="172"/>
      <c r="E153" s="173"/>
      <c r="F153" s="174"/>
      <c r="G153" s="39"/>
      <c r="H153" s="44"/>
      <c r="I153" s="41"/>
      <c r="J153" s="42"/>
      <c r="K153" s="21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2.75" customHeight="1" x14ac:dyDescent="0.15">
      <c r="A154" s="33" t="s">
        <v>160</v>
      </c>
      <c r="B154" s="171"/>
      <c r="C154" s="171"/>
      <c r="D154" s="172"/>
      <c r="E154" s="187"/>
      <c r="F154" s="174"/>
      <c r="G154" s="39"/>
      <c r="H154" s="44"/>
      <c r="I154" s="41"/>
      <c r="J154" s="42"/>
      <c r="K154" s="21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2.75" customHeight="1" x14ac:dyDescent="0.15">
      <c r="A155" s="46" t="s">
        <v>161</v>
      </c>
      <c r="B155" s="175"/>
      <c r="C155" s="175"/>
      <c r="D155" s="176"/>
      <c r="E155" s="188"/>
      <c r="F155" s="178"/>
      <c r="G155" s="52"/>
      <c r="H155" s="53"/>
      <c r="I155" s="54"/>
      <c r="J155" s="55"/>
      <c r="K155" s="21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2.75" customHeight="1" x14ac:dyDescent="0.15">
      <c r="A156" s="11" t="s">
        <v>162</v>
      </c>
      <c r="B156" s="179"/>
      <c r="C156" s="179"/>
      <c r="D156" s="180"/>
      <c r="E156" s="189"/>
      <c r="F156" s="182"/>
      <c r="G156" s="17"/>
      <c r="H156" s="61">
        <v>0.75</v>
      </c>
      <c r="I156" s="19"/>
      <c r="J156" s="20"/>
      <c r="K156" s="21">
        <v>23</v>
      </c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2.75" customHeight="1" x14ac:dyDescent="0.15">
      <c r="A157" s="23" t="s">
        <v>163</v>
      </c>
      <c r="B157" s="183"/>
      <c r="C157" s="183"/>
      <c r="D157" s="184"/>
      <c r="E157" s="190"/>
      <c r="F157" s="186"/>
      <c r="G157" s="29"/>
      <c r="H157" s="30">
        <v>0.77083333333333337</v>
      </c>
      <c r="I157" s="31"/>
      <c r="J157" s="32"/>
      <c r="K157" s="21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2.75" customHeight="1" x14ac:dyDescent="0.15">
      <c r="A158" s="33" t="s">
        <v>164</v>
      </c>
      <c r="B158" s="171"/>
      <c r="C158" s="171"/>
      <c r="D158" s="172"/>
      <c r="E158" s="187"/>
      <c r="F158" s="174"/>
      <c r="G158" s="39"/>
      <c r="H158" s="40">
        <v>0.8125</v>
      </c>
      <c r="I158" s="41"/>
      <c r="J158" s="42"/>
      <c r="K158" s="21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2.75" customHeight="1" x14ac:dyDescent="0.15">
      <c r="A159" s="33" t="s">
        <v>165</v>
      </c>
      <c r="B159" s="171"/>
      <c r="C159" s="171"/>
      <c r="D159" s="172"/>
      <c r="E159" s="173"/>
      <c r="F159" s="174"/>
      <c r="G159" s="39"/>
      <c r="H159" s="40">
        <v>0.83333333333333337</v>
      </c>
      <c r="I159" s="41"/>
      <c r="J159" s="42"/>
      <c r="K159" s="21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2.75" customHeight="1" x14ac:dyDescent="0.15">
      <c r="A160" s="33" t="s">
        <v>166</v>
      </c>
      <c r="B160" s="171"/>
      <c r="C160" s="171"/>
      <c r="D160" s="172"/>
      <c r="E160" s="187"/>
      <c r="F160" s="174"/>
      <c r="G160" s="39"/>
      <c r="H160" s="44"/>
      <c r="I160" s="41"/>
      <c r="J160" s="42"/>
      <c r="K160" s="21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2.75" customHeight="1" x14ac:dyDescent="0.15">
      <c r="A161" s="33" t="s">
        <v>167</v>
      </c>
      <c r="B161" s="171"/>
      <c r="C161" s="171"/>
      <c r="D161" s="172"/>
      <c r="E161" s="173"/>
      <c r="F161" s="174"/>
      <c r="G161" s="39"/>
      <c r="H161" s="44"/>
      <c r="I161" s="41"/>
      <c r="J161" s="42"/>
      <c r="K161" s="21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2.75" customHeight="1" x14ac:dyDescent="0.15">
      <c r="A162" s="46" t="s">
        <v>168</v>
      </c>
      <c r="B162" s="175"/>
      <c r="C162" s="175"/>
      <c r="D162" s="176"/>
      <c r="E162" s="177"/>
      <c r="F162" s="178"/>
      <c r="G162" s="52"/>
      <c r="H162" s="53"/>
      <c r="I162" s="54"/>
      <c r="J162" s="55"/>
      <c r="K162" s="21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2.75" customHeight="1" x14ac:dyDescent="0.15">
      <c r="A163" s="11" t="s">
        <v>169</v>
      </c>
      <c r="B163" s="179"/>
      <c r="C163" s="179"/>
      <c r="D163" s="180"/>
      <c r="E163" s="181"/>
      <c r="F163" s="182"/>
      <c r="G163" s="17"/>
      <c r="H163" s="61">
        <v>0.75</v>
      </c>
      <c r="I163" s="19"/>
      <c r="J163" s="20"/>
      <c r="K163" s="21">
        <v>24</v>
      </c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2.75" customHeight="1" x14ac:dyDescent="0.15">
      <c r="A164" s="23" t="s">
        <v>170</v>
      </c>
      <c r="B164" s="183"/>
      <c r="C164" s="183"/>
      <c r="D164" s="184"/>
      <c r="E164" s="185"/>
      <c r="F164" s="186"/>
      <c r="G164" s="29"/>
      <c r="H164" s="30">
        <v>0.79166666666666663</v>
      </c>
      <c r="I164" s="31"/>
      <c r="J164" s="32"/>
      <c r="K164" s="21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2.75" customHeight="1" x14ac:dyDescent="0.15">
      <c r="A165" s="33" t="s">
        <v>171</v>
      </c>
      <c r="B165" s="171"/>
      <c r="C165" s="171"/>
      <c r="D165" s="172"/>
      <c r="E165" s="173"/>
      <c r="F165" s="174"/>
      <c r="G165" s="39"/>
      <c r="H165" s="40">
        <v>0.8125</v>
      </c>
      <c r="I165" s="41"/>
      <c r="J165" s="42"/>
      <c r="K165" s="21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2.75" customHeight="1" x14ac:dyDescent="0.15">
      <c r="A166" s="33" t="s">
        <v>172</v>
      </c>
      <c r="B166" s="171"/>
      <c r="C166" s="171"/>
      <c r="D166" s="172"/>
      <c r="E166" s="187"/>
      <c r="F166" s="174"/>
      <c r="G166" s="39"/>
      <c r="H166" s="40">
        <v>0.83333333333333337</v>
      </c>
      <c r="I166" s="41"/>
      <c r="J166" s="42"/>
      <c r="K166" s="21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2.75" customHeight="1" x14ac:dyDescent="0.15">
      <c r="A167" s="33" t="s">
        <v>173</v>
      </c>
      <c r="B167" s="171"/>
      <c r="C167" s="171"/>
      <c r="D167" s="172"/>
      <c r="E167" s="173"/>
      <c r="F167" s="174"/>
      <c r="G167" s="39"/>
      <c r="H167" s="44"/>
      <c r="I167" s="41"/>
      <c r="J167" s="42"/>
      <c r="K167" s="21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2.75" customHeight="1" x14ac:dyDescent="0.15">
      <c r="A168" s="33" t="s">
        <v>174</v>
      </c>
      <c r="B168" s="171"/>
      <c r="C168" s="171"/>
      <c r="D168" s="172"/>
      <c r="E168" s="187"/>
      <c r="F168" s="174"/>
      <c r="G168" s="39"/>
      <c r="H168" s="44"/>
      <c r="I168" s="41"/>
      <c r="J168" s="42"/>
      <c r="K168" s="21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2.75" customHeight="1" x14ac:dyDescent="0.15">
      <c r="A169" s="46" t="s">
        <v>175</v>
      </c>
      <c r="B169" s="175"/>
      <c r="C169" s="175"/>
      <c r="D169" s="176"/>
      <c r="E169" s="188"/>
      <c r="F169" s="178"/>
      <c r="G169" s="52"/>
      <c r="H169" s="53"/>
      <c r="I169" s="54"/>
      <c r="J169" s="55"/>
      <c r="K169" s="21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2.75" customHeight="1" x14ac:dyDescent="0.15">
      <c r="A170" s="11" t="s">
        <v>176</v>
      </c>
      <c r="B170" s="179"/>
      <c r="C170" s="179"/>
      <c r="D170" s="180"/>
      <c r="E170" s="189"/>
      <c r="F170" s="182"/>
      <c r="G170" s="17"/>
      <c r="H170" s="61">
        <v>0.77083333333333337</v>
      </c>
      <c r="I170" s="19"/>
      <c r="J170" s="20"/>
      <c r="K170" s="21">
        <v>25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2.75" customHeight="1" x14ac:dyDescent="0.15">
      <c r="A171" s="23" t="s">
        <v>177</v>
      </c>
      <c r="B171" s="183"/>
      <c r="C171" s="183"/>
      <c r="D171" s="184"/>
      <c r="E171" s="190"/>
      <c r="F171" s="186"/>
      <c r="G171" s="29"/>
      <c r="H171" s="30">
        <v>0.79166666666666663</v>
      </c>
      <c r="I171" s="31"/>
      <c r="J171" s="32"/>
      <c r="K171" s="21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2.75" customHeight="1" x14ac:dyDescent="0.15">
      <c r="A172" s="33" t="s">
        <v>178</v>
      </c>
      <c r="B172" s="171"/>
      <c r="C172" s="171"/>
      <c r="D172" s="172"/>
      <c r="E172" s="187"/>
      <c r="F172" s="174"/>
      <c r="G172" s="39"/>
      <c r="H172" s="40">
        <v>0.8125</v>
      </c>
      <c r="I172" s="41"/>
      <c r="J172" s="42"/>
      <c r="K172" s="21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2.75" customHeight="1" x14ac:dyDescent="0.15">
      <c r="A173" s="33" t="s">
        <v>179</v>
      </c>
      <c r="B173" s="171"/>
      <c r="C173" s="171"/>
      <c r="D173" s="172"/>
      <c r="E173" s="173"/>
      <c r="F173" s="174"/>
      <c r="G173" s="39"/>
      <c r="H173" s="40">
        <v>0.83333333333333337</v>
      </c>
      <c r="I173" s="41"/>
      <c r="J173" s="42"/>
      <c r="K173" s="21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2.75" customHeight="1" x14ac:dyDescent="0.15">
      <c r="A174" s="33" t="s">
        <v>180</v>
      </c>
      <c r="B174" s="171"/>
      <c r="C174" s="171"/>
      <c r="D174" s="172"/>
      <c r="E174" s="187"/>
      <c r="F174" s="174"/>
      <c r="G174" s="39"/>
      <c r="H174" s="44"/>
      <c r="I174" s="41"/>
      <c r="J174" s="42"/>
      <c r="K174" s="21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2.75" customHeight="1" x14ac:dyDescent="0.15">
      <c r="A175" s="33" t="s">
        <v>181</v>
      </c>
      <c r="B175" s="171"/>
      <c r="C175" s="171"/>
      <c r="D175" s="172"/>
      <c r="E175" s="173"/>
      <c r="F175" s="174"/>
      <c r="G175" s="39"/>
      <c r="H175" s="44"/>
      <c r="I175" s="41"/>
      <c r="J175" s="42"/>
      <c r="K175" s="21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2.75" customHeight="1" x14ac:dyDescent="0.15">
      <c r="A176" s="46" t="s">
        <v>182</v>
      </c>
      <c r="B176" s="175"/>
      <c r="C176" s="175"/>
      <c r="D176" s="176"/>
      <c r="E176" s="177"/>
      <c r="F176" s="178"/>
      <c r="G176" s="52"/>
      <c r="H176" s="53"/>
      <c r="I176" s="54"/>
      <c r="J176" s="55"/>
      <c r="K176" s="21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2.75" customHeight="1" x14ac:dyDescent="0.15">
      <c r="A177" s="11" t="s">
        <v>183</v>
      </c>
      <c r="B177" s="179"/>
      <c r="C177" s="179"/>
      <c r="D177" s="180"/>
      <c r="E177" s="181"/>
      <c r="F177" s="182"/>
      <c r="G177" s="17"/>
      <c r="H177" s="92"/>
      <c r="I177" s="19"/>
      <c r="J177" s="20"/>
      <c r="K177" s="21">
        <v>26</v>
      </c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2.75" customHeight="1" x14ac:dyDescent="0.15">
      <c r="A178" s="23" t="s">
        <v>184</v>
      </c>
      <c r="B178" s="183"/>
      <c r="C178" s="183"/>
      <c r="D178" s="184"/>
      <c r="E178" s="185"/>
      <c r="F178" s="186"/>
      <c r="G178" s="29"/>
      <c r="H178" s="191"/>
      <c r="I178" s="31"/>
      <c r="J178" s="32"/>
      <c r="K178" s="21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2.75" customHeight="1" x14ac:dyDescent="0.15">
      <c r="A179" s="33" t="s">
        <v>185</v>
      </c>
      <c r="B179" s="171"/>
      <c r="C179" s="171"/>
      <c r="D179" s="172"/>
      <c r="E179" s="173"/>
      <c r="F179" s="174"/>
      <c r="G179" s="39"/>
      <c r="H179" s="44"/>
      <c r="I179" s="41"/>
      <c r="J179" s="42"/>
      <c r="K179" s="21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2.75" customHeight="1" x14ac:dyDescent="0.15">
      <c r="A180" s="33" t="s">
        <v>186</v>
      </c>
      <c r="B180" s="171"/>
      <c r="C180" s="171"/>
      <c r="D180" s="172"/>
      <c r="E180" s="187"/>
      <c r="F180" s="174"/>
      <c r="G180" s="39"/>
      <c r="H180" s="44"/>
      <c r="I180" s="41"/>
      <c r="J180" s="42"/>
      <c r="K180" s="21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2.75" customHeight="1" x14ac:dyDescent="0.15">
      <c r="A181" s="33" t="s">
        <v>187</v>
      </c>
      <c r="B181" s="171"/>
      <c r="C181" s="171"/>
      <c r="D181" s="172"/>
      <c r="E181" s="173"/>
      <c r="F181" s="174"/>
      <c r="G181" s="39"/>
      <c r="H181" s="44"/>
      <c r="I181" s="41"/>
      <c r="J181" s="42"/>
      <c r="K181" s="21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2.75" customHeight="1" x14ac:dyDescent="0.15">
      <c r="A182" s="33" t="s">
        <v>188</v>
      </c>
      <c r="B182" s="171"/>
      <c r="C182" s="171"/>
      <c r="D182" s="172"/>
      <c r="E182" s="187"/>
      <c r="F182" s="174"/>
      <c r="G182" s="39"/>
      <c r="H182" s="44"/>
      <c r="I182" s="41"/>
      <c r="J182" s="42"/>
      <c r="K182" s="21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2.75" customHeight="1" x14ac:dyDescent="0.15">
      <c r="A183" s="46" t="s">
        <v>189</v>
      </c>
      <c r="B183" s="175"/>
      <c r="C183" s="175"/>
      <c r="D183" s="176"/>
      <c r="E183" s="188"/>
      <c r="F183" s="178"/>
      <c r="G183" s="52"/>
      <c r="H183" s="53"/>
      <c r="I183" s="54"/>
      <c r="J183" s="55"/>
      <c r="K183" s="21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2.75" customHeight="1" x14ac:dyDescent="0.15">
      <c r="A184" s="11" t="s">
        <v>190</v>
      </c>
      <c r="B184" s="179"/>
      <c r="C184" s="179"/>
      <c r="D184" s="180"/>
      <c r="E184" s="189"/>
      <c r="F184" s="182"/>
      <c r="G184" s="17"/>
      <c r="H184" s="92"/>
      <c r="I184" s="19"/>
      <c r="J184" s="20"/>
      <c r="K184" s="21">
        <v>27</v>
      </c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2.75" customHeight="1" x14ac:dyDescent="0.15">
      <c r="A185" s="23" t="s">
        <v>191</v>
      </c>
      <c r="B185" s="183"/>
      <c r="C185" s="183"/>
      <c r="D185" s="184"/>
      <c r="E185" s="190"/>
      <c r="F185" s="186"/>
      <c r="G185" s="29"/>
      <c r="H185" s="191"/>
      <c r="I185" s="31"/>
      <c r="J185" s="32"/>
      <c r="K185" s="21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2.75" customHeight="1" x14ac:dyDescent="0.15">
      <c r="A186" s="33" t="s">
        <v>192</v>
      </c>
      <c r="B186" s="171"/>
      <c r="C186" s="171"/>
      <c r="D186" s="172"/>
      <c r="E186" s="187"/>
      <c r="F186" s="174"/>
      <c r="G186" s="39"/>
      <c r="H186" s="44"/>
      <c r="I186" s="41"/>
      <c r="J186" s="42"/>
      <c r="K186" s="21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2.75" customHeight="1" x14ac:dyDescent="0.15">
      <c r="A187" s="33" t="s">
        <v>193</v>
      </c>
      <c r="B187" s="171"/>
      <c r="C187" s="171"/>
      <c r="D187" s="172"/>
      <c r="E187" s="173"/>
      <c r="F187" s="174"/>
      <c r="G187" s="39"/>
      <c r="H187" s="44"/>
      <c r="I187" s="41"/>
      <c r="J187" s="42"/>
      <c r="K187" s="21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2.75" customHeight="1" x14ac:dyDescent="0.15">
      <c r="A188" s="33" t="s">
        <v>194</v>
      </c>
      <c r="B188" s="171"/>
      <c r="C188" s="171"/>
      <c r="D188" s="172"/>
      <c r="E188" s="187"/>
      <c r="F188" s="174"/>
      <c r="G188" s="39"/>
      <c r="H188" s="44"/>
      <c r="I188" s="41"/>
      <c r="J188" s="42"/>
      <c r="K188" s="21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2.75" customHeight="1" x14ac:dyDescent="0.15">
      <c r="A189" s="33" t="s">
        <v>195</v>
      </c>
      <c r="B189" s="171"/>
      <c r="C189" s="171"/>
      <c r="D189" s="172"/>
      <c r="E189" s="173"/>
      <c r="F189" s="174"/>
      <c r="G189" s="39"/>
      <c r="H189" s="44"/>
      <c r="I189" s="41"/>
      <c r="J189" s="42"/>
      <c r="K189" s="21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2.75" customHeight="1" x14ac:dyDescent="0.15">
      <c r="A190" s="46" t="s">
        <v>196</v>
      </c>
      <c r="B190" s="175"/>
      <c r="C190" s="175"/>
      <c r="D190" s="176"/>
      <c r="E190" s="177"/>
      <c r="F190" s="178"/>
      <c r="G190" s="52"/>
      <c r="H190" s="53"/>
      <c r="I190" s="54"/>
      <c r="J190" s="55"/>
      <c r="K190" s="21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2.75" customHeight="1" x14ac:dyDescent="0.15">
      <c r="A191" s="11" t="s">
        <v>197</v>
      </c>
      <c r="B191" s="179"/>
      <c r="C191" s="179"/>
      <c r="D191" s="180"/>
      <c r="E191" s="181"/>
      <c r="F191" s="182"/>
      <c r="G191" s="17"/>
      <c r="H191" s="92"/>
      <c r="I191" s="19"/>
      <c r="J191" s="20"/>
      <c r="K191" s="21">
        <v>28</v>
      </c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2.75" customHeight="1" x14ac:dyDescent="0.15">
      <c r="A192" s="23" t="s">
        <v>198</v>
      </c>
      <c r="B192" s="183"/>
      <c r="C192" s="183"/>
      <c r="D192" s="184"/>
      <c r="E192" s="185"/>
      <c r="F192" s="186"/>
      <c r="G192" s="29"/>
      <c r="H192" s="191"/>
      <c r="I192" s="31"/>
      <c r="J192" s="32"/>
      <c r="K192" s="21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2.75" customHeight="1" x14ac:dyDescent="0.15">
      <c r="A193" s="33" t="s">
        <v>199</v>
      </c>
      <c r="B193" s="171"/>
      <c r="C193" s="171"/>
      <c r="D193" s="172"/>
      <c r="E193" s="173"/>
      <c r="F193" s="174"/>
      <c r="G193" s="39"/>
      <c r="H193" s="44"/>
      <c r="I193" s="41"/>
      <c r="J193" s="42"/>
      <c r="K193" s="21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2.75" customHeight="1" x14ac:dyDescent="0.15">
      <c r="A194" s="33" t="s">
        <v>200</v>
      </c>
      <c r="B194" s="171"/>
      <c r="C194" s="171"/>
      <c r="D194" s="172"/>
      <c r="E194" s="187"/>
      <c r="F194" s="174"/>
      <c r="G194" s="39"/>
      <c r="H194" s="44"/>
      <c r="I194" s="41"/>
      <c r="J194" s="42"/>
      <c r="K194" s="21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2.75" customHeight="1" x14ac:dyDescent="0.15">
      <c r="A195" s="33" t="s">
        <v>201</v>
      </c>
      <c r="B195" s="171"/>
      <c r="C195" s="171"/>
      <c r="D195" s="172"/>
      <c r="E195" s="173"/>
      <c r="F195" s="174"/>
      <c r="G195" s="39"/>
      <c r="H195" s="44"/>
      <c r="I195" s="41"/>
      <c r="J195" s="42"/>
      <c r="K195" s="21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2.75" customHeight="1" x14ac:dyDescent="0.15">
      <c r="A196" s="33" t="s">
        <v>202</v>
      </c>
      <c r="B196" s="171"/>
      <c r="C196" s="171"/>
      <c r="D196" s="172"/>
      <c r="E196" s="187"/>
      <c r="F196" s="174"/>
      <c r="G196" s="39"/>
      <c r="H196" s="44"/>
      <c r="I196" s="41"/>
      <c r="J196" s="42"/>
      <c r="K196" s="21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2.75" customHeight="1" x14ac:dyDescent="0.15">
      <c r="A197" s="46" t="s">
        <v>203</v>
      </c>
      <c r="B197" s="175"/>
      <c r="C197" s="175"/>
      <c r="D197" s="176"/>
      <c r="E197" s="188"/>
      <c r="F197" s="178"/>
      <c r="G197" s="52"/>
      <c r="H197" s="53"/>
      <c r="I197" s="54"/>
      <c r="J197" s="55"/>
      <c r="K197" s="21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2.75" customHeight="1" x14ac:dyDescent="0.15">
      <c r="A198" s="11" t="s">
        <v>204</v>
      </c>
      <c r="B198" s="179"/>
      <c r="C198" s="179"/>
      <c r="D198" s="180"/>
      <c r="E198" s="189"/>
      <c r="F198" s="182"/>
      <c r="G198" s="17"/>
      <c r="H198" s="92"/>
      <c r="I198" s="19"/>
      <c r="J198" s="20"/>
      <c r="K198" s="21">
        <v>29</v>
      </c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2.75" customHeight="1" x14ac:dyDescent="0.15">
      <c r="A199" s="23" t="s">
        <v>205</v>
      </c>
      <c r="B199" s="183"/>
      <c r="C199" s="183"/>
      <c r="D199" s="184"/>
      <c r="E199" s="190"/>
      <c r="F199" s="186"/>
      <c r="G199" s="29"/>
      <c r="H199" s="191"/>
      <c r="I199" s="31"/>
      <c r="J199" s="32"/>
      <c r="K199" s="21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2.75" customHeight="1" x14ac:dyDescent="0.15">
      <c r="A200" s="33" t="s">
        <v>206</v>
      </c>
      <c r="B200" s="171"/>
      <c r="C200" s="171"/>
      <c r="D200" s="172"/>
      <c r="E200" s="187"/>
      <c r="F200" s="174"/>
      <c r="G200" s="39"/>
      <c r="H200" s="44"/>
      <c r="I200" s="41"/>
      <c r="J200" s="42"/>
      <c r="K200" s="21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2.75" customHeight="1" x14ac:dyDescent="0.15">
      <c r="A201" s="33" t="s">
        <v>207</v>
      </c>
      <c r="B201" s="171"/>
      <c r="C201" s="171"/>
      <c r="D201" s="172"/>
      <c r="E201" s="173"/>
      <c r="F201" s="174"/>
      <c r="G201" s="39"/>
      <c r="H201" s="44"/>
      <c r="I201" s="41"/>
      <c r="J201" s="42"/>
      <c r="K201" s="21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2.75" customHeight="1" x14ac:dyDescent="0.15">
      <c r="A202" s="33" t="s">
        <v>208</v>
      </c>
      <c r="B202" s="171"/>
      <c r="C202" s="171"/>
      <c r="D202" s="172"/>
      <c r="E202" s="187"/>
      <c r="F202" s="174"/>
      <c r="G202" s="39"/>
      <c r="H202" s="44"/>
      <c r="I202" s="41"/>
      <c r="J202" s="42"/>
      <c r="K202" s="21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2.75" customHeight="1" x14ac:dyDescent="0.15">
      <c r="A203" s="33" t="s">
        <v>209</v>
      </c>
      <c r="B203" s="171"/>
      <c r="C203" s="171"/>
      <c r="D203" s="172"/>
      <c r="E203" s="173"/>
      <c r="F203" s="174"/>
      <c r="G203" s="39"/>
      <c r="H203" s="44"/>
      <c r="I203" s="41"/>
      <c r="J203" s="42"/>
      <c r="K203" s="21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2.75" customHeight="1" x14ac:dyDescent="0.15">
      <c r="A204" s="46" t="s">
        <v>210</v>
      </c>
      <c r="B204" s="175"/>
      <c r="C204" s="175"/>
      <c r="D204" s="176"/>
      <c r="E204" s="177"/>
      <c r="F204" s="178"/>
      <c r="G204" s="52"/>
      <c r="H204" s="53"/>
      <c r="I204" s="54"/>
      <c r="J204" s="55"/>
      <c r="K204" s="21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2.75" customHeight="1" x14ac:dyDescent="0.15">
      <c r="A205" s="11" t="s">
        <v>211</v>
      </c>
      <c r="B205" s="179"/>
      <c r="C205" s="179"/>
      <c r="D205" s="180"/>
      <c r="E205" s="181"/>
      <c r="F205" s="182"/>
      <c r="G205" s="17"/>
      <c r="H205" s="92"/>
      <c r="I205" s="19"/>
      <c r="J205" s="20"/>
      <c r="K205" s="21">
        <v>30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2.75" customHeight="1" x14ac:dyDescent="0.15">
      <c r="A206" s="23" t="s">
        <v>212</v>
      </c>
      <c r="B206" s="183"/>
      <c r="C206" s="183"/>
      <c r="D206" s="184"/>
      <c r="E206" s="185"/>
      <c r="F206" s="186"/>
      <c r="G206" s="29"/>
      <c r="H206" s="191"/>
      <c r="I206" s="31"/>
      <c r="J206" s="32"/>
      <c r="K206" s="21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2.75" customHeight="1" x14ac:dyDescent="0.15">
      <c r="A207" s="33" t="s">
        <v>213</v>
      </c>
      <c r="B207" s="171"/>
      <c r="C207" s="171"/>
      <c r="D207" s="172"/>
      <c r="E207" s="173"/>
      <c r="F207" s="174"/>
      <c r="G207" s="39"/>
      <c r="H207" s="44"/>
      <c r="I207" s="41"/>
      <c r="J207" s="42"/>
      <c r="K207" s="21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2.75" customHeight="1" x14ac:dyDescent="0.15">
      <c r="A208" s="33" t="s">
        <v>214</v>
      </c>
      <c r="B208" s="171"/>
      <c r="C208" s="171"/>
      <c r="D208" s="172"/>
      <c r="E208" s="187"/>
      <c r="F208" s="174"/>
      <c r="G208" s="39"/>
      <c r="H208" s="44"/>
      <c r="I208" s="41"/>
      <c r="J208" s="42"/>
      <c r="K208" s="21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2.75" customHeight="1" x14ac:dyDescent="0.15">
      <c r="A209" s="33" t="s">
        <v>215</v>
      </c>
      <c r="B209" s="171"/>
      <c r="C209" s="171"/>
      <c r="D209" s="172"/>
      <c r="E209" s="173"/>
      <c r="F209" s="174"/>
      <c r="G209" s="39"/>
      <c r="H209" s="44"/>
      <c r="I209" s="41"/>
      <c r="J209" s="42"/>
      <c r="K209" s="21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2.75" customHeight="1" x14ac:dyDescent="0.15">
      <c r="A210" s="33" t="s">
        <v>216</v>
      </c>
      <c r="B210" s="171"/>
      <c r="C210" s="171"/>
      <c r="D210" s="172"/>
      <c r="E210" s="187"/>
      <c r="F210" s="174"/>
      <c r="G210" s="39"/>
      <c r="H210" s="44"/>
      <c r="I210" s="41"/>
      <c r="J210" s="42"/>
      <c r="K210" s="21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2.75" customHeight="1" x14ac:dyDescent="0.15">
      <c r="A211" s="46" t="s">
        <v>217</v>
      </c>
      <c r="B211" s="175"/>
      <c r="C211" s="175"/>
      <c r="D211" s="176"/>
      <c r="E211" s="188"/>
      <c r="F211" s="178"/>
      <c r="G211" s="52"/>
      <c r="H211" s="53"/>
      <c r="I211" s="54"/>
      <c r="J211" s="55"/>
      <c r="K211" s="21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2.75" customHeight="1" x14ac:dyDescent="0.15">
      <c r="A212" s="11" t="s">
        <v>218</v>
      </c>
      <c r="B212" s="179"/>
      <c r="C212" s="179"/>
      <c r="D212" s="180"/>
      <c r="E212" s="189"/>
      <c r="F212" s="182"/>
      <c r="G212" s="17"/>
      <c r="H212" s="92"/>
      <c r="I212" s="19"/>
      <c r="J212" s="20"/>
      <c r="K212" s="21">
        <v>31</v>
      </c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2.75" customHeight="1" x14ac:dyDescent="0.15">
      <c r="A213" s="23" t="s">
        <v>219</v>
      </c>
      <c r="B213" s="183"/>
      <c r="C213" s="183"/>
      <c r="D213" s="184"/>
      <c r="E213" s="190"/>
      <c r="F213" s="186"/>
      <c r="G213" s="29"/>
      <c r="H213" s="191"/>
      <c r="I213" s="31"/>
      <c r="J213" s="32"/>
      <c r="K213" s="21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2.75" customHeight="1" x14ac:dyDescent="0.15">
      <c r="A214" s="33" t="s">
        <v>220</v>
      </c>
      <c r="B214" s="171"/>
      <c r="C214" s="171"/>
      <c r="D214" s="172"/>
      <c r="E214" s="187"/>
      <c r="F214" s="174"/>
      <c r="G214" s="39"/>
      <c r="H214" s="44"/>
      <c r="I214" s="41"/>
      <c r="J214" s="42"/>
      <c r="K214" s="21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2.75" customHeight="1" x14ac:dyDescent="0.15">
      <c r="A215" s="33" t="s">
        <v>221</v>
      </c>
      <c r="B215" s="171"/>
      <c r="C215" s="171"/>
      <c r="D215" s="172"/>
      <c r="E215" s="173"/>
      <c r="F215" s="174"/>
      <c r="G215" s="39"/>
      <c r="H215" s="44"/>
      <c r="I215" s="41"/>
      <c r="J215" s="42"/>
      <c r="K215" s="21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2.75" customHeight="1" x14ac:dyDescent="0.15">
      <c r="A216" s="33" t="s">
        <v>222</v>
      </c>
      <c r="B216" s="171"/>
      <c r="C216" s="171"/>
      <c r="D216" s="172"/>
      <c r="E216" s="187"/>
      <c r="F216" s="174"/>
      <c r="G216" s="39"/>
      <c r="H216" s="44"/>
      <c r="I216" s="41"/>
      <c r="J216" s="42"/>
      <c r="K216" s="21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2.75" customHeight="1" x14ac:dyDescent="0.15">
      <c r="A217" s="33" t="s">
        <v>223</v>
      </c>
      <c r="B217" s="171"/>
      <c r="C217" s="171"/>
      <c r="D217" s="172"/>
      <c r="E217" s="173"/>
      <c r="F217" s="174"/>
      <c r="G217" s="39"/>
      <c r="H217" s="44"/>
      <c r="I217" s="41"/>
      <c r="J217" s="42"/>
      <c r="K217" s="21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2.75" customHeight="1" x14ac:dyDescent="0.15">
      <c r="A218" s="46" t="s">
        <v>224</v>
      </c>
      <c r="B218" s="175"/>
      <c r="C218" s="175"/>
      <c r="D218" s="176"/>
      <c r="E218" s="177"/>
      <c r="F218" s="178"/>
      <c r="G218" s="52"/>
      <c r="H218" s="53"/>
      <c r="I218" s="54"/>
      <c r="J218" s="55"/>
      <c r="K218" s="21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2.75" customHeight="1" x14ac:dyDescent="0.15">
      <c r="A219" s="11" t="s">
        <v>225</v>
      </c>
      <c r="B219" s="179"/>
      <c r="C219" s="179"/>
      <c r="D219" s="180"/>
      <c r="E219" s="181"/>
      <c r="F219" s="182"/>
      <c r="G219" s="17"/>
      <c r="H219" s="92"/>
      <c r="I219" s="19"/>
      <c r="J219" s="20"/>
      <c r="K219" s="21">
        <v>32</v>
      </c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2.75" customHeight="1" x14ac:dyDescent="0.15">
      <c r="A220" s="23" t="s">
        <v>226</v>
      </c>
      <c r="B220" s="183"/>
      <c r="C220" s="183"/>
      <c r="D220" s="184"/>
      <c r="E220" s="185"/>
      <c r="F220" s="186"/>
      <c r="G220" s="29"/>
      <c r="H220" s="191"/>
      <c r="I220" s="31"/>
      <c r="J220" s="32"/>
      <c r="K220" s="21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2.75" customHeight="1" x14ac:dyDescent="0.15">
      <c r="A221" s="33" t="s">
        <v>227</v>
      </c>
      <c r="B221" s="171"/>
      <c r="C221" s="171"/>
      <c r="D221" s="172"/>
      <c r="E221" s="173"/>
      <c r="F221" s="174"/>
      <c r="G221" s="39"/>
      <c r="H221" s="44"/>
      <c r="I221" s="41"/>
      <c r="J221" s="42"/>
      <c r="K221" s="21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2.75" customHeight="1" x14ac:dyDescent="0.15">
      <c r="A222" s="33" t="s">
        <v>228</v>
      </c>
      <c r="B222" s="171"/>
      <c r="C222" s="171"/>
      <c r="D222" s="172"/>
      <c r="E222" s="187"/>
      <c r="F222" s="174"/>
      <c r="G222" s="39"/>
      <c r="H222" s="44"/>
      <c r="I222" s="41"/>
      <c r="J222" s="42"/>
      <c r="K222" s="21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2.75" customHeight="1" x14ac:dyDescent="0.15">
      <c r="A223" s="33" t="s">
        <v>229</v>
      </c>
      <c r="B223" s="171"/>
      <c r="C223" s="171"/>
      <c r="D223" s="172"/>
      <c r="E223" s="173"/>
      <c r="F223" s="174"/>
      <c r="G223" s="39"/>
      <c r="H223" s="44"/>
      <c r="I223" s="41"/>
      <c r="J223" s="42"/>
      <c r="K223" s="21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2.75" customHeight="1" x14ac:dyDescent="0.15">
      <c r="A224" s="33" t="s">
        <v>230</v>
      </c>
      <c r="B224" s="171"/>
      <c r="C224" s="171"/>
      <c r="D224" s="172"/>
      <c r="E224" s="187"/>
      <c r="F224" s="174"/>
      <c r="G224" s="39"/>
      <c r="H224" s="44"/>
      <c r="I224" s="41"/>
      <c r="J224" s="42"/>
      <c r="K224" s="21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2.75" customHeight="1" x14ac:dyDescent="0.15">
      <c r="A225" s="46" t="s">
        <v>231</v>
      </c>
      <c r="B225" s="175"/>
      <c r="C225" s="175"/>
      <c r="D225" s="176"/>
      <c r="E225" s="188"/>
      <c r="F225" s="178"/>
      <c r="G225" s="52"/>
      <c r="H225" s="53"/>
      <c r="I225" s="54"/>
      <c r="J225" s="55"/>
      <c r="K225" s="21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2.75" customHeight="1" x14ac:dyDescent="0.15">
      <c r="A226" s="11" t="s">
        <v>232</v>
      </c>
      <c r="B226" s="179"/>
      <c r="C226" s="179"/>
      <c r="D226" s="180"/>
      <c r="E226" s="189"/>
      <c r="F226" s="182"/>
      <c r="G226" s="17"/>
      <c r="H226" s="92"/>
      <c r="I226" s="19"/>
      <c r="J226" s="20"/>
      <c r="K226" s="21">
        <v>33</v>
      </c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2.75" customHeight="1" x14ac:dyDescent="0.15">
      <c r="A227" s="23" t="s">
        <v>233</v>
      </c>
      <c r="B227" s="183"/>
      <c r="C227" s="183"/>
      <c r="D227" s="184"/>
      <c r="E227" s="190"/>
      <c r="F227" s="186"/>
      <c r="G227" s="29"/>
      <c r="H227" s="191"/>
      <c r="I227" s="31"/>
      <c r="J227" s="32"/>
      <c r="K227" s="21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2.75" customHeight="1" x14ac:dyDescent="0.15">
      <c r="A228" s="33" t="s">
        <v>234</v>
      </c>
      <c r="B228" s="171"/>
      <c r="C228" s="171"/>
      <c r="D228" s="172"/>
      <c r="E228" s="187"/>
      <c r="F228" s="174"/>
      <c r="G228" s="39"/>
      <c r="H228" s="44"/>
      <c r="I228" s="41"/>
      <c r="J228" s="42"/>
      <c r="K228" s="21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2.75" customHeight="1" x14ac:dyDescent="0.15">
      <c r="A229" s="33" t="s">
        <v>235</v>
      </c>
      <c r="B229" s="171"/>
      <c r="C229" s="171"/>
      <c r="D229" s="172"/>
      <c r="E229" s="173"/>
      <c r="F229" s="174"/>
      <c r="G229" s="39"/>
      <c r="H229" s="44"/>
      <c r="I229" s="41"/>
      <c r="J229" s="42"/>
      <c r="K229" s="21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2.75" customHeight="1" x14ac:dyDescent="0.15">
      <c r="A230" s="33" t="s">
        <v>236</v>
      </c>
      <c r="B230" s="171"/>
      <c r="C230" s="171"/>
      <c r="D230" s="172"/>
      <c r="E230" s="187"/>
      <c r="F230" s="174"/>
      <c r="G230" s="39"/>
      <c r="H230" s="44"/>
      <c r="I230" s="41"/>
      <c r="J230" s="42"/>
      <c r="K230" s="21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2.75" customHeight="1" x14ac:dyDescent="0.15">
      <c r="A231" s="33" t="s">
        <v>237</v>
      </c>
      <c r="B231" s="171"/>
      <c r="C231" s="171"/>
      <c r="D231" s="172"/>
      <c r="E231" s="173"/>
      <c r="F231" s="174"/>
      <c r="G231" s="39"/>
      <c r="H231" s="44"/>
      <c r="I231" s="41"/>
      <c r="J231" s="42"/>
      <c r="K231" s="21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2.75" customHeight="1" x14ac:dyDescent="0.15">
      <c r="A232" s="46" t="s">
        <v>238</v>
      </c>
      <c r="B232" s="175"/>
      <c r="C232" s="175"/>
      <c r="D232" s="176"/>
      <c r="E232" s="177"/>
      <c r="F232" s="178"/>
      <c r="G232" s="52"/>
      <c r="H232" s="53"/>
      <c r="I232" s="54"/>
      <c r="J232" s="55"/>
      <c r="K232" s="21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2.75" customHeight="1" x14ac:dyDescent="0.15">
      <c r="A233" s="11" t="s">
        <v>239</v>
      </c>
      <c r="B233" s="179"/>
      <c r="C233" s="179"/>
      <c r="D233" s="180"/>
      <c r="E233" s="181"/>
      <c r="F233" s="182"/>
      <c r="G233" s="17"/>
      <c r="H233" s="92"/>
      <c r="I233" s="19"/>
      <c r="J233" s="20"/>
      <c r="K233" s="21">
        <v>34</v>
      </c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2.75" customHeight="1" x14ac:dyDescent="0.15">
      <c r="A234" s="23" t="s">
        <v>240</v>
      </c>
      <c r="B234" s="183"/>
      <c r="C234" s="183"/>
      <c r="D234" s="184"/>
      <c r="E234" s="185"/>
      <c r="F234" s="186"/>
      <c r="G234" s="29"/>
      <c r="H234" s="191"/>
      <c r="I234" s="31"/>
      <c r="J234" s="32"/>
      <c r="K234" s="21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2.75" customHeight="1" x14ac:dyDescent="0.15">
      <c r="A235" s="33" t="s">
        <v>241</v>
      </c>
      <c r="B235" s="171"/>
      <c r="C235" s="171"/>
      <c r="D235" s="172"/>
      <c r="E235" s="173"/>
      <c r="F235" s="174"/>
      <c r="G235" s="39"/>
      <c r="H235" s="44"/>
      <c r="I235" s="41"/>
      <c r="J235" s="42"/>
      <c r="K235" s="21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2.75" customHeight="1" x14ac:dyDescent="0.15">
      <c r="A236" s="33" t="s">
        <v>242</v>
      </c>
      <c r="B236" s="171"/>
      <c r="C236" s="171"/>
      <c r="D236" s="172"/>
      <c r="E236" s="187"/>
      <c r="F236" s="174"/>
      <c r="G236" s="39"/>
      <c r="H236" s="44"/>
      <c r="I236" s="41"/>
      <c r="J236" s="42"/>
      <c r="K236" s="21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2.75" customHeight="1" x14ac:dyDescent="0.15">
      <c r="A237" s="33" t="s">
        <v>243</v>
      </c>
      <c r="B237" s="171"/>
      <c r="C237" s="171"/>
      <c r="D237" s="172"/>
      <c r="E237" s="173"/>
      <c r="F237" s="174"/>
      <c r="G237" s="39"/>
      <c r="H237" s="44"/>
      <c r="I237" s="41"/>
      <c r="J237" s="42"/>
      <c r="K237" s="21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2.75" customHeight="1" x14ac:dyDescent="0.15">
      <c r="A238" s="33" t="s">
        <v>244</v>
      </c>
      <c r="B238" s="171"/>
      <c r="C238" s="171"/>
      <c r="D238" s="172"/>
      <c r="E238" s="187"/>
      <c r="F238" s="174"/>
      <c r="G238" s="39"/>
      <c r="H238" s="44"/>
      <c r="I238" s="41"/>
      <c r="J238" s="42"/>
      <c r="K238" s="21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2.75" customHeight="1" x14ac:dyDescent="0.15">
      <c r="A239" s="46" t="s">
        <v>245</v>
      </c>
      <c r="B239" s="175"/>
      <c r="C239" s="175"/>
      <c r="D239" s="176"/>
      <c r="E239" s="188"/>
      <c r="F239" s="178"/>
      <c r="G239" s="52"/>
      <c r="H239" s="53"/>
      <c r="I239" s="54"/>
      <c r="J239" s="55"/>
      <c r="K239" s="21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2.75" customHeight="1" x14ac:dyDescent="0.15">
      <c r="A240" s="11" t="s">
        <v>246</v>
      </c>
      <c r="B240" s="179"/>
      <c r="C240" s="179"/>
      <c r="D240" s="180"/>
      <c r="E240" s="189"/>
      <c r="F240" s="182"/>
      <c r="G240" s="17"/>
      <c r="H240" s="92"/>
      <c r="I240" s="19"/>
      <c r="J240" s="20"/>
      <c r="K240" s="21">
        <v>35</v>
      </c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2.75" customHeight="1" x14ac:dyDescent="0.15">
      <c r="A241" s="23" t="s">
        <v>247</v>
      </c>
      <c r="B241" s="183"/>
      <c r="C241" s="183"/>
      <c r="D241" s="184"/>
      <c r="E241" s="190"/>
      <c r="F241" s="186"/>
      <c r="G241" s="29"/>
      <c r="H241" s="191"/>
      <c r="I241" s="31"/>
      <c r="J241" s="32"/>
      <c r="K241" s="21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2.75" customHeight="1" x14ac:dyDescent="0.15">
      <c r="A242" s="33" t="s">
        <v>248</v>
      </c>
      <c r="B242" s="171"/>
      <c r="C242" s="171"/>
      <c r="D242" s="172"/>
      <c r="E242" s="187"/>
      <c r="F242" s="174"/>
      <c r="G242" s="39"/>
      <c r="H242" s="44"/>
      <c r="I242" s="41"/>
      <c r="J242" s="42"/>
      <c r="K242" s="21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2.75" customHeight="1" x14ac:dyDescent="0.15">
      <c r="A243" s="33" t="s">
        <v>249</v>
      </c>
      <c r="B243" s="171"/>
      <c r="C243" s="171"/>
      <c r="D243" s="172"/>
      <c r="E243" s="173"/>
      <c r="F243" s="174"/>
      <c r="G243" s="39"/>
      <c r="H243" s="44"/>
      <c r="I243" s="41"/>
      <c r="J243" s="42"/>
      <c r="K243" s="21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2.75" customHeight="1" x14ac:dyDescent="0.15">
      <c r="A244" s="33" t="s">
        <v>250</v>
      </c>
      <c r="B244" s="171"/>
      <c r="C244" s="171"/>
      <c r="D244" s="172"/>
      <c r="E244" s="187"/>
      <c r="F244" s="174"/>
      <c r="G244" s="39"/>
      <c r="H244" s="44"/>
      <c r="I244" s="41"/>
      <c r="J244" s="42"/>
      <c r="K244" s="21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2.75" customHeight="1" x14ac:dyDescent="0.15">
      <c r="A245" s="33" t="s">
        <v>251</v>
      </c>
      <c r="B245" s="171"/>
      <c r="C245" s="171"/>
      <c r="D245" s="172"/>
      <c r="E245" s="173"/>
      <c r="F245" s="174"/>
      <c r="G245" s="39"/>
      <c r="H245" s="44"/>
      <c r="I245" s="41"/>
      <c r="J245" s="42"/>
      <c r="K245" s="21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2.75" customHeight="1" x14ac:dyDescent="0.15">
      <c r="A246" s="46" t="s">
        <v>252</v>
      </c>
      <c r="B246" s="175"/>
      <c r="C246" s="175"/>
      <c r="D246" s="176"/>
      <c r="E246" s="177"/>
      <c r="F246" s="178"/>
      <c r="G246" s="52"/>
      <c r="H246" s="53"/>
      <c r="I246" s="54"/>
      <c r="J246" s="55"/>
      <c r="K246" s="21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2.75" customHeight="1" x14ac:dyDescent="0.15">
      <c r="A247" s="11" t="s">
        <v>253</v>
      </c>
      <c r="B247" s="179"/>
      <c r="C247" s="179"/>
      <c r="D247" s="180"/>
      <c r="E247" s="181"/>
      <c r="F247" s="182"/>
      <c r="G247" s="17"/>
      <c r="H247" s="92"/>
      <c r="I247" s="19"/>
      <c r="J247" s="20"/>
      <c r="K247" s="21">
        <v>36</v>
      </c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2.75" customHeight="1" x14ac:dyDescent="0.15">
      <c r="A248" s="23" t="s">
        <v>254</v>
      </c>
      <c r="B248" s="183"/>
      <c r="C248" s="183"/>
      <c r="D248" s="184"/>
      <c r="E248" s="185"/>
      <c r="F248" s="186"/>
      <c r="G248" s="29"/>
      <c r="H248" s="191"/>
      <c r="I248" s="31"/>
      <c r="J248" s="32"/>
      <c r="K248" s="21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2.75" customHeight="1" x14ac:dyDescent="0.15">
      <c r="A249" s="33" t="s">
        <v>255</v>
      </c>
      <c r="B249" s="171"/>
      <c r="C249" s="171"/>
      <c r="D249" s="172"/>
      <c r="E249" s="173"/>
      <c r="F249" s="174"/>
      <c r="G249" s="39"/>
      <c r="H249" s="44"/>
      <c r="I249" s="41"/>
      <c r="J249" s="42"/>
      <c r="K249" s="21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2.75" customHeight="1" x14ac:dyDescent="0.15">
      <c r="A250" s="33" t="s">
        <v>256</v>
      </c>
      <c r="B250" s="171"/>
      <c r="C250" s="171"/>
      <c r="D250" s="172"/>
      <c r="E250" s="187"/>
      <c r="F250" s="174"/>
      <c r="G250" s="39"/>
      <c r="H250" s="44"/>
      <c r="I250" s="41"/>
      <c r="J250" s="42"/>
      <c r="K250" s="21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2.75" customHeight="1" x14ac:dyDescent="0.15">
      <c r="A251" s="33" t="s">
        <v>257</v>
      </c>
      <c r="B251" s="171"/>
      <c r="C251" s="171"/>
      <c r="D251" s="172"/>
      <c r="E251" s="173"/>
      <c r="F251" s="174"/>
      <c r="G251" s="39"/>
      <c r="H251" s="44"/>
      <c r="I251" s="41"/>
      <c r="J251" s="42"/>
      <c r="K251" s="21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2.75" customHeight="1" x14ac:dyDescent="0.15">
      <c r="A252" s="33" t="s">
        <v>258</v>
      </c>
      <c r="B252" s="171"/>
      <c r="C252" s="171"/>
      <c r="D252" s="172"/>
      <c r="E252" s="187"/>
      <c r="F252" s="174"/>
      <c r="G252" s="39"/>
      <c r="H252" s="44"/>
      <c r="I252" s="41"/>
      <c r="J252" s="42"/>
      <c r="K252" s="21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2.75" customHeight="1" x14ac:dyDescent="0.15">
      <c r="A253" s="46" t="s">
        <v>259</v>
      </c>
      <c r="B253" s="175"/>
      <c r="C253" s="175"/>
      <c r="D253" s="176"/>
      <c r="E253" s="188"/>
      <c r="F253" s="178"/>
      <c r="G253" s="52"/>
      <c r="H253" s="53"/>
      <c r="I253" s="54"/>
      <c r="J253" s="55"/>
      <c r="K253" s="21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2.75" customHeight="1" x14ac:dyDescent="0.15">
      <c r="A254" s="11" t="s">
        <v>260</v>
      </c>
      <c r="B254" s="179"/>
      <c r="C254" s="179"/>
      <c r="D254" s="180"/>
      <c r="E254" s="189"/>
      <c r="F254" s="182"/>
      <c r="G254" s="17"/>
      <c r="H254" s="92"/>
      <c r="I254" s="19"/>
      <c r="J254" s="20"/>
      <c r="K254" s="21">
        <v>37</v>
      </c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2.75" customHeight="1" x14ac:dyDescent="0.15">
      <c r="A255" s="23" t="s">
        <v>261</v>
      </c>
      <c r="B255" s="183"/>
      <c r="C255" s="183"/>
      <c r="D255" s="184"/>
      <c r="E255" s="190"/>
      <c r="F255" s="186"/>
      <c r="G255" s="29"/>
      <c r="H255" s="191"/>
      <c r="I255" s="31"/>
      <c r="J255" s="32"/>
      <c r="K255" s="21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2.75" customHeight="1" x14ac:dyDescent="0.15">
      <c r="A256" s="33" t="s">
        <v>262</v>
      </c>
      <c r="B256" s="171"/>
      <c r="C256" s="171"/>
      <c r="D256" s="172"/>
      <c r="E256" s="187"/>
      <c r="F256" s="174"/>
      <c r="G256" s="39"/>
      <c r="H256" s="44"/>
      <c r="I256" s="41"/>
      <c r="J256" s="42"/>
      <c r="K256" s="21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2.75" customHeight="1" x14ac:dyDescent="0.15">
      <c r="A257" s="33" t="s">
        <v>263</v>
      </c>
      <c r="B257" s="171"/>
      <c r="C257" s="171"/>
      <c r="D257" s="172"/>
      <c r="E257" s="173"/>
      <c r="F257" s="174"/>
      <c r="G257" s="39"/>
      <c r="H257" s="44"/>
      <c r="I257" s="41"/>
      <c r="J257" s="42"/>
      <c r="K257" s="21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2.75" customHeight="1" x14ac:dyDescent="0.15">
      <c r="A258" s="33" t="s">
        <v>264</v>
      </c>
      <c r="B258" s="171"/>
      <c r="C258" s="171"/>
      <c r="D258" s="172"/>
      <c r="E258" s="187"/>
      <c r="F258" s="174"/>
      <c r="G258" s="39"/>
      <c r="H258" s="44"/>
      <c r="I258" s="41"/>
      <c r="J258" s="42"/>
      <c r="K258" s="21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2.75" customHeight="1" x14ac:dyDescent="0.15">
      <c r="A259" s="33" t="s">
        <v>265</v>
      </c>
      <c r="B259" s="171"/>
      <c r="C259" s="171"/>
      <c r="D259" s="172"/>
      <c r="E259" s="173"/>
      <c r="F259" s="174"/>
      <c r="G259" s="39"/>
      <c r="H259" s="44"/>
      <c r="I259" s="41"/>
      <c r="J259" s="42"/>
      <c r="K259" s="21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2.75" customHeight="1" x14ac:dyDescent="0.15">
      <c r="A260" s="46" t="s">
        <v>266</v>
      </c>
      <c r="B260" s="175"/>
      <c r="C260" s="175"/>
      <c r="D260" s="176"/>
      <c r="E260" s="177"/>
      <c r="F260" s="178"/>
      <c r="G260" s="52"/>
      <c r="H260" s="53"/>
      <c r="I260" s="54"/>
      <c r="J260" s="55"/>
      <c r="K260" s="21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2.75" customHeight="1" x14ac:dyDescent="0.15">
      <c r="A261" s="11" t="s">
        <v>267</v>
      </c>
      <c r="B261" s="179"/>
      <c r="C261" s="179"/>
      <c r="D261" s="180"/>
      <c r="E261" s="181"/>
      <c r="F261" s="182"/>
      <c r="G261" s="17"/>
      <c r="H261" s="92"/>
      <c r="I261" s="19"/>
      <c r="J261" s="20"/>
      <c r="K261" s="21">
        <v>38</v>
      </c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2.75" customHeight="1" x14ac:dyDescent="0.15">
      <c r="A262" s="23" t="s">
        <v>268</v>
      </c>
      <c r="B262" s="183"/>
      <c r="C262" s="183"/>
      <c r="D262" s="184"/>
      <c r="E262" s="185"/>
      <c r="F262" s="186"/>
      <c r="G262" s="29"/>
      <c r="H262" s="191"/>
      <c r="I262" s="31"/>
      <c r="J262" s="32"/>
      <c r="K262" s="21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2.75" customHeight="1" x14ac:dyDescent="0.15">
      <c r="A263" s="33" t="s">
        <v>269</v>
      </c>
      <c r="B263" s="171"/>
      <c r="C263" s="171"/>
      <c r="D263" s="172"/>
      <c r="E263" s="173"/>
      <c r="F263" s="174"/>
      <c r="G263" s="39"/>
      <c r="H263" s="44"/>
      <c r="I263" s="41"/>
      <c r="J263" s="42"/>
      <c r="K263" s="21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2.75" customHeight="1" x14ac:dyDescent="0.15">
      <c r="A264" s="33" t="s">
        <v>270</v>
      </c>
      <c r="B264" s="171"/>
      <c r="C264" s="171"/>
      <c r="D264" s="172"/>
      <c r="E264" s="187"/>
      <c r="F264" s="174"/>
      <c r="G264" s="39"/>
      <c r="H264" s="44"/>
      <c r="I264" s="41"/>
      <c r="J264" s="42"/>
      <c r="K264" s="21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2.75" customHeight="1" x14ac:dyDescent="0.15">
      <c r="A265" s="33" t="s">
        <v>271</v>
      </c>
      <c r="B265" s="171"/>
      <c r="C265" s="171"/>
      <c r="D265" s="172"/>
      <c r="E265" s="173"/>
      <c r="F265" s="174"/>
      <c r="G265" s="39"/>
      <c r="H265" s="44"/>
      <c r="I265" s="41"/>
      <c r="J265" s="42"/>
      <c r="K265" s="21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2.75" customHeight="1" x14ac:dyDescent="0.15">
      <c r="A266" s="33" t="s">
        <v>272</v>
      </c>
      <c r="B266" s="171"/>
      <c r="C266" s="171"/>
      <c r="D266" s="172"/>
      <c r="E266" s="187"/>
      <c r="F266" s="174"/>
      <c r="G266" s="39"/>
      <c r="H266" s="44"/>
      <c r="I266" s="41"/>
      <c r="J266" s="42"/>
      <c r="K266" s="21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2.75" customHeight="1" x14ac:dyDescent="0.15">
      <c r="A267" s="46" t="s">
        <v>273</v>
      </c>
      <c r="B267" s="175"/>
      <c r="C267" s="175"/>
      <c r="D267" s="176"/>
      <c r="E267" s="188"/>
      <c r="F267" s="178"/>
      <c r="G267" s="52"/>
      <c r="H267" s="53"/>
      <c r="I267" s="54"/>
      <c r="J267" s="55"/>
      <c r="K267" s="21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2.75" customHeight="1" x14ac:dyDescent="0.15">
      <c r="A268" s="11" t="s">
        <v>274</v>
      </c>
      <c r="B268" s="179"/>
      <c r="C268" s="179"/>
      <c r="D268" s="180"/>
      <c r="E268" s="189"/>
      <c r="F268" s="182"/>
      <c r="G268" s="17"/>
      <c r="H268" s="92"/>
      <c r="I268" s="19"/>
      <c r="J268" s="20"/>
      <c r="K268" s="21">
        <v>39</v>
      </c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2.75" customHeight="1" x14ac:dyDescent="0.15">
      <c r="A269" s="23" t="s">
        <v>275</v>
      </c>
      <c r="B269" s="183"/>
      <c r="C269" s="183"/>
      <c r="D269" s="184"/>
      <c r="E269" s="190"/>
      <c r="F269" s="186"/>
      <c r="G269" s="29"/>
      <c r="H269" s="191"/>
      <c r="I269" s="31"/>
      <c r="J269" s="32"/>
      <c r="K269" s="21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2.75" customHeight="1" x14ac:dyDescent="0.15">
      <c r="A270" s="33" t="s">
        <v>276</v>
      </c>
      <c r="B270" s="171"/>
      <c r="C270" s="171"/>
      <c r="D270" s="172"/>
      <c r="E270" s="187"/>
      <c r="F270" s="174"/>
      <c r="G270" s="39"/>
      <c r="H270" s="44"/>
      <c r="I270" s="41"/>
      <c r="J270" s="42"/>
      <c r="K270" s="21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2.75" customHeight="1" x14ac:dyDescent="0.15">
      <c r="A271" s="33" t="s">
        <v>277</v>
      </c>
      <c r="B271" s="171"/>
      <c r="C271" s="171"/>
      <c r="D271" s="172"/>
      <c r="E271" s="173"/>
      <c r="F271" s="174"/>
      <c r="G271" s="39"/>
      <c r="H271" s="44"/>
      <c r="I271" s="41"/>
      <c r="J271" s="42"/>
      <c r="K271" s="21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2.75" customHeight="1" x14ac:dyDescent="0.15">
      <c r="A272" s="33" t="s">
        <v>278</v>
      </c>
      <c r="B272" s="171"/>
      <c r="C272" s="171"/>
      <c r="D272" s="172"/>
      <c r="E272" s="187"/>
      <c r="F272" s="174"/>
      <c r="G272" s="39"/>
      <c r="H272" s="44"/>
      <c r="I272" s="41"/>
      <c r="J272" s="42"/>
      <c r="K272" s="21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2.75" customHeight="1" x14ac:dyDescent="0.15">
      <c r="A273" s="33" t="s">
        <v>279</v>
      </c>
      <c r="B273" s="171"/>
      <c r="C273" s="171"/>
      <c r="D273" s="172"/>
      <c r="E273" s="173"/>
      <c r="F273" s="174"/>
      <c r="G273" s="39"/>
      <c r="H273" s="44"/>
      <c r="I273" s="41"/>
      <c r="J273" s="42"/>
      <c r="K273" s="21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2.75" customHeight="1" x14ac:dyDescent="0.15">
      <c r="A274" s="46" t="s">
        <v>280</v>
      </c>
      <c r="B274" s="175"/>
      <c r="C274" s="175"/>
      <c r="D274" s="176"/>
      <c r="E274" s="177"/>
      <c r="F274" s="178"/>
      <c r="G274" s="52"/>
      <c r="H274" s="53"/>
      <c r="I274" s="54"/>
      <c r="J274" s="55"/>
      <c r="K274" s="21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2.75" customHeight="1" x14ac:dyDescent="0.15">
      <c r="A275" s="11" t="s">
        <v>281</v>
      </c>
      <c r="B275" s="179"/>
      <c r="C275" s="179"/>
      <c r="D275" s="180"/>
      <c r="E275" s="181"/>
      <c r="F275" s="182"/>
      <c r="G275" s="17"/>
      <c r="H275" s="92"/>
      <c r="I275" s="19"/>
      <c r="J275" s="20"/>
      <c r="K275" s="21">
        <v>40</v>
      </c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2.75" customHeight="1" x14ac:dyDescent="0.15">
      <c r="A276" s="23" t="s">
        <v>282</v>
      </c>
      <c r="B276" s="183"/>
      <c r="C276" s="183"/>
      <c r="D276" s="184"/>
      <c r="E276" s="185"/>
      <c r="F276" s="186"/>
      <c r="G276" s="29"/>
      <c r="H276" s="191"/>
      <c r="I276" s="31"/>
      <c r="J276" s="32"/>
      <c r="K276" s="21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2.75" customHeight="1" x14ac:dyDescent="0.15">
      <c r="A277" s="33" t="s">
        <v>283</v>
      </c>
      <c r="B277" s="171"/>
      <c r="C277" s="171"/>
      <c r="D277" s="172"/>
      <c r="E277" s="173"/>
      <c r="F277" s="174"/>
      <c r="G277" s="39"/>
      <c r="H277" s="44"/>
      <c r="I277" s="41"/>
      <c r="J277" s="42"/>
      <c r="K277" s="21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2.75" customHeight="1" x14ac:dyDescent="0.15">
      <c r="A278" s="33" t="s">
        <v>284</v>
      </c>
      <c r="B278" s="171"/>
      <c r="C278" s="171"/>
      <c r="D278" s="172"/>
      <c r="E278" s="187"/>
      <c r="F278" s="174"/>
      <c r="G278" s="39"/>
      <c r="H278" s="44"/>
      <c r="I278" s="41"/>
      <c r="J278" s="42"/>
      <c r="K278" s="21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2.75" customHeight="1" x14ac:dyDescent="0.15">
      <c r="A279" s="33" t="s">
        <v>285</v>
      </c>
      <c r="B279" s="171"/>
      <c r="C279" s="171"/>
      <c r="D279" s="172"/>
      <c r="E279" s="173"/>
      <c r="F279" s="174"/>
      <c r="G279" s="39"/>
      <c r="H279" s="44"/>
      <c r="I279" s="41"/>
      <c r="J279" s="42"/>
      <c r="K279" s="21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2.75" customHeight="1" x14ac:dyDescent="0.15">
      <c r="A280" s="33" t="s">
        <v>286</v>
      </c>
      <c r="B280" s="171"/>
      <c r="C280" s="171"/>
      <c r="D280" s="172"/>
      <c r="E280" s="187"/>
      <c r="F280" s="174"/>
      <c r="G280" s="39"/>
      <c r="H280" s="44"/>
      <c r="I280" s="41"/>
      <c r="J280" s="42"/>
      <c r="K280" s="21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2.75" customHeight="1" x14ac:dyDescent="0.15">
      <c r="A281" s="46" t="s">
        <v>287</v>
      </c>
      <c r="B281" s="175"/>
      <c r="C281" s="175"/>
      <c r="D281" s="176"/>
      <c r="E281" s="188"/>
      <c r="F281" s="178"/>
      <c r="G281" s="52"/>
      <c r="H281" s="53"/>
      <c r="I281" s="54"/>
      <c r="J281" s="55"/>
      <c r="K281" s="21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2.75" customHeight="1" x14ac:dyDescent="0.15">
      <c r="A282" s="11" t="s">
        <v>288</v>
      </c>
      <c r="B282" s="179"/>
      <c r="C282" s="179"/>
      <c r="D282" s="180"/>
      <c r="E282" s="189"/>
      <c r="F282" s="182"/>
      <c r="G282" s="17"/>
      <c r="H282" s="92"/>
      <c r="I282" s="19"/>
      <c r="J282" s="20"/>
      <c r="K282" s="21">
        <v>41</v>
      </c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2.75" customHeight="1" x14ac:dyDescent="0.15">
      <c r="A283" s="23" t="s">
        <v>289</v>
      </c>
      <c r="B283" s="183"/>
      <c r="C283" s="183"/>
      <c r="D283" s="184"/>
      <c r="E283" s="190"/>
      <c r="F283" s="186"/>
      <c r="G283" s="29"/>
      <c r="H283" s="191"/>
      <c r="I283" s="31"/>
      <c r="J283" s="32"/>
      <c r="K283" s="21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2.75" customHeight="1" x14ac:dyDescent="0.15">
      <c r="A284" s="33" t="s">
        <v>290</v>
      </c>
      <c r="B284" s="171"/>
      <c r="C284" s="171"/>
      <c r="D284" s="172"/>
      <c r="E284" s="187"/>
      <c r="F284" s="174"/>
      <c r="G284" s="39"/>
      <c r="H284" s="44"/>
      <c r="I284" s="41"/>
      <c r="J284" s="42"/>
      <c r="K284" s="21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2.75" customHeight="1" x14ac:dyDescent="0.15">
      <c r="A285" s="33" t="s">
        <v>291</v>
      </c>
      <c r="B285" s="171"/>
      <c r="C285" s="171"/>
      <c r="D285" s="172"/>
      <c r="E285" s="173"/>
      <c r="F285" s="174"/>
      <c r="G285" s="39"/>
      <c r="H285" s="44"/>
      <c r="I285" s="41"/>
      <c r="J285" s="42"/>
      <c r="K285" s="21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2.75" customHeight="1" x14ac:dyDescent="0.15">
      <c r="A286" s="33" t="s">
        <v>292</v>
      </c>
      <c r="B286" s="171"/>
      <c r="C286" s="171"/>
      <c r="D286" s="172"/>
      <c r="E286" s="187"/>
      <c r="F286" s="174"/>
      <c r="G286" s="39"/>
      <c r="H286" s="44"/>
      <c r="I286" s="41"/>
      <c r="J286" s="42"/>
      <c r="K286" s="21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2.75" customHeight="1" x14ac:dyDescent="0.15">
      <c r="A287" s="33" t="s">
        <v>293</v>
      </c>
      <c r="B287" s="171"/>
      <c r="C287" s="171"/>
      <c r="D287" s="172"/>
      <c r="E287" s="173"/>
      <c r="F287" s="174"/>
      <c r="G287" s="39"/>
      <c r="H287" s="44"/>
      <c r="I287" s="41"/>
      <c r="J287" s="42"/>
      <c r="K287" s="21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2.75" customHeight="1" x14ac:dyDescent="0.15">
      <c r="A288" s="46" t="s">
        <v>294</v>
      </c>
      <c r="B288" s="175"/>
      <c r="C288" s="175"/>
      <c r="D288" s="176"/>
      <c r="E288" s="177"/>
      <c r="F288" s="178"/>
      <c r="G288" s="52"/>
      <c r="H288" s="53"/>
      <c r="I288" s="54"/>
      <c r="J288" s="55"/>
      <c r="K288" s="21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2.75" customHeight="1" x14ac:dyDescent="0.15">
      <c r="A289" s="11" t="s">
        <v>295</v>
      </c>
      <c r="B289" s="179"/>
      <c r="C289" s="179"/>
      <c r="D289" s="180"/>
      <c r="E289" s="181"/>
      <c r="F289" s="182"/>
      <c r="G289" s="17"/>
      <c r="H289" s="92"/>
      <c r="I289" s="19"/>
      <c r="J289" s="20"/>
      <c r="K289" s="21">
        <v>42</v>
      </c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2.75" customHeight="1" x14ac:dyDescent="0.15">
      <c r="A290" s="23" t="s">
        <v>296</v>
      </c>
      <c r="B290" s="183"/>
      <c r="C290" s="183"/>
      <c r="D290" s="184"/>
      <c r="E290" s="185"/>
      <c r="F290" s="186"/>
      <c r="G290" s="29"/>
      <c r="H290" s="191"/>
      <c r="I290" s="31"/>
      <c r="J290" s="32"/>
      <c r="K290" s="21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2.75" customHeight="1" x14ac:dyDescent="0.15">
      <c r="A291" s="33" t="s">
        <v>297</v>
      </c>
      <c r="B291" s="171"/>
      <c r="C291" s="171"/>
      <c r="D291" s="172"/>
      <c r="E291" s="173"/>
      <c r="F291" s="174"/>
      <c r="G291" s="39"/>
      <c r="H291" s="44"/>
      <c r="I291" s="41"/>
      <c r="J291" s="42"/>
      <c r="K291" s="21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2.75" customHeight="1" x14ac:dyDescent="0.15">
      <c r="A292" s="33" t="s">
        <v>298</v>
      </c>
      <c r="B292" s="171"/>
      <c r="C292" s="171"/>
      <c r="D292" s="172"/>
      <c r="E292" s="187"/>
      <c r="F292" s="174"/>
      <c r="G292" s="39"/>
      <c r="H292" s="44"/>
      <c r="I292" s="41"/>
      <c r="J292" s="42"/>
      <c r="K292" s="21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2.75" customHeight="1" x14ac:dyDescent="0.15">
      <c r="A293" s="33" t="s">
        <v>299</v>
      </c>
      <c r="B293" s="171"/>
      <c r="C293" s="171"/>
      <c r="D293" s="172"/>
      <c r="E293" s="173"/>
      <c r="F293" s="174"/>
      <c r="G293" s="39"/>
      <c r="H293" s="44"/>
      <c r="I293" s="41"/>
      <c r="J293" s="42"/>
      <c r="K293" s="21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2.75" customHeight="1" x14ac:dyDescent="0.15">
      <c r="A294" s="33" t="s">
        <v>300</v>
      </c>
      <c r="B294" s="171"/>
      <c r="C294" s="171"/>
      <c r="D294" s="172"/>
      <c r="E294" s="187"/>
      <c r="F294" s="174"/>
      <c r="G294" s="39"/>
      <c r="H294" s="44"/>
      <c r="I294" s="41"/>
      <c r="J294" s="42"/>
      <c r="K294" s="21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2.75" customHeight="1" x14ac:dyDescent="0.15">
      <c r="A295" s="46" t="s">
        <v>301</v>
      </c>
      <c r="B295" s="175"/>
      <c r="C295" s="175"/>
      <c r="D295" s="176"/>
      <c r="E295" s="188"/>
      <c r="F295" s="178"/>
      <c r="G295" s="52"/>
      <c r="H295" s="53"/>
      <c r="I295" s="54"/>
      <c r="J295" s="55"/>
      <c r="K295" s="21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2.75" customHeight="1" x14ac:dyDescent="0.15">
      <c r="A296" s="11" t="s">
        <v>302</v>
      </c>
      <c r="B296" s="179"/>
      <c r="C296" s="179"/>
      <c r="D296" s="180"/>
      <c r="E296" s="189"/>
      <c r="F296" s="182"/>
      <c r="G296" s="17"/>
      <c r="H296" s="92"/>
      <c r="I296" s="19"/>
      <c r="J296" s="20"/>
      <c r="K296" s="21">
        <v>43</v>
      </c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2.75" customHeight="1" x14ac:dyDescent="0.15">
      <c r="A297" s="23" t="s">
        <v>303</v>
      </c>
      <c r="B297" s="183"/>
      <c r="C297" s="183"/>
      <c r="D297" s="184"/>
      <c r="E297" s="190"/>
      <c r="F297" s="186"/>
      <c r="G297" s="29"/>
      <c r="H297" s="191"/>
      <c r="I297" s="31"/>
      <c r="J297" s="32"/>
      <c r="K297" s="21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2.75" customHeight="1" x14ac:dyDescent="0.15">
      <c r="A298" s="33" t="s">
        <v>304</v>
      </c>
      <c r="B298" s="171"/>
      <c r="C298" s="171"/>
      <c r="D298" s="172"/>
      <c r="E298" s="187"/>
      <c r="F298" s="174"/>
      <c r="G298" s="39"/>
      <c r="H298" s="44"/>
      <c r="I298" s="41"/>
      <c r="J298" s="42"/>
      <c r="K298" s="21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2.75" customHeight="1" x14ac:dyDescent="0.15">
      <c r="A299" s="33" t="s">
        <v>305</v>
      </c>
      <c r="B299" s="171"/>
      <c r="C299" s="171"/>
      <c r="D299" s="172"/>
      <c r="E299" s="173"/>
      <c r="F299" s="174"/>
      <c r="G299" s="39"/>
      <c r="H299" s="44"/>
      <c r="I299" s="41"/>
      <c r="J299" s="42"/>
      <c r="K299" s="21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2.75" customHeight="1" x14ac:dyDescent="0.15">
      <c r="A300" s="33" t="s">
        <v>306</v>
      </c>
      <c r="B300" s="171"/>
      <c r="C300" s="171"/>
      <c r="D300" s="172"/>
      <c r="E300" s="187"/>
      <c r="F300" s="174"/>
      <c r="G300" s="39"/>
      <c r="H300" s="44"/>
      <c r="I300" s="41"/>
      <c r="J300" s="42"/>
      <c r="K300" s="21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2.75" customHeight="1" x14ac:dyDescent="0.15">
      <c r="A301" s="33" t="s">
        <v>307</v>
      </c>
      <c r="B301" s="171"/>
      <c r="C301" s="171"/>
      <c r="D301" s="172"/>
      <c r="E301" s="173"/>
      <c r="F301" s="174"/>
      <c r="G301" s="39"/>
      <c r="H301" s="44"/>
      <c r="I301" s="41"/>
      <c r="J301" s="42"/>
      <c r="K301" s="21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2.75" customHeight="1" x14ac:dyDescent="0.15">
      <c r="A302" s="46" t="s">
        <v>308</v>
      </c>
      <c r="B302" s="175"/>
      <c r="C302" s="175"/>
      <c r="D302" s="176"/>
      <c r="E302" s="177"/>
      <c r="F302" s="178"/>
      <c r="G302" s="52"/>
      <c r="H302" s="53"/>
      <c r="I302" s="54"/>
      <c r="J302" s="55"/>
      <c r="K302" s="21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2.75" customHeight="1" x14ac:dyDescent="0.15">
      <c r="A303" s="11" t="s">
        <v>309</v>
      </c>
      <c r="B303" s="179"/>
      <c r="C303" s="179"/>
      <c r="D303" s="180"/>
      <c r="E303" s="181"/>
      <c r="F303" s="182"/>
      <c r="G303" s="17"/>
      <c r="H303" s="92"/>
      <c r="I303" s="19"/>
      <c r="J303" s="20"/>
      <c r="K303" s="21">
        <v>44</v>
      </c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2.75" customHeight="1" x14ac:dyDescent="0.15">
      <c r="A304" s="23" t="s">
        <v>310</v>
      </c>
      <c r="B304" s="183"/>
      <c r="C304" s="183"/>
      <c r="D304" s="184"/>
      <c r="E304" s="185"/>
      <c r="F304" s="186"/>
      <c r="G304" s="29"/>
      <c r="H304" s="191"/>
      <c r="I304" s="31"/>
      <c r="J304" s="32"/>
      <c r="K304" s="21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2.75" customHeight="1" x14ac:dyDescent="0.15">
      <c r="A305" s="33" t="s">
        <v>311</v>
      </c>
      <c r="B305" s="171"/>
      <c r="C305" s="171"/>
      <c r="D305" s="172"/>
      <c r="E305" s="173"/>
      <c r="F305" s="174"/>
      <c r="G305" s="39"/>
      <c r="H305" s="44"/>
      <c r="I305" s="41"/>
      <c r="J305" s="42"/>
      <c r="K305" s="21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2.75" customHeight="1" x14ac:dyDescent="0.15">
      <c r="A306" s="33" t="s">
        <v>312</v>
      </c>
      <c r="B306" s="171"/>
      <c r="C306" s="171"/>
      <c r="D306" s="172"/>
      <c r="E306" s="187"/>
      <c r="F306" s="174"/>
      <c r="G306" s="39"/>
      <c r="H306" s="44"/>
      <c r="I306" s="41"/>
      <c r="J306" s="42"/>
      <c r="K306" s="21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2.75" customHeight="1" x14ac:dyDescent="0.15">
      <c r="A307" s="33" t="s">
        <v>313</v>
      </c>
      <c r="B307" s="171"/>
      <c r="C307" s="171"/>
      <c r="D307" s="172"/>
      <c r="E307" s="173"/>
      <c r="F307" s="174"/>
      <c r="G307" s="39"/>
      <c r="H307" s="44"/>
      <c r="I307" s="41"/>
      <c r="J307" s="42"/>
      <c r="K307" s="21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2.75" customHeight="1" x14ac:dyDescent="0.15">
      <c r="A308" s="33" t="s">
        <v>314</v>
      </c>
      <c r="B308" s="171"/>
      <c r="C308" s="171"/>
      <c r="D308" s="172"/>
      <c r="E308" s="187"/>
      <c r="F308" s="174"/>
      <c r="G308" s="39"/>
      <c r="H308" s="44"/>
      <c r="I308" s="41"/>
      <c r="J308" s="42"/>
      <c r="K308" s="21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2.75" customHeight="1" x14ac:dyDescent="0.15">
      <c r="A309" s="46" t="s">
        <v>315</v>
      </c>
      <c r="B309" s="175"/>
      <c r="C309" s="175"/>
      <c r="D309" s="176"/>
      <c r="E309" s="188"/>
      <c r="F309" s="178"/>
      <c r="G309" s="52"/>
      <c r="H309" s="53"/>
      <c r="I309" s="54"/>
      <c r="J309" s="55"/>
      <c r="K309" s="21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2.75" customHeight="1" x14ac:dyDescent="0.15">
      <c r="A310" s="11" t="s">
        <v>316</v>
      </c>
      <c r="B310" s="179"/>
      <c r="C310" s="179"/>
      <c r="D310" s="180"/>
      <c r="E310" s="189"/>
      <c r="F310" s="182"/>
      <c r="G310" s="17"/>
      <c r="H310" s="92"/>
      <c r="I310" s="19"/>
      <c r="J310" s="20"/>
      <c r="K310" s="21">
        <v>45</v>
      </c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2.75" customHeight="1" x14ac:dyDescent="0.15">
      <c r="A311" s="23" t="s">
        <v>317</v>
      </c>
      <c r="B311" s="183"/>
      <c r="C311" s="183"/>
      <c r="D311" s="184"/>
      <c r="E311" s="190"/>
      <c r="F311" s="186"/>
      <c r="G311" s="29"/>
      <c r="H311" s="191"/>
      <c r="I311" s="31"/>
      <c r="J311" s="32"/>
      <c r="K311" s="21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2.75" customHeight="1" x14ac:dyDescent="0.15">
      <c r="A312" s="33" t="s">
        <v>318</v>
      </c>
      <c r="B312" s="171"/>
      <c r="C312" s="171"/>
      <c r="D312" s="172"/>
      <c r="E312" s="187"/>
      <c r="F312" s="174"/>
      <c r="G312" s="39"/>
      <c r="H312" s="44"/>
      <c r="I312" s="41"/>
      <c r="J312" s="42"/>
      <c r="K312" s="21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2.75" customHeight="1" x14ac:dyDescent="0.15">
      <c r="A313" s="33" t="s">
        <v>319</v>
      </c>
      <c r="B313" s="171"/>
      <c r="C313" s="171"/>
      <c r="D313" s="172"/>
      <c r="E313" s="173"/>
      <c r="F313" s="174"/>
      <c r="G313" s="39"/>
      <c r="H313" s="44"/>
      <c r="I313" s="41"/>
      <c r="J313" s="42"/>
      <c r="K313" s="21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2.75" customHeight="1" x14ac:dyDescent="0.15">
      <c r="A314" s="33" t="s">
        <v>320</v>
      </c>
      <c r="B314" s="171"/>
      <c r="C314" s="171"/>
      <c r="D314" s="172"/>
      <c r="E314" s="187"/>
      <c r="F314" s="174"/>
      <c r="G314" s="39"/>
      <c r="H314" s="44"/>
      <c r="I314" s="41"/>
      <c r="J314" s="42"/>
      <c r="K314" s="21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2.75" customHeight="1" x14ac:dyDescent="0.15">
      <c r="A315" s="33" t="s">
        <v>321</v>
      </c>
      <c r="B315" s="171"/>
      <c r="C315" s="171"/>
      <c r="D315" s="172"/>
      <c r="E315" s="173"/>
      <c r="F315" s="174"/>
      <c r="G315" s="39"/>
      <c r="H315" s="44"/>
      <c r="I315" s="41"/>
      <c r="J315" s="42"/>
      <c r="K315" s="21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2.75" customHeight="1" x14ac:dyDescent="0.15">
      <c r="A316" s="46" t="s">
        <v>322</v>
      </c>
      <c r="B316" s="175"/>
      <c r="C316" s="175"/>
      <c r="D316" s="176"/>
      <c r="E316" s="177"/>
      <c r="F316" s="178"/>
      <c r="G316" s="52"/>
      <c r="H316" s="53"/>
      <c r="I316" s="54"/>
      <c r="J316" s="55"/>
      <c r="K316" s="21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2.75" customHeight="1" x14ac:dyDescent="0.15">
      <c r="A317" s="11" t="s">
        <v>323</v>
      </c>
      <c r="B317" s="179"/>
      <c r="C317" s="179"/>
      <c r="D317" s="180"/>
      <c r="E317" s="181"/>
      <c r="F317" s="182"/>
      <c r="G317" s="17"/>
      <c r="H317" s="92"/>
      <c r="I317" s="19"/>
      <c r="J317" s="20"/>
      <c r="K317" s="21">
        <v>46</v>
      </c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2.75" customHeight="1" x14ac:dyDescent="0.15">
      <c r="A318" s="23" t="s">
        <v>324</v>
      </c>
      <c r="B318" s="183"/>
      <c r="C318" s="183"/>
      <c r="D318" s="184"/>
      <c r="E318" s="185"/>
      <c r="F318" s="186"/>
      <c r="G318" s="29"/>
      <c r="H318" s="191"/>
      <c r="I318" s="31"/>
      <c r="J318" s="32"/>
      <c r="K318" s="21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2.75" customHeight="1" x14ac:dyDescent="0.15">
      <c r="A319" s="33" t="s">
        <v>325</v>
      </c>
      <c r="B319" s="171"/>
      <c r="C319" s="171"/>
      <c r="D319" s="172"/>
      <c r="E319" s="173"/>
      <c r="F319" s="174"/>
      <c r="G319" s="39"/>
      <c r="H319" s="44"/>
      <c r="I319" s="41"/>
      <c r="J319" s="42"/>
      <c r="K319" s="21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2.75" customHeight="1" x14ac:dyDescent="0.15">
      <c r="A320" s="33" t="s">
        <v>326</v>
      </c>
      <c r="B320" s="171"/>
      <c r="C320" s="171"/>
      <c r="D320" s="172"/>
      <c r="E320" s="187"/>
      <c r="F320" s="174"/>
      <c r="G320" s="39"/>
      <c r="H320" s="44"/>
      <c r="I320" s="41"/>
      <c r="J320" s="42"/>
      <c r="K320" s="21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2.75" customHeight="1" x14ac:dyDescent="0.15">
      <c r="A321" s="33" t="s">
        <v>327</v>
      </c>
      <c r="B321" s="171"/>
      <c r="C321" s="171"/>
      <c r="D321" s="172"/>
      <c r="E321" s="173"/>
      <c r="F321" s="174"/>
      <c r="G321" s="39"/>
      <c r="H321" s="44"/>
      <c r="I321" s="41"/>
      <c r="J321" s="42"/>
      <c r="K321" s="21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2.75" customHeight="1" x14ac:dyDescent="0.15">
      <c r="A322" s="33" t="s">
        <v>328</v>
      </c>
      <c r="B322" s="171"/>
      <c r="C322" s="171"/>
      <c r="D322" s="172"/>
      <c r="E322" s="187"/>
      <c r="F322" s="174"/>
      <c r="G322" s="39"/>
      <c r="H322" s="44"/>
      <c r="I322" s="41"/>
      <c r="J322" s="42"/>
      <c r="K322" s="21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2.75" customHeight="1" x14ac:dyDescent="0.15">
      <c r="A323" s="46" t="s">
        <v>329</v>
      </c>
      <c r="B323" s="175"/>
      <c r="C323" s="175"/>
      <c r="D323" s="176"/>
      <c r="E323" s="188"/>
      <c r="F323" s="178"/>
      <c r="G323" s="52"/>
      <c r="H323" s="53"/>
      <c r="I323" s="54"/>
      <c r="J323" s="55"/>
      <c r="K323" s="21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2.75" customHeight="1" x14ac:dyDescent="0.15">
      <c r="A324" s="11" t="s">
        <v>330</v>
      </c>
      <c r="B324" s="179"/>
      <c r="C324" s="179"/>
      <c r="D324" s="180"/>
      <c r="E324" s="189"/>
      <c r="F324" s="182"/>
      <c r="G324" s="17"/>
      <c r="H324" s="92"/>
      <c r="I324" s="19"/>
      <c r="J324" s="20"/>
      <c r="K324" s="21">
        <v>47</v>
      </c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2.75" customHeight="1" x14ac:dyDescent="0.15">
      <c r="A325" s="23" t="s">
        <v>331</v>
      </c>
      <c r="B325" s="183"/>
      <c r="C325" s="183"/>
      <c r="D325" s="184"/>
      <c r="E325" s="190"/>
      <c r="F325" s="186"/>
      <c r="G325" s="29"/>
      <c r="H325" s="191"/>
      <c r="I325" s="31"/>
      <c r="J325" s="32"/>
      <c r="K325" s="21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2.75" customHeight="1" x14ac:dyDescent="0.15">
      <c r="A326" s="33" t="s">
        <v>332</v>
      </c>
      <c r="B326" s="171"/>
      <c r="C326" s="171"/>
      <c r="D326" s="172"/>
      <c r="E326" s="187"/>
      <c r="F326" s="174"/>
      <c r="G326" s="39"/>
      <c r="H326" s="44"/>
      <c r="I326" s="41"/>
      <c r="J326" s="42"/>
      <c r="K326" s="21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2.75" customHeight="1" x14ac:dyDescent="0.15">
      <c r="A327" s="33" t="s">
        <v>333</v>
      </c>
      <c r="B327" s="171"/>
      <c r="C327" s="171"/>
      <c r="D327" s="172"/>
      <c r="E327" s="173"/>
      <c r="F327" s="174"/>
      <c r="G327" s="39"/>
      <c r="H327" s="44"/>
      <c r="I327" s="41"/>
      <c r="J327" s="42"/>
      <c r="K327" s="21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2.75" customHeight="1" x14ac:dyDescent="0.15">
      <c r="A328" s="33" t="s">
        <v>334</v>
      </c>
      <c r="B328" s="171"/>
      <c r="C328" s="171"/>
      <c r="D328" s="172"/>
      <c r="E328" s="187"/>
      <c r="F328" s="174"/>
      <c r="G328" s="39"/>
      <c r="H328" s="44"/>
      <c r="I328" s="41"/>
      <c r="J328" s="42"/>
      <c r="K328" s="21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2.75" customHeight="1" x14ac:dyDescent="0.15">
      <c r="A329" s="33" t="s">
        <v>335</v>
      </c>
      <c r="B329" s="171"/>
      <c r="C329" s="171"/>
      <c r="D329" s="172"/>
      <c r="E329" s="173"/>
      <c r="F329" s="174"/>
      <c r="G329" s="39"/>
      <c r="H329" s="44"/>
      <c r="I329" s="41"/>
      <c r="J329" s="42"/>
      <c r="K329" s="21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2.75" customHeight="1" x14ac:dyDescent="0.15">
      <c r="A330" s="46" t="s">
        <v>336</v>
      </c>
      <c r="B330" s="175"/>
      <c r="C330" s="175"/>
      <c r="D330" s="176"/>
      <c r="E330" s="177"/>
      <c r="F330" s="178"/>
      <c r="G330" s="52"/>
      <c r="H330" s="53"/>
      <c r="I330" s="54"/>
      <c r="J330" s="55"/>
      <c r="K330" s="21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2.75" customHeight="1" x14ac:dyDescent="0.15">
      <c r="A331" s="11" t="s">
        <v>337</v>
      </c>
      <c r="B331" s="179"/>
      <c r="C331" s="179"/>
      <c r="D331" s="180"/>
      <c r="E331" s="181"/>
      <c r="F331" s="182"/>
      <c r="G331" s="17"/>
      <c r="H331" s="92"/>
      <c r="I331" s="19"/>
      <c r="J331" s="20"/>
      <c r="K331" s="21">
        <v>48</v>
      </c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2.75" customHeight="1" x14ac:dyDescent="0.15">
      <c r="A332" s="23" t="s">
        <v>338</v>
      </c>
      <c r="B332" s="183"/>
      <c r="C332" s="183"/>
      <c r="D332" s="184"/>
      <c r="E332" s="185"/>
      <c r="F332" s="186"/>
      <c r="G332" s="29"/>
      <c r="H332" s="191"/>
      <c r="I332" s="31"/>
      <c r="J332" s="32"/>
      <c r="K332" s="21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2.75" customHeight="1" x14ac:dyDescent="0.15">
      <c r="A333" s="33" t="s">
        <v>339</v>
      </c>
      <c r="B333" s="171"/>
      <c r="C333" s="171"/>
      <c r="D333" s="172"/>
      <c r="E333" s="173"/>
      <c r="F333" s="174"/>
      <c r="G333" s="39"/>
      <c r="H333" s="44"/>
      <c r="I333" s="41"/>
      <c r="J333" s="42"/>
      <c r="K333" s="21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2.75" customHeight="1" x14ac:dyDescent="0.15">
      <c r="A334" s="33" t="s">
        <v>340</v>
      </c>
      <c r="B334" s="171"/>
      <c r="C334" s="171"/>
      <c r="D334" s="172"/>
      <c r="E334" s="187"/>
      <c r="F334" s="174"/>
      <c r="G334" s="39"/>
      <c r="H334" s="44"/>
      <c r="I334" s="41"/>
      <c r="J334" s="42"/>
      <c r="K334" s="21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2.75" customHeight="1" x14ac:dyDescent="0.15">
      <c r="A335" s="33" t="s">
        <v>341</v>
      </c>
      <c r="B335" s="171"/>
      <c r="C335" s="171"/>
      <c r="D335" s="172"/>
      <c r="E335" s="173"/>
      <c r="F335" s="174"/>
      <c r="G335" s="39"/>
      <c r="H335" s="44"/>
      <c r="I335" s="41"/>
      <c r="J335" s="42"/>
      <c r="K335" s="21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2.75" customHeight="1" x14ac:dyDescent="0.15">
      <c r="A336" s="33" t="s">
        <v>342</v>
      </c>
      <c r="B336" s="171"/>
      <c r="C336" s="171"/>
      <c r="D336" s="172"/>
      <c r="E336" s="187"/>
      <c r="F336" s="174"/>
      <c r="G336" s="39"/>
      <c r="H336" s="44"/>
      <c r="I336" s="41"/>
      <c r="J336" s="42"/>
      <c r="K336" s="21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2.75" customHeight="1" x14ac:dyDescent="0.15">
      <c r="A337" s="46" t="s">
        <v>343</v>
      </c>
      <c r="B337" s="175"/>
      <c r="C337" s="175"/>
      <c r="D337" s="176"/>
      <c r="E337" s="188"/>
      <c r="F337" s="178"/>
      <c r="G337" s="52"/>
      <c r="H337" s="53"/>
      <c r="I337" s="54"/>
      <c r="J337" s="55"/>
      <c r="K337" s="21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2.75" customHeight="1" x14ac:dyDescent="0.15">
      <c r="A338" s="11" t="s">
        <v>344</v>
      </c>
      <c r="B338" s="179"/>
      <c r="C338" s="179"/>
      <c r="D338" s="180"/>
      <c r="E338" s="189"/>
      <c r="F338" s="182"/>
      <c r="G338" s="17"/>
      <c r="H338" s="92"/>
      <c r="I338" s="19"/>
      <c r="J338" s="20"/>
      <c r="K338" s="21">
        <v>49</v>
      </c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2.75" customHeight="1" x14ac:dyDescent="0.15">
      <c r="A339" s="23" t="s">
        <v>345</v>
      </c>
      <c r="B339" s="183"/>
      <c r="C339" s="183"/>
      <c r="D339" s="184"/>
      <c r="E339" s="190"/>
      <c r="F339" s="186"/>
      <c r="G339" s="29"/>
      <c r="H339" s="191"/>
      <c r="I339" s="31"/>
      <c r="J339" s="32"/>
      <c r="K339" s="21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2.75" customHeight="1" x14ac:dyDescent="0.15">
      <c r="A340" s="33" t="s">
        <v>346</v>
      </c>
      <c r="B340" s="171"/>
      <c r="C340" s="171"/>
      <c r="D340" s="172"/>
      <c r="E340" s="187"/>
      <c r="F340" s="174"/>
      <c r="G340" s="39"/>
      <c r="H340" s="44"/>
      <c r="I340" s="41"/>
      <c r="J340" s="42"/>
      <c r="K340" s="21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2.75" customHeight="1" x14ac:dyDescent="0.15">
      <c r="A341" s="33" t="s">
        <v>347</v>
      </c>
      <c r="B341" s="171"/>
      <c r="C341" s="171"/>
      <c r="D341" s="172"/>
      <c r="E341" s="173"/>
      <c r="F341" s="174"/>
      <c r="G341" s="39"/>
      <c r="H341" s="44"/>
      <c r="I341" s="41"/>
      <c r="J341" s="42"/>
      <c r="K341" s="21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2.75" customHeight="1" x14ac:dyDescent="0.15">
      <c r="A342" s="33" t="s">
        <v>348</v>
      </c>
      <c r="B342" s="171"/>
      <c r="C342" s="171"/>
      <c r="D342" s="172"/>
      <c r="E342" s="187"/>
      <c r="F342" s="174"/>
      <c r="G342" s="39"/>
      <c r="H342" s="44"/>
      <c r="I342" s="41"/>
      <c r="J342" s="42"/>
      <c r="K342" s="21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2.75" customHeight="1" x14ac:dyDescent="0.15">
      <c r="A343" s="33" t="s">
        <v>349</v>
      </c>
      <c r="B343" s="171"/>
      <c r="C343" s="171"/>
      <c r="D343" s="172"/>
      <c r="E343" s="173"/>
      <c r="F343" s="174"/>
      <c r="G343" s="39"/>
      <c r="H343" s="44"/>
      <c r="I343" s="41"/>
      <c r="J343" s="42"/>
      <c r="K343" s="21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2.75" customHeight="1" x14ac:dyDescent="0.15">
      <c r="A344" s="46" t="s">
        <v>350</v>
      </c>
      <c r="B344" s="175"/>
      <c r="C344" s="175"/>
      <c r="D344" s="176"/>
      <c r="E344" s="177"/>
      <c r="F344" s="178"/>
      <c r="G344" s="52"/>
      <c r="H344" s="53"/>
      <c r="I344" s="54"/>
      <c r="J344" s="55"/>
      <c r="K344" s="21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2.75" customHeight="1" x14ac:dyDescent="0.15">
      <c r="A345" s="11" t="s">
        <v>351</v>
      </c>
      <c r="B345" s="179"/>
      <c r="C345" s="179"/>
      <c r="D345" s="180"/>
      <c r="E345" s="181"/>
      <c r="F345" s="182"/>
      <c r="G345" s="17"/>
      <c r="H345" s="92"/>
      <c r="I345" s="19"/>
      <c r="J345" s="20"/>
      <c r="K345" s="21">
        <v>50</v>
      </c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2.75" customHeight="1" x14ac:dyDescent="0.15">
      <c r="A346" s="23" t="s">
        <v>352</v>
      </c>
      <c r="B346" s="183"/>
      <c r="C346" s="183"/>
      <c r="D346" s="184"/>
      <c r="E346" s="185"/>
      <c r="F346" s="186"/>
      <c r="G346" s="29"/>
      <c r="H346" s="191"/>
      <c r="I346" s="31"/>
      <c r="J346" s="32"/>
      <c r="K346" s="21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2.75" customHeight="1" x14ac:dyDescent="0.15">
      <c r="A347" s="33" t="s">
        <v>353</v>
      </c>
      <c r="B347" s="171"/>
      <c r="C347" s="171"/>
      <c r="D347" s="172"/>
      <c r="E347" s="173"/>
      <c r="F347" s="174"/>
      <c r="G347" s="39"/>
      <c r="H347" s="44"/>
      <c r="I347" s="41"/>
      <c r="J347" s="42"/>
      <c r="K347" s="21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2.75" customHeight="1" x14ac:dyDescent="0.15">
      <c r="A348" s="33" t="s">
        <v>354</v>
      </c>
      <c r="B348" s="171"/>
      <c r="C348" s="171"/>
      <c r="D348" s="172"/>
      <c r="E348" s="187"/>
      <c r="F348" s="174"/>
      <c r="G348" s="39"/>
      <c r="H348" s="44"/>
      <c r="I348" s="41"/>
      <c r="J348" s="42"/>
      <c r="K348" s="21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2.75" customHeight="1" x14ac:dyDescent="0.15">
      <c r="A349" s="33" t="s">
        <v>355</v>
      </c>
      <c r="B349" s="171"/>
      <c r="C349" s="171"/>
      <c r="D349" s="172"/>
      <c r="E349" s="173"/>
      <c r="F349" s="174"/>
      <c r="G349" s="39"/>
      <c r="H349" s="44"/>
      <c r="I349" s="41"/>
      <c r="J349" s="42"/>
      <c r="K349" s="21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2.75" customHeight="1" x14ac:dyDescent="0.15">
      <c r="A350" s="33" t="s">
        <v>356</v>
      </c>
      <c r="B350" s="171"/>
      <c r="C350" s="171"/>
      <c r="D350" s="172"/>
      <c r="E350" s="187"/>
      <c r="F350" s="174"/>
      <c r="G350" s="39"/>
      <c r="H350" s="44"/>
      <c r="I350" s="41"/>
      <c r="J350" s="42"/>
      <c r="K350" s="21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2.75" customHeight="1" x14ac:dyDescent="0.15">
      <c r="A351" s="46" t="s">
        <v>357</v>
      </c>
      <c r="B351" s="175"/>
      <c r="C351" s="175"/>
      <c r="D351" s="176"/>
      <c r="E351" s="188"/>
      <c r="F351" s="178"/>
      <c r="G351" s="52"/>
      <c r="H351" s="53"/>
      <c r="I351" s="54"/>
      <c r="J351" s="55"/>
      <c r="K351" s="21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2.75" customHeight="1" x14ac:dyDescent="0.15">
      <c r="A352" s="11" t="s">
        <v>358</v>
      </c>
      <c r="B352" s="179"/>
      <c r="C352" s="179"/>
      <c r="D352" s="180"/>
      <c r="E352" s="189"/>
      <c r="F352" s="182"/>
      <c r="G352" s="17"/>
      <c r="H352" s="92"/>
      <c r="I352" s="19"/>
      <c r="J352" s="20"/>
      <c r="K352" s="21">
        <v>51</v>
      </c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2.75" customHeight="1" x14ac:dyDescent="0.15">
      <c r="A353" s="23" t="s">
        <v>359</v>
      </c>
      <c r="B353" s="183"/>
      <c r="C353" s="183"/>
      <c r="D353" s="184"/>
      <c r="E353" s="190"/>
      <c r="F353" s="186"/>
      <c r="G353" s="29"/>
      <c r="H353" s="191"/>
      <c r="I353" s="31"/>
      <c r="J353" s="32"/>
      <c r="K353" s="21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2.75" customHeight="1" x14ac:dyDescent="0.15">
      <c r="A354" s="33" t="s">
        <v>360</v>
      </c>
      <c r="B354" s="171"/>
      <c r="C354" s="171"/>
      <c r="D354" s="172"/>
      <c r="E354" s="187"/>
      <c r="F354" s="174"/>
      <c r="G354" s="39"/>
      <c r="H354" s="44"/>
      <c r="I354" s="41"/>
      <c r="J354" s="42"/>
      <c r="K354" s="21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2.75" customHeight="1" x14ac:dyDescent="0.15">
      <c r="A355" s="33" t="s">
        <v>361</v>
      </c>
      <c r="B355" s="171"/>
      <c r="C355" s="171"/>
      <c r="D355" s="172"/>
      <c r="E355" s="173"/>
      <c r="F355" s="174"/>
      <c r="G355" s="39"/>
      <c r="H355" s="44"/>
      <c r="I355" s="41"/>
      <c r="J355" s="42"/>
      <c r="K355" s="21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2.75" customHeight="1" x14ac:dyDescent="0.15">
      <c r="A356" s="33" t="s">
        <v>362</v>
      </c>
      <c r="B356" s="171"/>
      <c r="C356" s="171"/>
      <c r="D356" s="172"/>
      <c r="E356" s="187"/>
      <c r="F356" s="174"/>
      <c r="G356" s="39"/>
      <c r="H356" s="44"/>
      <c r="I356" s="41"/>
      <c r="J356" s="42"/>
      <c r="K356" s="21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2.75" customHeight="1" x14ac:dyDescent="0.15">
      <c r="A357" s="33" t="s">
        <v>363</v>
      </c>
      <c r="B357" s="171"/>
      <c r="C357" s="171"/>
      <c r="D357" s="172"/>
      <c r="E357" s="173"/>
      <c r="F357" s="174"/>
      <c r="G357" s="39"/>
      <c r="H357" s="44"/>
      <c r="I357" s="41"/>
      <c r="J357" s="42"/>
      <c r="K357" s="21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2.75" customHeight="1" x14ac:dyDescent="0.15">
      <c r="A358" s="46" t="s">
        <v>364</v>
      </c>
      <c r="B358" s="175"/>
      <c r="C358" s="175"/>
      <c r="D358" s="176"/>
      <c r="E358" s="177"/>
      <c r="F358" s="178"/>
      <c r="G358" s="52"/>
      <c r="H358" s="53"/>
      <c r="I358" s="54"/>
      <c r="J358" s="55"/>
      <c r="K358" s="21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2.75" customHeight="1" x14ac:dyDescent="0.15">
      <c r="A359" s="11" t="s">
        <v>365</v>
      </c>
      <c r="B359" s="179"/>
      <c r="C359" s="179"/>
      <c r="D359" s="180"/>
      <c r="E359" s="181"/>
      <c r="F359" s="182"/>
      <c r="G359" s="17"/>
      <c r="H359" s="92"/>
      <c r="I359" s="19"/>
      <c r="J359" s="20"/>
      <c r="K359" s="21">
        <v>52</v>
      </c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2.75" customHeight="1" x14ac:dyDescent="0.15">
      <c r="A360" s="23" t="s">
        <v>366</v>
      </c>
      <c r="B360" s="183"/>
      <c r="C360" s="183"/>
      <c r="D360" s="184"/>
      <c r="E360" s="185"/>
      <c r="F360" s="186"/>
      <c r="G360" s="29"/>
      <c r="H360" s="191"/>
      <c r="I360" s="31"/>
      <c r="J360" s="32"/>
      <c r="K360" s="21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2.75" customHeight="1" x14ac:dyDescent="0.15">
      <c r="A361" s="33" t="s">
        <v>367</v>
      </c>
      <c r="B361" s="171"/>
      <c r="C361" s="171"/>
      <c r="D361" s="172"/>
      <c r="E361" s="173"/>
      <c r="F361" s="174"/>
      <c r="G361" s="39"/>
      <c r="H361" s="44"/>
      <c r="I361" s="41"/>
      <c r="J361" s="42"/>
      <c r="K361" s="21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2.75" customHeight="1" x14ac:dyDescent="0.15">
      <c r="A362" s="33" t="s">
        <v>368</v>
      </c>
      <c r="B362" s="171"/>
      <c r="C362" s="171"/>
      <c r="D362" s="172"/>
      <c r="E362" s="187"/>
      <c r="F362" s="174"/>
      <c r="G362" s="39"/>
      <c r="H362" s="44"/>
      <c r="I362" s="41"/>
      <c r="J362" s="42"/>
      <c r="K362" s="21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2.75" customHeight="1" x14ac:dyDescent="0.15">
      <c r="A363" s="33" t="s">
        <v>369</v>
      </c>
      <c r="B363" s="171"/>
      <c r="C363" s="171"/>
      <c r="D363" s="172"/>
      <c r="E363" s="173"/>
      <c r="F363" s="174"/>
      <c r="G363" s="39"/>
      <c r="H363" s="44"/>
      <c r="I363" s="41"/>
      <c r="J363" s="42"/>
      <c r="K363" s="21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2.75" customHeight="1" x14ac:dyDescent="0.15">
      <c r="A364" s="33" t="s">
        <v>370</v>
      </c>
      <c r="B364" s="171"/>
      <c r="C364" s="171"/>
      <c r="D364" s="172"/>
      <c r="E364" s="187"/>
      <c r="F364" s="174"/>
      <c r="G364" s="39"/>
      <c r="H364" s="44"/>
      <c r="I364" s="41"/>
      <c r="J364" s="42"/>
      <c r="K364" s="21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2.75" customHeight="1" x14ac:dyDescent="0.15">
      <c r="A365" s="46" t="s">
        <v>371</v>
      </c>
      <c r="B365" s="175"/>
      <c r="C365" s="175"/>
      <c r="D365" s="176"/>
      <c r="E365" s="188"/>
      <c r="F365" s="178"/>
      <c r="G365" s="52"/>
      <c r="H365" s="53"/>
      <c r="I365" s="54"/>
      <c r="J365" s="55"/>
      <c r="K365" s="21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2.75" customHeight="1" x14ac:dyDescent="0.15">
      <c r="A366" s="11" t="s">
        <v>372</v>
      </c>
      <c r="B366" s="179"/>
      <c r="C366" s="179"/>
      <c r="D366" s="180"/>
      <c r="E366" s="189"/>
      <c r="F366" s="182"/>
      <c r="G366" s="17"/>
      <c r="H366" s="92"/>
      <c r="I366" s="19"/>
      <c r="J366" s="20"/>
      <c r="K366" s="21">
        <v>53</v>
      </c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2.75" customHeight="1" x14ac:dyDescent="0.15">
      <c r="A367" s="23" t="s">
        <v>373</v>
      </c>
      <c r="B367" s="183"/>
      <c r="C367" s="183"/>
      <c r="D367" s="184"/>
      <c r="E367" s="190"/>
      <c r="F367" s="186"/>
      <c r="G367" s="29"/>
      <c r="H367" s="191"/>
      <c r="I367" s="31"/>
      <c r="J367" s="32"/>
      <c r="K367" s="21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2.75" customHeight="1" x14ac:dyDescent="0.15">
      <c r="A368" s="33" t="s">
        <v>374</v>
      </c>
      <c r="B368" s="171"/>
      <c r="C368" s="171"/>
      <c r="D368" s="172"/>
      <c r="E368" s="187"/>
      <c r="F368" s="174"/>
      <c r="G368" s="39"/>
      <c r="H368" s="44"/>
      <c r="I368" s="41"/>
      <c r="J368" s="42"/>
      <c r="K368" s="21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2.75" customHeight="1" x14ac:dyDescent="0.15">
      <c r="A369" s="33" t="s">
        <v>375</v>
      </c>
      <c r="B369" s="171"/>
      <c r="C369" s="171"/>
      <c r="D369" s="172"/>
      <c r="E369" s="173"/>
      <c r="F369" s="174"/>
      <c r="G369" s="39"/>
      <c r="H369" s="44"/>
      <c r="I369" s="41"/>
      <c r="J369" s="42"/>
      <c r="K369" s="21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2.75" customHeight="1" x14ac:dyDescent="0.15">
      <c r="A370" s="33" t="s">
        <v>376</v>
      </c>
      <c r="B370" s="171"/>
      <c r="C370" s="171"/>
      <c r="D370" s="172"/>
      <c r="E370" s="187"/>
      <c r="F370" s="174"/>
      <c r="G370" s="39"/>
      <c r="H370" s="44"/>
      <c r="I370" s="41"/>
      <c r="J370" s="42"/>
      <c r="K370" s="21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2.75" customHeight="1" x14ac:dyDescent="0.15">
      <c r="A371" s="33" t="s">
        <v>377</v>
      </c>
      <c r="B371" s="171"/>
      <c r="C371" s="171"/>
      <c r="D371" s="172"/>
      <c r="E371" s="173"/>
      <c r="F371" s="174"/>
      <c r="G371" s="39"/>
      <c r="H371" s="44"/>
      <c r="I371" s="41"/>
      <c r="J371" s="42"/>
      <c r="K371" s="21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2.75" customHeight="1" x14ac:dyDescent="0.15">
      <c r="A372" s="46" t="s">
        <v>378</v>
      </c>
      <c r="B372" s="175"/>
      <c r="C372" s="175"/>
      <c r="D372" s="176"/>
      <c r="E372" s="177"/>
      <c r="F372" s="178"/>
      <c r="G372" s="52"/>
      <c r="H372" s="53"/>
      <c r="I372" s="54"/>
      <c r="J372" s="55"/>
      <c r="K372" s="21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2.75" customHeight="1" x14ac:dyDescent="0.15">
      <c r="A373" s="11" t="s">
        <v>379</v>
      </c>
      <c r="B373" s="179"/>
      <c r="C373" s="179"/>
      <c r="D373" s="180"/>
      <c r="E373" s="181"/>
      <c r="F373" s="182"/>
      <c r="G373" s="17"/>
      <c r="H373" s="92"/>
      <c r="I373" s="19"/>
      <c r="J373" s="20"/>
      <c r="K373" s="21">
        <v>54</v>
      </c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2.75" customHeight="1" x14ac:dyDescent="0.15">
      <c r="A374" s="23" t="s">
        <v>380</v>
      </c>
      <c r="B374" s="183"/>
      <c r="C374" s="183"/>
      <c r="D374" s="184"/>
      <c r="E374" s="185"/>
      <c r="F374" s="186"/>
      <c r="G374" s="29"/>
      <c r="H374" s="191"/>
      <c r="I374" s="31"/>
      <c r="J374" s="32"/>
      <c r="K374" s="21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2.75" customHeight="1" x14ac:dyDescent="0.15">
      <c r="A375" s="33" t="s">
        <v>381</v>
      </c>
      <c r="B375" s="171"/>
      <c r="C375" s="171"/>
      <c r="D375" s="172"/>
      <c r="E375" s="173"/>
      <c r="F375" s="174"/>
      <c r="G375" s="39"/>
      <c r="H375" s="44"/>
      <c r="I375" s="41"/>
      <c r="J375" s="42"/>
      <c r="K375" s="21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2.75" customHeight="1" x14ac:dyDescent="0.15">
      <c r="A376" s="33" t="s">
        <v>382</v>
      </c>
      <c r="B376" s="171"/>
      <c r="C376" s="171"/>
      <c r="D376" s="172"/>
      <c r="E376" s="187"/>
      <c r="F376" s="174"/>
      <c r="G376" s="39"/>
      <c r="H376" s="44"/>
      <c r="I376" s="41"/>
      <c r="J376" s="42"/>
      <c r="K376" s="21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2.75" customHeight="1" x14ac:dyDescent="0.15">
      <c r="A377" s="33" t="s">
        <v>383</v>
      </c>
      <c r="B377" s="171"/>
      <c r="C377" s="171"/>
      <c r="D377" s="172"/>
      <c r="E377" s="173"/>
      <c r="F377" s="174"/>
      <c r="G377" s="39"/>
      <c r="H377" s="44"/>
      <c r="I377" s="41"/>
      <c r="J377" s="42"/>
      <c r="K377" s="21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2.75" customHeight="1" x14ac:dyDescent="0.15">
      <c r="A378" s="33" t="s">
        <v>384</v>
      </c>
      <c r="B378" s="171"/>
      <c r="C378" s="171"/>
      <c r="D378" s="172"/>
      <c r="E378" s="187"/>
      <c r="F378" s="174"/>
      <c r="G378" s="39"/>
      <c r="H378" s="44"/>
      <c r="I378" s="41"/>
      <c r="J378" s="42"/>
      <c r="K378" s="21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2.75" customHeight="1" x14ac:dyDescent="0.15">
      <c r="A379" s="46" t="s">
        <v>385</v>
      </c>
      <c r="B379" s="175"/>
      <c r="C379" s="175"/>
      <c r="D379" s="176"/>
      <c r="E379" s="188"/>
      <c r="F379" s="178"/>
      <c r="G379" s="52"/>
      <c r="H379" s="53"/>
      <c r="I379" s="54"/>
      <c r="J379" s="55"/>
      <c r="K379" s="21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2.75" customHeight="1" x14ac:dyDescent="0.15">
      <c r="A380" s="11" t="s">
        <v>386</v>
      </c>
      <c r="B380" s="179"/>
      <c r="C380" s="179"/>
      <c r="D380" s="180"/>
      <c r="E380" s="189"/>
      <c r="F380" s="182"/>
      <c r="G380" s="17"/>
      <c r="H380" s="92"/>
      <c r="I380" s="19"/>
      <c r="J380" s="20"/>
      <c r="K380" s="21">
        <v>55</v>
      </c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2.75" customHeight="1" x14ac:dyDescent="0.15">
      <c r="A381" s="23" t="s">
        <v>387</v>
      </c>
      <c r="B381" s="183"/>
      <c r="C381" s="183"/>
      <c r="D381" s="184"/>
      <c r="E381" s="190"/>
      <c r="F381" s="186"/>
      <c r="G381" s="29"/>
      <c r="H381" s="191"/>
      <c r="I381" s="31"/>
      <c r="J381" s="32"/>
      <c r="K381" s="21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2.75" customHeight="1" x14ac:dyDescent="0.15">
      <c r="A382" s="33" t="s">
        <v>388</v>
      </c>
      <c r="B382" s="171"/>
      <c r="C382" s="171"/>
      <c r="D382" s="172"/>
      <c r="E382" s="187"/>
      <c r="F382" s="174"/>
      <c r="G382" s="39"/>
      <c r="H382" s="44"/>
      <c r="I382" s="41"/>
      <c r="J382" s="42"/>
      <c r="K382" s="21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2.75" customHeight="1" x14ac:dyDescent="0.15">
      <c r="A383" s="33" t="s">
        <v>389</v>
      </c>
      <c r="B383" s="171"/>
      <c r="C383" s="171"/>
      <c r="D383" s="172"/>
      <c r="E383" s="173"/>
      <c r="F383" s="174"/>
      <c r="G383" s="39"/>
      <c r="H383" s="44"/>
      <c r="I383" s="41"/>
      <c r="J383" s="42"/>
      <c r="K383" s="21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2.75" customHeight="1" x14ac:dyDescent="0.15">
      <c r="A384" s="33" t="s">
        <v>390</v>
      </c>
      <c r="B384" s="171"/>
      <c r="C384" s="171"/>
      <c r="D384" s="172"/>
      <c r="E384" s="187"/>
      <c r="F384" s="174"/>
      <c r="G384" s="39"/>
      <c r="H384" s="44"/>
      <c r="I384" s="41"/>
      <c r="J384" s="42"/>
      <c r="K384" s="21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2.75" customHeight="1" x14ac:dyDescent="0.15">
      <c r="A385" s="33" t="s">
        <v>391</v>
      </c>
      <c r="B385" s="171"/>
      <c r="C385" s="171"/>
      <c r="D385" s="172"/>
      <c r="E385" s="173"/>
      <c r="F385" s="174"/>
      <c r="G385" s="39"/>
      <c r="H385" s="44"/>
      <c r="I385" s="41"/>
      <c r="J385" s="42"/>
      <c r="K385" s="21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2.75" customHeight="1" x14ac:dyDescent="0.15">
      <c r="A386" s="46" t="s">
        <v>392</v>
      </c>
      <c r="B386" s="175"/>
      <c r="C386" s="175"/>
      <c r="D386" s="176"/>
      <c r="E386" s="177"/>
      <c r="F386" s="178"/>
      <c r="G386" s="52"/>
      <c r="H386" s="53"/>
      <c r="I386" s="54"/>
      <c r="J386" s="55"/>
      <c r="K386" s="21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2.75" customHeight="1" x14ac:dyDescent="0.15">
      <c r="A387" s="11" t="s">
        <v>393</v>
      </c>
      <c r="B387" s="179"/>
      <c r="C387" s="179"/>
      <c r="D387" s="180"/>
      <c r="E387" s="181"/>
      <c r="F387" s="182"/>
      <c r="G387" s="17"/>
      <c r="H387" s="92"/>
      <c r="I387" s="19"/>
      <c r="J387" s="20"/>
      <c r="K387" s="21">
        <v>56</v>
      </c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2.75" customHeight="1" x14ac:dyDescent="0.15">
      <c r="A388" s="23" t="s">
        <v>394</v>
      </c>
      <c r="B388" s="183"/>
      <c r="C388" s="183"/>
      <c r="D388" s="184"/>
      <c r="E388" s="185"/>
      <c r="F388" s="186"/>
      <c r="G388" s="29"/>
      <c r="H388" s="191"/>
      <c r="I388" s="31"/>
      <c r="J388" s="32"/>
      <c r="K388" s="21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2.75" customHeight="1" x14ac:dyDescent="0.15">
      <c r="A389" s="33" t="s">
        <v>395</v>
      </c>
      <c r="B389" s="171"/>
      <c r="C389" s="171"/>
      <c r="D389" s="172"/>
      <c r="E389" s="173"/>
      <c r="F389" s="174"/>
      <c r="G389" s="39"/>
      <c r="H389" s="44"/>
      <c r="I389" s="41"/>
      <c r="J389" s="42"/>
      <c r="K389" s="21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2.75" customHeight="1" x14ac:dyDescent="0.15">
      <c r="A390" s="33" t="s">
        <v>396</v>
      </c>
      <c r="B390" s="171"/>
      <c r="C390" s="171"/>
      <c r="D390" s="172"/>
      <c r="E390" s="187"/>
      <c r="F390" s="174"/>
      <c r="G390" s="39"/>
      <c r="H390" s="44"/>
      <c r="I390" s="41"/>
      <c r="J390" s="42"/>
      <c r="K390" s="21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2.75" customHeight="1" x14ac:dyDescent="0.15">
      <c r="A391" s="33" t="s">
        <v>397</v>
      </c>
      <c r="B391" s="171"/>
      <c r="C391" s="171"/>
      <c r="D391" s="172"/>
      <c r="E391" s="173"/>
      <c r="F391" s="174"/>
      <c r="G391" s="39"/>
      <c r="H391" s="44"/>
      <c r="I391" s="41"/>
      <c r="J391" s="42"/>
      <c r="K391" s="21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2.75" customHeight="1" x14ac:dyDescent="0.15">
      <c r="A392" s="33" t="s">
        <v>398</v>
      </c>
      <c r="B392" s="171"/>
      <c r="C392" s="171"/>
      <c r="D392" s="172"/>
      <c r="E392" s="187"/>
      <c r="F392" s="174"/>
      <c r="G392" s="39"/>
      <c r="H392" s="44"/>
      <c r="I392" s="41"/>
      <c r="J392" s="42"/>
      <c r="K392" s="21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2.75" customHeight="1" x14ac:dyDescent="0.15">
      <c r="A393" s="46" t="s">
        <v>399</v>
      </c>
      <c r="B393" s="175"/>
      <c r="C393" s="175"/>
      <c r="D393" s="176"/>
      <c r="E393" s="188"/>
      <c r="F393" s="178"/>
      <c r="G393" s="52"/>
      <c r="H393" s="53"/>
      <c r="I393" s="54"/>
      <c r="J393" s="55"/>
      <c r="K393" s="21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2.75" customHeight="1" x14ac:dyDescent="0.15">
      <c r="A394" s="11" t="s">
        <v>400</v>
      </c>
      <c r="B394" s="179"/>
      <c r="C394" s="179"/>
      <c r="D394" s="180"/>
      <c r="E394" s="189"/>
      <c r="F394" s="182"/>
      <c r="G394" s="17"/>
      <c r="H394" s="92"/>
      <c r="I394" s="19"/>
      <c r="J394" s="20"/>
      <c r="K394" s="21">
        <v>57</v>
      </c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2.75" customHeight="1" x14ac:dyDescent="0.15">
      <c r="A395" s="23" t="s">
        <v>401</v>
      </c>
      <c r="B395" s="183"/>
      <c r="C395" s="183"/>
      <c r="D395" s="184"/>
      <c r="E395" s="190"/>
      <c r="F395" s="186"/>
      <c r="G395" s="29"/>
      <c r="H395" s="191"/>
      <c r="I395" s="31"/>
      <c r="J395" s="32"/>
      <c r="K395" s="21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2.75" customHeight="1" x14ac:dyDescent="0.15">
      <c r="A396" s="33" t="s">
        <v>402</v>
      </c>
      <c r="B396" s="171"/>
      <c r="C396" s="171"/>
      <c r="D396" s="172"/>
      <c r="E396" s="187"/>
      <c r="F396" s="174"/>
      <c r="G396" s="39"/>
      <c r="H396" s="44"/>
      <c r="I396" s="41"/>
      <c r="J396" s="42"/>
      <c r="K396" s="21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2.75" customHeight="1" x14ac:dyDescent="0.15">
      <c r="A397" s="33" t="s">
        <v>403</v>
      </c>
      <c r="B397" s="171"/>
      <c r="C397" s="171"/>
      <c r="D397" s="172"/>
      <c r="E397" s="173"/>
      <c r="F397" s="174"/>
      <c r="G397" s="39"/>
      <c r="H397" s="44"/>
      <c r="I397" s="41"/>
      <c r="J397" s="42"/>
      <c r="K397" s="21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2.75" customHeight="1" x14ac:dyDescent="0.15">
      <c r="A398" s="33" t="s">
        <v>404</v>
      </c>
      <c r="B398" s="171"/>
      <c r="C398" s="171"/>
      <c r="D398" s="172"/>
      <c r="E398" s="187"/>
      <c r="F398" s="174"/>
      <c r="G398" s="39"/>
      <c r="H398" s="44"/>
      <c r="I398" s="41"/>
      <c r="J398" s="42"/>
      <c r="K398" s="21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2.75" customHeight="1" x14ac:dyDescent="0.15">
      <c r="A399" s="33" t="s">
        <v>405</v>
      </c>
      <c r="B399" s="171"/>
      <c r="C399" s="171"/>
      <c r="D399" s="172"/>
      <c r="E399" s="173"/>
      <c r="F399" s="174"/>
      <c r="G399" s="39"/>
      <c r="H399" s="44"/>
      <c r="I399" s="41"/>
      <c r="J399" s="42"/>
      <c r="K399" s="21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2.75" customHeight="1" x14ac:dyDescent="0.15">
      <c r="A400" s="46" t="s">
        <v>406</v>
      </c>
      <c r="B400" s="175"/>
      <c r="C400" s="175"/>
      <c r="D400" s="176"/>
      <c r="E400" s="177"/>
      <c r="F400" s="178"/>
      <c r="G400" s="52"/>
      <c r="H400" s="53"/>
      <c r="I400" s="54"/>
      <c r="J400" s="55"/>
      <c r="K400" s="21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2.75" customHeight="1" x14ac:dyDescent="0.15">
      <c r="A401" s="11" t="s">
        <v>407</v>
      </c>
      <c r="B401" s="179"/>
      <c r="C401" s="179"/>
      <c r="D401" s="180"/>
      <c r="E401" s="181"/>
      <c r="F401" s="182"/>
      <c r="G401" s="17"/>
      <c r="H401" s="92"/>
      <c r="I401" s="19"/>
      <c r="J401" s="20"/>
      <c r="K401" s="21">
        <v>58</v>
      </c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2.75" customHeight="1" x14ac:dyDescent="0.15">
      <c r="A402" s="23" t="s">
        <v>408</v>
      </c>
      <c r="B402" s="183"/>
      <c r="C402" s="183"/>
      <c r="D402" s="184"/>
      <c r="E402" s="185"/>
      <c r="F402" s="186"/>
      <c r="G402" s="29"/>
      <c r="H402" s="191"/>
      <c r="I402" s="31"/>
      <c r="J402" s="32"/>
      <c r="K402" s="21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2.75" customHeight="1" x14ac:dyDescent="0.15">
      <c r="A403" s="33" t="s">
        <v>409</v>
      </c>
      <c r="B403" s="171"/>
      <c r="C403" s="171"/>
      <c r="D403" s="172"/>
      <c r="E403" s="173"/>
      <c r="F403" s="174"/>
      <c r="G403" s="39"/>
      <c r="H403" s="44"/>
      <c r="I403" s="41"/>
      <c r="J403" s="42"/>
      <c r="K403" s="21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2.75" customHeight="1" x14ac:dyDescent="0.15">
      <c r="A404" s="33" t="s">
        <v>410</v>
      </c>
      <c r="B404" s="171"/>
      <c r="C404" s="171"/>
      <c r="D404" s="172"/>
      <c r="E404" s="187"/>
      <c r="F404" s="174"/>
      <c r="G404" s="39"/>
      <c r="H404" s="44"/>
      <c r="I404" s="41"/>
      <c r="J404" s="42"/>
      <c r="K404" s="21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2.75" customHeight="1" x14ac:dyDescent="0.15">
      <c r="A405" s="33" t="s">
        <v>411</v>
      </c>
      <c r="B405" s="171"/>
      <c r="C405" s="171"/>
      <c r="D405" s="172"/>
      <c r="E405" s="173"/>
      <c r="F405" s="174"/>
      <c r="G405" s="39"/>
      <c r="H405" s="44"/>
      <c r="I405" s="41"/>
      <c r="J405" s="42"/>
      <c r="K405" s="21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2.75" customHeight="1" x14ac:dyDescent="0.15">
      <c r="A406" s="33" t="s">
        <v>412</v>
      </c>
      <c r="B406" s="171"/>
      <c r="C406" s="171"/>
      <c r="D406" s="172"/>
      <c r="E406" s="187"/>
      <c r="F406" s="174"/>
      <c r="G406" s="39"/>
      <c r="H406" s="44"/>
      <c r="I406" s="41"/>
      <c r="J406" s="42"/>
      <c r="K406" s="21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2.75" customHeight="1" x14ac:dyDescent="0.15">
      <c r="A407" s="46" t="s">
        <v>413</v>
      </c>
      <c r="B407" s="175"/>
      <c r="C407" s="175"/>
      <c r="D407" s="176"/>
      <c r="E407" s="188"/>
      <c r="F407" s="178"/>
      <c r="G407" s="52"/>
      <c r="H407" s="53"/>
      <c r="I407" s="54"/>
      <c r="J407" s="55"/>
      <c r="K407" s="21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2.75" customHeight="1" x14ac:dyDescent="0.15">
      <c r="A408" s="11" t="s">
        <v>414</v>
      </c>
      <c r="B408" s="179"/>
      <c r="C408" s="179"/>
      <c r="D408" s="180"/>
      <c r="E408" s="189"/>
      <c r="F408" s="182"/>
      <c r="G408" s="17"/>
      <c r="H408" s="92"/>
      <c r="I408" s="19"/>
      <c r="J408" s="20"/>
      <c r="K408" s="21">
        <v>59</v>
      </c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2.75" customHeight="1" x14ac:dyDescent="0.15">
      <c r="A409" s="23" t="s">
        <v>415</v>
      </c>
      <c r="B409" s="183"/>
      <c r="C409" s="183"/>
      <c r="D409" s="184"/>
      <c r="E409" s="190"/>
      <c r="F409" s="186"/>
      <c r="G409" s="29"/>
      <c r="H409" s="191"/>
      <c r="I409" s="31"/>
      <c r="J409" s="32"/>
      <c r="K409" s="21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2.75" customHeight="1" x14ac:dyDescent="0.15">
      <c r="A410" s="33" t="s">
        <v>416</v>
      </c>
      <c r="B410" s="171"/>
      <c r="C410" s="171"/>
      <c r="D410" s="172"/>
      <c r="E410" s="187"/>
      <c r="F410" s="174"/>
      <c r="G410" s="39"/>
      <c r="H410" s="44"/>
      <c r="I410" s="41"/>
      <c r="J410" s="42"/>
      <c r="K410" s="21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2.75" customHeight="1" x14ac:dyDescent="0.15">
      <c r="A411" s="33" t="s">
        <v>417</v>
      </c>
      <c r="B411" s="171"/>
      <c r="C411" s="171"/>
      <c r="D411" s="172"/>
      <c r="E411" s="173"/>
      <c r="F411" s="174"/>
      <c r="G411" s="39"/>
      <c r="H411" s="44"/>
      <c r="I411" s="41"/>
      <c r="J411" s="42"/>
      <c r="K411" s="21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2.75" customHeight="1" x14ac:dyDescent="0.15">
      <c r="A412" s="33" t="s">
        <v>418</v>
      </c>
      <c r="B412" s="171"/>
      <c r="C412" s="171"/>
      <c r="D412" s="172"/>
      <c r="E412" s="187"/>
      <c r="F412" s="174"/>
      <c r="G412" s="39"/>
      <c r="H412" s="44"/>
      <c r="I412" s="41"/>
      <c r="J412" s="42"/>
      <c r="K412" s="21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2.75" customHeight="1" x14ac:dyDescent="0.15">
      <c r="A413" s="33" t="s">
        <v>419</v>
      </c>
      <c r="B413" s="171"/>
      <c r="C413" s="171"/>
      <c r="D413" s="172"/>
      <c r="E413" s="173"/>
      <c r="F413" s="174"/>
      <c r="G413" s="39"/>
      <c r="H413" s="44"/>
      <c r="I413" s="41"/>
      <c r="J413" s="42"/>
      <c r="K413" s="21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2.75" customHeight="1" x14ac:dyDescent="0.15">
      <c r="A414" s="46" t="s">
        <v>420</v>
      </c>
      <c r="B414" s="175"/>
      <c r="C414" s="175"/>
      <c r="D414" s="176"/>
      <c r="E414" s="177"/>
      <c r="F414" s="178"/>
      <c r="G414" s="52"/>
      <c r="H414" s="53"/>
      <c r="I414" s="54"/>
      <c r="J414" s="55"/>
      <c r="K414" s="21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2.75" customHeight="1" x14ac:dyDescent="0.15">
      <c r="A415" s="11" t="s">
        <v>421</v>
      </c>
      <c r="B415" s="179"/>
      <c r="C415" s="179"/>
      <c r="D415" s="180"/>
      <c r="E415" s="181"/>
      <c r="F415" s="182"/>
      <c r="G415" s="17"/>
      <c r="H415" s="92"/>
      <c r="I415" s="19"/>
      <c r="J415" s="20"/>
      <c r="K415" s="21">
        <v>60</v>
      </c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2.75" customHeight="1" x14ac:dyDescent="0.15">
      <c r="A416" s="23" t="s">
        <v>422</v>
      </c>
      <c r="B416" s="183"/>
      <c r="C416" s="183"/>
      <c r="D416" s="184"/>
      <c r="E416" s="185"/>
      <c r="F416" s="186"/>
      <c r="G416" s="29"/>
      <c r="H416" s="191"/>
      <c r="I416" s="31"/>
      <c r="J416" s="32"/>
      <c r="K416" s="21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2.75" customHeight="1" x14ac:dyDescent="0.15">
      <c r="A417" s="33" t="s">
        <v>423</v>
      </c>
      <c r="B417" s="171"/>
      <c r="C417" s="171"/>
      <c r="D417" s="172"/>
      <c r="E417" s="173"/>
      <c r="F417" s="174"/>
      <c r="G417" s="39"/>
      <c r="H417" s="44"/>
      <c r="I417" s="41"/>
      <c r="J417" s="42"/>
      <c r="K417" s="21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2.75" customHeight="1" x14ac:dyDescent="0.15">
      <c r="A418" s="33" t="s">
        <v>424</v>
      </c>
      <c r="B418" s="171"/>
      <c r="C418" s="171"/>
      <c r="D418" s="172"/>
      <c r="E418" s="187"/>
      <c r="F418" s="174"/>
      <c r="G418" s="39"/>
      <c r="H418" s="44"/>
      <c r="I418" s="41"/>
      <c r="J418" s="42"/>
      <c r="K418" s="21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2.75" customHeight="1" x14ac:dyDescent="0.15">
      <c r="A419" s="33" t="s">
        <v>425</v>
      </c>
      <c r="B419" s="171"/>
      <c r="C419" s="171"/>
      <c r="D419" s="172"/>
      <c r="E419" s="173"/>
      <c r="F419" s="174"/>
      <c r="G419" s="39"/>
      <c r="H419" s="44"/>
      <c r="I419" s="41"/>
      <c r="J419" s="42"/>
      <c r="K419" s="21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2.75" customHeight="1" x14ac:dyDescent="0.15">
      <c r="A420" s="33" t="s">
        <v>426</v>
      </c>
      <c r="B420" s="171"/>
      <c r="C420" s="171"/>
      <c r="D420" s="172"/>
      <c r="E420" s="187"/>
      <c r="F420" s="174"/>
      <c r="G420" s="39"/>
      <c r="H420" s="44"/>
      <c r="I420" s="41"/>
      <c r="J420" s="42"/>
      <c r="K420" s="21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2.75" customHeight="1" x14ac:dyDescent="0.15">
      <c r="A421" s="46" t="s">
        <v>427</v>
      </c>
      <c r="B421" s="175"/>
      <c r="C421" s="175"/>
      <c r="D421" s="176"/>
      <c r="E421" s="188"/>
      <c r="F421" s="178"/>
      <c r="G421" s="52"/>
      <c r="H421" s="53"/>
      <c r="I421" s="54"/>
      <c r="J421" s="55"/>
      <c r="K421" s="21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2.75" customHeight="1" x14ac:dyDescent="0.15">
      <c r="A422" s="11" t="s">
        <v>428</v>
      </c>
      <c r="B422" s="179"/>
      <c r="C422" s="179"/>
      <c r="D422" s="180"/>
      <c r="E422" s="189"/>
      <c r="F422" s="182"/>
      <c r="G422" s="17"/>
      <c r="H422" s="92"/>
      <c r="I422" s="19"/>
      <c r="J422" s="20"/>
      <c r="K422" s="21">
        <v>61</v>
      </c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2.75" customHeight="1" x14ac:dyDescent="0.15">
      <c r="A423" s="23" t="s">
        <v>429</v>
      </c>
      <c r="B423" s="183"/>
      <c r="C423" s="183"/>
      <c r="D423" s="184"/>
      <c r="E423" s="190"/>
      <c r="F423" s="186"/>
      <c r="G423" s="29"/>
      <c r="H423" s="191"/>
      <c r="I423" s="31"/>
      <c r="J423" s="32"/>
      <c r="K423" s="21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2.75" customHeight="1" x14ac:dyDescent="0.15">
      <c r="A424" s="33" t="s">
        <v>430</v>
      </c>
      <c r="B424" s="171"/>
      <c r="C424" s="171"/>
      <c r="D424" s="172"/>
      <c r="E424" s="187"/>
      <c r="F424" s="174"/>
      <c r="G424" s="39"/>
      <c r="H424" s="44"/>
      <c r="I424" s="41"/>
      <c r="J424" s="42"/>
      <c r="K424" s="21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2.75" customHeight="1" x14ac:dyDescent="0.15">
      <c r="A425" s="33" t="s">
        <v>431</v>
      </c>
      <c r="B425" s="171"/>
      <c r="C425" s="171"/>
      <c r="D425" s="172"/>
      <c r="E425" s="173"/>
      <c r="F425" s="174"/>
      <c r="G425" s="39"/>
      <c r="H425" s="44"/>
      <c r="I425" s="41"/>
      <c r="J425" s="42"/>
      <c r="K425" s="21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2.75" customHeight="1" x14ac:dyDescent="0.15">
      <c r="A426" s="33" t="s">
        <v>432</v>
      </c>
      <c r="B426" s="171"/>
      <c r="C426" s="171"/>
      <c r="D426" s="172"/>
      <c r="E426" s="187"/>
      <c r="F426" s="174"/>
      <c r="G426" s="39"/>
      <c r="H426" s="44"/>
      <c r="I426" s="41"/>
      <c r="J426" s="42"/>
      <c r="K426" s="21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2.75" customHeight="1" x14ac:dyDescent="0.15">
      <c r="A427" s="33" t="s">
        <v>433</v>
      </c>
      <c r="B427" s="171"/>
      <c r="C427" s="171"/>
      <c r="D427" s="172"/>
      <c r="E427" s="173"/>
      <c r="F427" s="174"/>
      <c r="G427" s="39"/>
      <c r="H427" s="44"/>
      <c r="I427" s="41"/>
      <c r="J427" s="42"/>
      <c r="K427" s="21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2.75" customHeight="1" x14ac:dyDescent="0.15">
      <c r="A428" s="46" t="s">
        <v>434</v>
      </c>
      <c r="B428" s="175"/>
      <c r="C428" s="175"/>
      <c r="D428" s="176"/>
      <c r="E428" s="177"/>
      <c r="F428" s="178"/>
      <c r="G428" s="52"/>
      <c r="H428" s="53"/>
      <c r="I428" s="54"/>
      <c r="J428" s="55"/>
      <c r="K428" s="21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2.75" customHeight="1" x14ac:dyDescent="0.15">
      <c r="A429" s="11" t="s">
        <v>435</v>
      </c>
      <c r="B429" s="179"/>
      <c r="C429" s="179"/>
      <c r="D429" s="180"/>
      <c r="E429" s="181"/>
      <c r="F429" s="182"/>
      <c r="G429" s="17"/>
      <c r="H429" s="92"/>
      <c r="I429" s="19"/>
      <c r="J429" s="20"/>
      <c r="K429" s="21">
        <v>62</v>
      </c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2.75" customHeight="1" x14ac:dyDescent="0.15">
      <c r="A430" s="23" t="s">
        <v>436</v>
      </c>
      <c r="B430" s="183"/>
      <c r="C430" s="183"/>
      <c r="D430" s="184"/>
      <c r="E430" s="185"/>
      <c r="F430" s="186"/>
      <c r="G430" s="29"/>
      <c r="H430" s="191"/>
      <c r="I430" s="31"/>
      <c r="J430" s="32"/>
      <c r="K430" s="21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2.75" customHeight="1" x14ac:dyDescent="0.15">
      <c r="A431" s="33" t="s">
        <v>437</v>
      </c>
      <c r="B431" s="171"/>
      <c r="C431" s="171"/>
      <c r="D431" s="172"/>
      <c r="E431" s="173"/>
      <c r="F431" s="174"/>
      <c r="G431" s="39"/>
      <c r="H431" s="44"/>
      <c r="I431" s="41"/>
      <c r="J431" s="42"/>
      <c r="K431" s="21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2.75" customHeight="1" x14ac:dyDescent="0.15">
      <c r="A432" s="33" t="s">
        <v>438</v>
      </c>
      <c r="B432" s="171"/>
      <c r="C432" s="171"/>
      <c r="D432" s="172"/>
      <c r="E432" s="187"/>
      <c r="F432" s="174"/>
      <c r="G432" s="39"/>
      <c r="H432" s="44"/>
      <c r="I432" s="41"/>
      <c r="J432" s="42"/>
      <c r="K432" s="21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2.75" customHeight="1" x14ac:dyDescent="0.15">
      <c r="A433" s="33" t="s">
        <v>439</v>
      </c>
      <c r="B433" s="171"/>
      <c r="C433" s="171"/>
      <c r="D433" s="172"/>
      <c r="E433" s="173"/>
      <c r="F433" s="174"/>
      <c r="G433" s="39"/>
      <c r="H433" s="44"/>
      <c r="I433" s="41"/>
      <c r="J433" s="42"/>
      <c r="K433" s="21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2.75" customHeight="1" x14ac:dyDescent="0.15">
      <c r="A434" s="33" t="s">
        <v>440</v>
      </c>
      <c r="B434" s="171"/>
      <c r="C434" s="171"/>
      <c r="D434" s="172"/>
      <c r="E434" s="187"/>
      <c r="F434" s="174"/>
      <c r="G434" s="39"/>
      <c r="H434" s="44"/>
      <c r="I434" s="41"/>
      <c r="J434" s="42"/>
      <c r="K434" s="21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2.75" customHeight="1" x14ac:dyDescent="0.15">
      <c r="A435" s="46" t="s">
        <v>441</v>
      </c>
      <c r="B435" s="175"/>
      <c r="C435" s="175"/>
      <c r="D435" s="176"/>
      <c r="E435" s="188"/>
      <c r="F435" s="178"/>
      <c r="G435" s="52"/>
      <c r="H435" s="53"/>
      <c r="I435" s="54"/>
      <c r="J435" s="55"/>
      <c r="K435" s="21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2.75" customHeight="1" x14ac:dyDescent="0.15">
      <c r="A436" s="11" t="s">
        <v>442</v>
      </c>
      <c r="B436" s="179"/>
      <c r="C436" s="179"/>
      <c r="D436" s="180"/>
      <c r="E436" s="189"/>
      <c r="F436" s="182"/>
      <c r="G436" s="17"/>
      <c r="H436" s="92"/>
      <c r="I436" s="19"/>
      <c r="J436" s="20"/>
      <c r="K436" s="21">
        <v>63</v>
      </c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2.75" customHeight="1" x14ac:dyDescent="0.15">
      <c r="A437" s="23" t="s">
        <v>443</v>
      </c>
      <c r="B437" s="183"/>
      <c r="C437" s="183"/>
      <c r="D437" s="184"/>
      <c r="E437" s="190"/>
      <c r="F437" s="186"/>
      <c r="G437" s="29"/>
      <c r="H437" s="191"/>
      <c r="I437" s="31"/>
      <c r="J437" s="32"/>
      <c r="K437" s="21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2.75" customHeight="1" x14ac:dyDescent="0.15">
      <c r="A438" s="33" t="s">
        <v>444</v>
      </c>
      <c r="B438" s="171"/>
      <c r="C438" s="171"/>
      <c r="D438" s="172"/>
      <c r="E438" s="187"/>
      <c r="F438" s="174"/>
      <c r="G438" s="39"/>
      <c r="H438" s="44"/>
      <c r="I438" s="41"/>
      <c r="J438" s="42"/>
      <c r="K438" s="21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2.75" customHeight="1" x14ac:dyDescent="0.15">
      <c r="A439" s="33" t="s">
        <v>445</v>
      </c>
      <c r="B439" s="171"/>
      <c r="C439" s="171"/>
      <c r="D439" s="172"/>
      <c r="E439" s="173"/>
      <c r="F439" s="174"/>
      <c r="G439" s="39"/>
      <c r="H439" s="44"/>
      <c r="I439" s="41"/>
      <c r="J439" s="42"/>
      <c r="K439" s="21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2.75" customHeight="1" x14ac:dyDescent="0.15">
      <c r="A440" s="33" t="s">
        <v>446</v>
      </c>
      <c r="B440" s="171"/>
      <c r="C440" s="171"/>
      <c r="D440" s="172"/>
      <c r="E440" s="187"/>
      <c r="F440" s="174"/>
      <c r="G440" s="39"/>
      <c r="H440" s="44"/>
      <c r="I440" s="41"/>
      <c r="J440" s="42"/>
      <c r="K440" s="21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2.75" customHeight="1" x14ac:dyDescent="0.15">
      <c r="A441" s="33" t="s">
        <v>447</v>
      </c>
      <c r="B441" s="171"/>
      <c r="C441" s="171"/>
      <c r="D441" s="172"/>
      <c r="E441" s="173"/>
      <c r="F441" s="174"/>
      <c r="G441" s="39"/>
      <c r="H441" s="44"/>
      <c r="I441" s="41"/>
      <c r="J441" s="42"/>
      <c r="K441" s="21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2.75" customHeight="1" x14ac:dyDescent="0.15">
      <c r="A442" s="46" t="s">
        <v>448</v>
      </c>
      <c r="B442" s="175"/>
      <c r="C442" s="175"/>
      <c r="D442" s="176"/>
      <c r="E442" s="177"/>
      <c r="F442" s="178"/>
      <c r="G442" s="52"/>
      <c r="H442" s="53"/>
      <c r="I442" s="54"/>
      <c r="J442" s="55"/>
      <c r="K442" s="21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2.75" customHeight="1" x14ac:dyDescent="0.15">
      <c r="A443" s="11" t="s">
        <v>449</v>
      </c>
      <c r="B443" s="179"/>
      <c r="C443" s="179"/>
      <c r="D443" s="180"/>
      <c r="E443" s="181"/>
      <c r="F443" s="182"/>
      <c r="G443" s="17"/>
      <c r="H443" s="92"/>
      <c r="I443" s="19"/>
      <c r="J443" s="20"/>
      <c r="K443" s="21">
        <v>64</v>
      </c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2.75" customHeight="1" x14ac:dyDescent="0.15">
      <c r="A444" s="23" t="s">
        <v>450</v>
      </c>
      <c r="B444" s="183"/>
      <c r="C444" s="183"/>
      <c r="D444" s="184"/>
      <c r="E444" s="185"/>
      <c r="F444" s="186"/>
      <c r="G444" s="29"/>
      <c r="H444" s="191"/>
      <c r="I444" s="31"/>
      <c r="J444" s="32"/>
      <c r="K444" s="21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2.75" customHeight="1" x14ac:dyDescent="0.15">
      <c r="A445" s="33" t="s">
        <v>451</v>
      </c>
      <c r="B445" s="171"/>
      <c r="C445" s="171"/>
      <c r="D445" s="172"/>
      <c r="E445" s="173"/>
      <c r="F445" s="174"/>
      <c r="G445" s="39"/>
      <c r="H445" s="44"/>
      <c r="I445" s="41"/>
      <c r="J445" s="42"/>
      <c r="K445" s="21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2.75" customHeight="1" x14ac:dyDescent="0.15">
      <c r="A446" s="33" t="s">
        <v>452</v>
      </c>
      <c r="B446" s="171"/>
      <c r="C446" s="171"/>
      <c r="D446" s="172"/>
      <c r="E446" s="187"/>
      <c r="F446" s="174"/>
      <c r="G446" s="39"/>
      <c r="H446" s="44"/>
      <c r="I446" s="41"/>
      <c r="J446" s="42"/>
      <c r="K446" s="21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2.75" customHeight="1" x14ac:dyDescent="0.15">
      <c r="A447" s="33" t="s">
        <v>453</v>
      </c>
      <c r="B447" s="171"/>
      <c r="C447" s="171"/>
      <c r="D447" s="172"/>
      <c r="E447" s="173"/>
      <c r="F447" s="174"/>
      <c r="G447" s="39"/>
      <c r="H447" s="44"/>
      <c r="I447" s="41"/>
      <c r="J447" s="42"/>
      <c r="K447" s="21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2.75" customHeight="1" x14ac:dyDescent="0.15">
      <c r="A448" s="33" t="s">
        <v>454</v>
      </c>
      <c r="B448" s="171"/>
      <c r="C448" s="171"/>
      <c r="D448" s="172"/>
      <c r="E448" s="187"/>
      <c r="F448" s="174"/>
      <c r="G448" s="39"/>
      <c r="H448" s="44"/>
      <c r="I448" s="41"/>
      <c r="J448" s="42"/>
      <c r="K448" s="21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2.75" customHeight="1" x14ac:dyDescent="0.15">
      <c r="A449" s="46" t="s">
        <v>455</v>
      </c>
      <c r="B449" s="175"/>
      <c r="C449" s="175"/>
      <c r="D449" s="176"/>
      <c r="E449" s="188"/>
      <c r="F449" s="178"/>
      <c r="G449" s="52"/>
      <c r="H449" s="53"/>
      <c r="I449" s="54"/>
      <c r="J449" s="55"/>
      <c r="K449" s="21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2.75" customHeight="1" x14ac:dyDescent="0.15">
      <c r="A450" s="11" t="s">
        <v>456</v>
      </c>
      <c r="B450" s="179"/>
      <c r="C450" s="179"/>
      <c r="D450" s="180"/>
      <c r="E450" s="189"/>
      <c r="F450" s="182"/>
      <c r="G450" s="17"/>
      <c r="H450" s="92"/>
      <c r="I450" s="19"/>
      <c r="J450" s="20"/>
      <c r="K450" s="21">
        <v>65</v>
      </c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2.75" customHeight="1" x14ac:dyDescent="0.15">
      <c r="A451" s="23" t="s">
        <v>457</v>
      </c>
      <c r="B451" s="183"/>
      <c r="C451" s="183"/>
      <c r="D451" s="184"/>
      <c r="E451" s="190"/>
      <c r="F451" s="186"/>
      <c r="G451" s="29"/>
      <c r="H451" s="191"/>
      <c r="I451" s="31"/>
      <c r="J451" s="32"/>
      <c r="K451" s="21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2.75" customHeight="1" x14ac:dyDescent="0.15">
      <c r="A452" s="33" t="s">
        <v>458</v>
      </c>
      <c r="B452" s="171"/>
      <c r="C452" s="171"/>
      <c r="D452" s="172"/>
      <c r="E452" s="187"/>
      <c r="F452" s="174"/>
      <c r="G452" s="39"/>
      <c r="H452" s="44"/>
      <c r="I452" s="41"/>
      <c r="J452" s="42"/>
      <c r="K452" s="21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2.75" customHeight="1" x14ac:dyDescent="0.15">
      <c r="A453" s="33" t="s">
        <v>459</v>
      </c>
      <c r="B453" s="171"/>
      <c r="C453" s="171"/>
      <c r="D453" s="172"/>
      <c r="E453" s="173"/>
      <c r="F453" s="174"/>
      <c r="G453" s="39"/>
      <c r="H453" s="44"/>
      <c r="I453" s="41"/>
      <c r="J453" s="42"/>
      <c r="K453" s="21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2.75" customHeight="1" x14ac:dyDescent="0.15">
      <c r="A454" s="33" t="s">
        <v>460</v>
      </c>
      <c r="B454" s="171"/>
      <c r="C454" s="171"/>
      <c r="D454" s="172"/>
      <c r="E454" s="187"/>
      <c r="F454" s="174"/>
      <c r="G454" s="39"/>
      <c r="H454" s="44"/>
      <c r="I454" s="41"/>
      <c r="J454" s="42"/>
      <c r="K454" s="21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2.75" customHeight="1" x14ac:dyDescent="0.15">
      <c r="A455" s="33" t="s">
        <v>461</v>
      </c>
      <c r="B455" s="171"/>
      <c r="C455" s="171"/>
      <c r="D455" s="172"/>
      <c r="E455" s="173"/>
      <c r="F455" s="174"/>
      <c r="G455" s="39"/>
      <c r="H455" s="44"/>
      <c r="I455" s="41"/>
      <c r="J455" s="42"/>
      <c r="K455" s="21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2.75" customHeight="1" x14ac:dyDescent="0.15">
      <c r="A456" s="46" t="s">
        <v>462</v>
      </c>
      <c r="B456" s="175"/>
      <c r="C456" s="175"/>
      <c r="D456" s="176"/>
      <c r="E456" s="177"/>
      <c r="F456" s="178"/>
      <c r="G456" s="52"/>
      <c r="H456" s="53"/>
      <c r="I456" s="54"/>
      <c r="J456" s="55"/>
      <c r="K456" s="21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2.75" customHeight="1" x14ac:dyDescent="0.15">
      <c r="A457" s="11" t="s">
        <v>463</v>
      </c>
      <c r="B457" s="179"/>
      <c r="C457" s="179"/>
      <c r="D457" s="180"/>
      <c r="E457" s="181"/>
      <c r="F457" s="182"/>
      <c r="G457" s="17"/>
      <c r="H457" s="92"/>
      <c r="I457" s="19"/>
      <c r="J457" s="20"/>
      <c r="K457" s="21">
        <v>66</v>
      </c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2.75" customHeight="1" x14ac:dyDescent="0.15">
      <c r="A458" s="23" t="s">
        <v>464</v>
      </c>
      <c r="B458" s="183"/>
      <c r="C458" s="183"/>
      <c r="D458" s="184"/>
      <c r="E458" s="185"/>
      <c r="F458" s="186"/>
      <c r="G458" s="29"/>
      <c r="H458" s="191"/>
      <c r="I458" s="31"/>
      <c r="J458" s="32"/>
      <c r="K458" s="21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2.75" customHeight="1" x14ac:dyDescent="0.15">
      <c r="A459" s="33" t="s">
        <v>465</v>
      </c>
      <c r="B459" s="171"/>
      <c r="C459" s="171"/>
      <c r="D459" s="172"/>
      <c r="E459" s="173"/>
      <c r="F459" s="174"/>
      <c r="G459" s="39"/>
      <c r="H459" s="44"/>
      <c r="I459" s="41"/>
      <c r="J459" s="42"/>
      <c r="K459" s="21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2.75" customHeight="1" x14ac:dyDescent="0.15">
      <c r="A460" s="33" t="s">
        <v>466</v>
      </c>
      <c r="B460" s="171"/>
      <c r="C460" s="171"/>
      <c r="D460" s="172"/>
      <c r="E460" s="187"/>
      <c r="F460" s="174"/>
      <c r="G460" s="39"/>
      <c r="H460" s="44"/>
      <c r="I460" s="41"/>
      <c r="J460" s="42"/>
      <c r="K460" s="21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2.75" customHeight="1" x14ac:dyDescent="0.15">
      <c r="A461" s="33" t="s">
        <v>467</v>
      </c>
      <c r="B461" s="171"/>
      <c r="C461" s="171"/>
      <c r="D461" s="172"/>
      <c r="E461" s="173"/>
      <c r="F461" s="174"/>
      <c r="G461" s="39"/>
      <c r="H461" s="44"/>
      <c r="I461" s="41"/>
      <c r="J461" s="42"/>
      <c r="K461" s="21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2.75" customHeight="1" x14ac:dyDescent="0.15">
      <c r="A462" s="33" t="s">
        <v>468</v>
      </c>
      <c r="B462" s="171"/>
      <c r="C462" s="171"/>
      <c r="D462" s="172"/>
      <c r="E462" s="187"/>
      <c r="F462" s="174"/>
      <c r="G462" s="39"/>
      <c r="H462" s="44"/>
      <c r="I462" s="41"/>
      <c r="J462" s="42"/>
      <c r="K462" s="21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2.75" customHeight="1" x14ac:dyDescent="0.15">
      <c r="A463" s="46" t="s">
        <v>469</v>
      </c>
      <c r="B463" s="175"/>
      <c r="C463" s="175"/>
      <c r="D463" s="176"/>
      <c r="E463" s="188"/>
      <c r="F463" s="178"/>
      <c r="G463" s="52"/>
      <c r="H463" s="53"/>
      <c r="I463" s="54"/>
      <c r="J463" s="55"/>
      <c r="K463" s="21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2.75" customHeight="1" x14ac:dyDescent="0.15">
      <c r="A464" s="11" t="s">
        <v>470</v>
      </c>
      <c r="B464" s="179"/>
      <c r="C464" s="179"/>
      <c r="D464" s="180"/>
      <c r="E464" s="189"/>
      <c r="F464" s="182"/>
      <c r="G464" s="17"/>
      <c r="H464" s="92"/>
      <c r="I464" s="19"/>
      <c r="J464" s="20"/>
      <c r="K464" s="21">
        <v>67</v>
      </c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2.75" customHeight="1" x14ac:dyDescent="0.15">
      <c r="A465" s="23" t="s">
        <v>471</v>
      </c>
      <c r="B465" s="183"/>
      <c r="C465" s="183"/>
      <c r="D465" s="184"/>
      <c r="E465" s="190"/>
      <c r="F465" s="186"/>
      <c r="G465" s="29"/>
      <c r="H465" s="191"/>
      <c r="I465" s="31"/>
      <c r="J465" s="32"/>
      <c r="K465" s="21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2.75" customHeight="1" x14ac:dyDescent="0.15">
      <c r="A466" s="33" t="s">
        <v>472</v>
      </c>
      <c r="B466" s="171"/>
      <c r="C466" s="171"/>
      <c r="D466" s="172"/>
      <c r="E466" s="187"/>
      <c r="F466" s="174"/>
      <c r="G466" s="39"/>
      <c r="H466" s="44"/>
      <c r="I466" s="41"/>
      <c r="J466" s="42"/>
      <c r="K466" s="21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2.75" customHeight="1" x14ac:dyDescent="0.15">
      <c r="A467" s="33" t="s">
        <v>473</v>
      </c>
      <c r="B467" s="171"/>
      <c r="C467" s="171"/>
      <c r="D467" s="172"/>
      <c r="E467" s="173"/>
      <c r="F467" s="174"/>
      <c r="G467" s="39"/>
      <c r="H467" s="44"/>
      <c r="I467" s="41"/>
      <c r="J467" s="42"/>
      <c r="K467" s="21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2.75" customHeight="1" x14ac:dyDescent="0.15">
      <c r="A468" s="33" t="s">
        <v>474</v>
      </c>
      <c r="B468" s="171"/>
      <c r="C468" s="171"/>
      <c r="D468" s="172"/>
      <c r="E468" s="187"/>
      <c r="F468" s="174"/>
      <c r="G468" s="39"/>
      <c r="H468" s="44"/>
      <c r="I468" s="41"/>
      <c r="J468" s="42"/>
      <c r="K468" s="21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2.75" customHeight="1" x14ac:dyDescent="0.15">
      <c r="A469" s="33" t="s">
        <v>475</v>
      </c>
      <c r="B469" s="171"/>
      <c r="C469" s="171"/>
      <c r="D469" s="172"/>
      <c r="E469" s="173"/>
      <c r="F469" s="174"/>
      <c r="G469" s="39"/>
      <c r="H469" s="44"/>
      <c r="I469" s="41"/>
      <c r="J469" s="42"/>
      <c r="K469" s="21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2.75" customHeight="1" x14ac:dyDescent="0.15">
      <c r="A470" s="46" t="s">
        <v>476</v>
      </c>
      <c r="B470" s="175"/>
      <c r="C470" s="175"/>
      <c r="D470" s="176"/>
      <c r="E470" s="177"/>
      <c r="F470" s="178"/>
      <c r="G470" s="52"/>
      <c r="H470" s="53"/>
      <c r="I470" s="54"/>
      <c r="J470" s="55"/>
      <c r="K470" s="21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2.75" customHeight="1" x14ac:dyDescent="0.15">
      <c r="A471" s="11" t="s">
        <v>477</v>
      </c>
      <c r="B471" s="179"/>
      <c r="C471" s="179"/>
      <c r="D471" s="180"/>
      <c r="E471" s="181"/>
      <c r="F471" s="182"/>
      <c r="G471" s="17"/>
      <c r="H471" s="92"/>
      <c r="I471" s="19"/>
      <c r="J471" s="20"/>
      <c r="K471" s="21">
        <v>68</v>
      </c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2.75" customHeight="1" x14ac:dyDescent="0.15">
      <c r="A472" s="23" t="s">
        <v>478</v>
      </c>
      <c r="B472" s="183"/>
      <c r="C472" s="183"/>
      <c r="D472" s="184"/>
      <c r="E472" s="185"/>
      <c r="F472" s="186"/>
      <c r="G472" s="29"/>
      <c r="H472" s="191"/>
      <c r="I472" s="31"/>
      <c r="J472" s="32"/>
      <c r="K472" s="21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2.75" customHeight="1" x14ac:dyDescent="0.15">
      <c r="A473" s="33" t="s">
        <v>479</v>
      </c>
      <c r="B473" s="171"/>
      <c r="C473" s="171"/>
      <c r="D473" s="172"/>
      <c r="E473" s="173"/>
      <c r="F473" s="174"/>
      <c r="G473" s="39"/>
      <c r="H473" s="44"/>
      <c r="I473" s="41"/>
      <c r="J473" s="42"/>
      <c r="K473" s="21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2.75" customHeight="1" x14ac:dyDescent="0.15">
      <c r="A474" s="33" t="s">
        <v>480</v>
      </c>
      <c r="B474" s="171"/>
      <c r="C474" s="171"/>
      <c r="D474" s="172"/>
      <c r="E474" s="187"/>
      <c r="F474" s="174"/>
      <c r="G474" s="39"/>
      <c r="H474" s="44"/>
      <c r="I474" s="41"/>
      <c r="J474" s="42"/>
      <c r="K474" s="21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2.75" customHeight="1" x14ac:dyDescent="0.15">
      <c r="A475" s="33" t="s">
        <v>481</v>
      </c>
      <c r="B475" s="171"/>
      <c r="C475" s="171"/>
      <c r="D475" s="172"/>
      <c r="E475" s="173"/>
      <c r="F475" s="174"/>
      <c r="G475" s="39"/>
      <c r="H475" s="44"/>
      <c r="I475" s="41"/>
      <c r="J475" s="42"/>
      <c r="K475" s="21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2.75" customHeight="1" x14ac:dyDescent="0.15">
      <c r="A476" s="33" t="s">
        <v>482</v>
      </c>
      <c r="B476" s="171"/>
      <c r="C476" s="171"/>
      <c r="D476" s="172"/>
      <c r="E476" s="187"/>
      <c r="F476" s="174"/>
      <c r="G476" s="39"/>
      <c r="H476" s="44"/>
      <c r="I476" s="41"/>
      <c r="J476" s="42"/>
      <c r="K476" s="21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2.75" customHeight="1" x14ac:dyDescent="0.15">
      <c r="A477" s="46" t="s">
        <v>483</v>
      </c>
      <c r="B477" s="175"/>
      <c r="C477" s="175"/>
      <c r="D477" s="176"/>
      <c r="E477" s="188"/>
      <c r="F477" s="178"/>
      <c r="G477" s="52"/>
      <c r="H477" s="53"/>
      <c r="I477" s="54"/>
      <c r="J477" s="55"/>
      <c r="K477" s="21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2.75" customHeight="1" x14ac:dyDescent="0.15">
      <c r="A478" s="11" t="s">
        <v>484</v>
      </c>
      <c r="B478" s="179"/>
      <c r="C478" s="179"/>
      <c r="D478" s="180"/>
      <c r="E478" s="189"/>
      <c r="F478" s="182"/>
      <c r="G478" s="17"/>
      <c r="H478" s="92"/>
      <c r="I478" s="19"/>
      <c r="J478" s="20"/>
      <c r="K478" s="21">
        <v>69</v>
      </c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2.75" customHeight="1" x14ac:dyDescent="0.15">
      <c r="A479" s="23" t="s">
        <v>485</v>
      </c>
      <c r="B479" s="183"/>
      <c r="C479" s="183"/>
      <c r="D479" s="184"/>
      <c r="E479" s="190"/>
      <c r="F479" s="186"/>
      <c r="G479" s="29"/>
      <c r="H479" s="191"/>
      <c r="I479" s="31"/>
      <c r="J479" s="32"/>
      <c r="K479" s="21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2.75" customHeight="1" x14ac:dyDescent="0.15">
      <c r="A480" s="33" t="s">
        <v>486</v>
      </c>
      <c r="B480" s="171"/>
      <c r="C480" s="171"/>
      <c r="D480" s="172"/>
      <c r="E480" s="187"/>
      <c r="F480" s="174"/>
      <c r="G480" s="39"/>
      <c r="H480" s="44"/>
      <c r="I480" s="41"/>
      <c r="J480" s="42"/>
      <c r="K480" s="21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2.75" customHeight="1" x14ac:dyDescent="0.15">
      <c r="A481" s="33" t="s">
        <v>487</v>
      </c>
      <c r="B481" s="171"/>
      <c r="C481" s="171"/>
      <c r="D481" s="172"/>
      <c r="E481" s="173"/>
      <c r="F481" s="174"/>
      <c r="G481" s="39"/>
      <c r="H481" s="44"/>
      <c r="I481" s="41"/>
      <c r="J481" s="42"/>
      <c r="K481" s="21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2.75" customHeight="1" x14ac:dyDescent="0.15">
      <c r="A482" s="33" t="s">
        <v>488</v>
      </c>
      <c r="B482" s="171"/>
      <c r="C482" s="171"/>
      <c r="D482" s="172"/>
      <c r="E482" s="187"/>
      <c r="F482" s="174"/>
      <c r="G482" s="39"/>
      <c r="H482" s="44"/>
      <c r="I482" s="41"/>
      <c r="J482" s="42"/>
      <c r="K482" s="21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2.75" customHeight="1" x14ac:dyDescent="0.15">
      <c r="A483" s="33" t="s">
        <v>489</v>
      </c>
      <c r="B483" s="171"/>
      <c r="C483" s="171"/>
      <c r="D483" s="172"/>
      <c r="E483" s="173"/>
      <c r="F483" s="174"/>
      <c r="G483" s="39"/>
      <c r="H483" s="44"/>
      <c r="I483" s="41"/>
      <c r="J483" s="42"/>
      <c r="K483" s="21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2.75" customHeight="1" x14ac:dyDescent="0.15">
      <c r="A484" s="46" t="s">
        <v>490</v>
      </c>
      <c r="B484" s="175"/>
      <c r="C484" s="175"/>
      <c r="D484" s="176"/>
      <c r="E484" s="177"/>
      <c r="F484" s="178"/>
      <c r="G484" s="52"/>
      <c r="H484" s="53"/>
      <c r="I484" s="54"/>
      <c r="J484" s="55"/>
      <c r="K484" s="21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2.75" customHeight="1" x14ac:dyDescent="0.15">
      <c r="A485" s="11" t="s">
        <v>491</v>
      </c>
      <c r="B485" s="179"/>
      <c r="C485" s="179"/>
      <c r="D485" s="180"/>
      <c r="E485" s="181"/>
      <c r="F485" s="182"/>
      <c r="G485" s="17"/>
      <c r="H485" s="92"/>
      <c r="I485" s="19"/>
      <c r="J485" s="20"/>
      <c r="K485" s="21">
        <v>70</v>
      </c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2.75" customHeight="1" x14ac:dyDescent="0.15">
      <c r="A486" s="23" t="s">
        <v>492</v>
      </c>
      <c r="B486" s="183"/>
      <c r="C486" s="183"/>
      <c r="D486" s="184"/>
      <c r="E486" s="185"/>
      <c r="F486" s="186"/>
      <c r="G486" s="29"/>
      <c r="H486" s="191"/>
      <c r="I486" s="31"/>
      <c r="J486" s="32"/>
      <c r="K486" s="21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2.75" customHeight="1" x14ac:dyDescent="0.15">
      <c r="A487" s="33" t="s">
        <v>493</v>
      </c>
      <c r="B487" s="171"/>
      <c r="C487" s="171"/>
      <c r="D487" s="172"/>
      <c r="E487" s="173"/>
      <c r="F487" s="174"/>
      <c r="G487" s="39"/>
      <c r="H487" s="44"/>
      <c r="I487" s="41"/>
      <c r="J487" s="42"/>
      <c r="K487" s="21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2.75" customHeight="1" x14ac:dyDescent="0.15">
      <c r="A488" s="33" t="s">
        <v>494</v>
      </c>
      <c r="B488" s="171"/>
      <c r="C488" s="171"/>
      <c r="D488" s="172"/>
      <c r="E488" s="187"/>
      <c r="F488" s="174"/>
      <c r="G488" s="39"/>
      <c r="H488" s="44"/>
      <c r="I488" s="41"/>
      <c r="J488" s="42"/>
      <c r="K488" s="21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2.75" customHeight="1" x14ac:dyDescent="0.15">
      <c r="A489" s="33" t="s">
        <v>495</v>
      </c>
      <c r="B489" s="171"/>
      <c r="C489" s="171"/>
      <c r="D489" s="172"/>
      <c r="E489" s="173"/>
      <c r="F489" s="174"/>
      <c r="G489" s="39"/>
      <c r="H489" s="44"/>
      <c r="I489" s="41"/>
      <c r="J489" s="42"/>
      <c r="K489" s="21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2.75" customHeight="1" x14ac:dyDescent="0.15">
      <c r="A490" s="33" t="s">
        <v>496</v>
      </c>
      <c r="B490" s="171"/>
      <c r="C490" s="171"/>
      <c r="D490" s="172"/>
      <c r="E490" s="187"/>
      <c r="F490" s="174"/>
      <c r="G490" s="39"/>
      <c r="H490" s="44"/>
      <c r="I490" s="41"/>
      <c r="J490" s="42"/>
      <c r="K490" s="21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2.75" customHeight="1" x14ac:dyDescent="0.15">
      <c r="A491" s="46" t="s">
        <v>497</v>
      </c>
      <c r="B491" s="175"/>
      <c r="C491" s="175"/>
      <c r="D491" s="176"/>
      <c r="E491" s="188"/>
      <c r="F491" s="178"/>
      <c r="G491" s="52"/>
      <c r="H491" s="53"/>
      <c r="I491" s="54"/>
      <c r="J491" s="55"/>
      <c r="K491" s="21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2.75" customHeight="1" x14ac:dyDescent="0.15">
      <c r="A492" s="11" t="s">
        <v>498</v>
      </c>
      <c r="B492" s="179"/>
      <c r="C492" s="179"/>
      <c r="D492" s="180"/>
      <c r="E492" s="189"/>
      <c r="F492" s="182"/>
      <c r="G492" s="17"/>
      <c r="H492" s="92"/>
      <c r="I492" s="19"/>
      <c r="J492" s="20"/>
      <c r="K492" s="21">
        <v>71</v>
      </c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2.75" customHeight="1" x14ac:dyDescent="0.15">
      <c r="A493" s="23" t="s">
        <v>499</v>
      </c>
      <c r="B493" s="183"/>
      <c r="C493" s="183"/>
      <c r="D493" s="184"/>
      <c r="E493" s="190"/>
      <c r="F493" s="186"/>
      <c r="G493" s="29"/>
      <c r="H493" s="191"/>
      <c r="I493" s="31"/>
      <c r="J493" s="32"/>
      <c r="K493" s="21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2.75" customHeight="1" x14ac:dyDescent="0.15">
      <c r="A494" s="33" t="s">
        <v>500</v>
      </c>
      <c r="B494" s="171"/>
      <c r="C494" s="171"/>
      <c r="D494" s="172"/>
      <c r="E494" s="187"/>
      <c r="F494" s="174"/>
      <c r="G494" s="39"/>
      <c r="H494" s="44"/>
      <c r="I494" s="41"/>
      <c r="J494" s="42"/>
      <c r="K494" s="21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2.75" customHeight="1" x14ac:dyDescent="0.15">
      <c r="A495" s="33" t="s">
        <v>501</v>
      </c>
      <c r="B495" s="171"/>
      <c r="C495" s="171"/>
      <c r="D495" s="172"/>
      <c r="E495" s="173"/>
      <c r="F495" s="174"/>
      <c r="G495" s="39"/>
      <c r="H495" s="44"/>
      <c r="I495" s="41"/>
      <c r="J495" s="42"/>
      <c r="K495" s="21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2.75" customHeight="1" x14ac:dyDescent="0.15">
      <c r="A496" s="33" t="s">
        <v>502</v>
      </c>
      <c r="B496" s="171"/>
      <c r="C496" s="171"/>
      <c r="D496" s="172"/>
      <c r="E496" s="187"/>
      <c r="F496" s="174"/>
      <c r="G496" s="39"/>
      <c r="H496" s="44"/>
      <c r="I496" s="41"/>
      <c r="J496" s="42"/>
      <c r="K496" s="21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2.75" customHeight="1" x14ac:dyDescent="0.15">
      <c r="A497" s="33" t="s">
        <v>503</v>
      </c>
      <c r="B497" s="171"/>
      <c r="C497" s="171"/>
      <c r="D497" s="172"/>
      <c r="E497" s="173"/>
      <c r="F497" s="174"/>
      <c r="G497" s="39"/>
      <c r="H497" s="44"/>
      <c r="I497" s="41"/>
      <c r="J497" s="42"/>
      <c r="K497" s="21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2.75" customHeight="1" x14ac:dyDescent="0.15">
      <c r="A498" s="46" t="s">
        <v>504</v>
      </c>
      <c r="B498" s="175"/>
      <c r="C498" s="175"/>
      <c r="D498" s="176"/>
      <c r="E498" s="177"/>
      <c r="F498" s="178"/>
      <c r="G498" s="52"/>
      <c r="H498" s="53"/>
      <c r="I498" s="54"/>
      <c r="J498" s="55"/>
      <c r="K498" s="21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2.75" customHeight="1" x14ac:dyDescent="0.15">
      <c r="A499" s="11" t="s">
        <v>505</v>
      </c>
      <c r="B499" s="179"/>
      <c r="C499" s="179"/>
      <c r="D499" s="180"/>
      <c r="E499" s="181"/>
      <c r="F499" s="182"/>
      <c r="G499" s="17"/>
      <c r="H499" s="92"/>
      <c r="I499" s="19"/>
      <c r="J499" s="20"/>
      <c r="K499" s="21">
        <v>72</v>
      </c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2.75" customHeight="1" x14ac:dyDescent="0.15">
      <c r="A500" s="23" t="s">
        <v>506</v>
      </c>
      <c r="B500" s="183"/>
      <c r="C500" s="183"/>
      <c r="D500" s="184"/>
      <c r="E500" s="185"/>
      <c r="F500" s="186"/>
      <c r="G500" s="29"/>
      <c r="H500" s="191"/>
      <c r="I500" s="31"/>
      <c r="J500" s="32"/>
      <c r="K500" s="21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2.75" customHeight="1" x14ac:dyDescent="0.15">
      <c r="A501" s="33" t="s">
        <v>507</v>
      </c>
      <c r="B501" s="171"/>
      <c r="C501" s="171"/>
      <c r="D501" s="172"/>
      <c r="E501" s="173"/>
      <c r="F501" s="174"/>
      <c r="G501" s="39"/>
      <c r="H501" s="44"/>
      <c r="I501" s="41"/>
      <c r="J501" s="42"/>
      <c r="K501" s="21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2.75" customHeight="1" x14ac:dyDescent="0.15">
      <c r="A502" s="33" t="s">
        <v>508</v>
      </c>
      <c r="B502" s="171"/>
      <c r="C502" s="171"/>
      <c r="D502" s="172"/>
      <c r="E502" s="187"/>
      <c r="F502" s="174"/>
      <c r="G502" s="39"/>
      <c r="H502" s="44"/>
      <c r="I502" s="41"/>
      <c r="J502" s="42"/>
      <c r="K502" s="21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2.75" customHeight="1" x14ac:dyDescent="0.15">
      <c r="A503" s="33" t="s">
        <v>509</v>
      </c>
      <c r="B503" s="171"/>
      <c r="C503" s="171"/>
      <c r="D503" s="172"/>
      <c r="E503" s="173"/>
      <c r="F503" s="174"/>
      <c r="G503" s="39"/>
      <c r="H503" s="44"/>
      <c r="I503" s="41"/>
      <c r="J503" s="42"/>
      <c r="K503" s="21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2.75" customHeight="1" x14ac:dyDescent="0.15">
      <c r="A504" s="33" t="s">
        <v>510</v>
      </c>
      <c r="B504" s="171"/>
      <c r="C504" s="171"/>
      <c r="D504" s="172"/>
      <c r="E504" s="187"/>
      <c r="F504" s="174"/>
      <c r="G504" s="39"/>
      <c r="H504" s="44"/>
      <c r="I504" s="41"/>
      <c r="J504" s="42"/>
      <c r="K504" s="21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2.75" customHeight="1" x14ac:dyDescent="0.15">
      <c r="A505" s="46" t="s">
        <v>511</v>
      </c>
      <c r="B505" s="175"/>
      <c r="C505" s="175"/>
      <c r="D505" s="176"/>
      <c r="E505" s="188"/>
      <c r="F505" s="178"/>
      <c r="G505" s="52"/>
      <c r="H505" s="53"/>
      <c r="I505" s="54"/>
      <c r="J505" s="55"/>
      <c r="K505" s="21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2.75" customHeight="1" x14ac:dyDescent="0.15">
      <c r="A506" s="11" t="s">
        <v>512</v>
      </c>
      <c r="B506" s="179"/>
      <c r="C506" s="179"/>
      <c r="D506" s="180"/>
      <c r="E506" s="189"/>
      <c r="F506" s="182"/>
      <c r="G506" s="17"/>
      <c r="H506" s="92"/>
      <c r="I506" s="19"/>
      <c r="J506" s="20"/>
      <c r="K506" s="21">
        <v>73</v>
      </c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2.75" customHeight="1" x14ac:dyDescent="0.15">
      <c r="A507" s="23" t="s">
        <v>513</v>
      </c>
      <c r="B507" s="183"/>
      <c r="C507" s="183"/>
      <c r="D507" s="184"/>
      <c r="E507" s="190"/>
      <c r="F507" s="186"/>
      <c r="G507" s="29"/>
      <c r="H507" s="191"/>
      <c r="I507" s="31"/>
      <c r="J507" s="32"/>
      <c r="K507" s="21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2.75" customHeight="1" x14ac:dyDescent="0.15">
      <c r="A508" s="33" t="s">
        <v>514</v>
      </c>
      <c r="B508" s="171"/>
      <c r="C508" s="171"/>
      <c r="D508" s="172"/>
      <c r="E508" s="187"/>
      <c r="F508" s="174"/>
      <c r="G508" s="39"/>
      <c r="H508" s="44"/>
      <c r="I508" s="41"/>
      <c r="J508" s="42"/>
      <c r="K508" s="21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2.75" customHeight="1" x14ac:dyDescent="0.15">
      <c r="A509" s="33" t="s">
        <v>515</v>
      </c>
      <c r="B509" s="171"/>
      <c r="C509" s="171"/>
      <c r="D509" s="172"/>
      <c r="E509" s="173"/>
      <c r="F509" s="174"/>
      <c r="G509" s="39"/>
      <c r="H509" s="44"/>
      <c r="I509" s="41"/>
      <c r="J509" s="42"/>
      <c r="K509" s="21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2.75" customHeight="1" x14ac:dyDescent="0.15">
      <c r="A510" s="33" t="s">
        <v>516</v>
      </c>
      <c r="B510" s="171"/>
      <c r="C510" s="171"/>
      <c r="D510" s="172"/>
      <c r="E510" s="187"/>
      <c r="F510" s="174"/>
      <c r="G510" s="39"/>
      <c r="H510" s="44"/>
      <c r="I510" s="41"/>
      <c r="J510" s="42"/>
      <c r="K510" s="21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2.75" customHeight="1" x14ac:dyDescent="0.15">
      <c r="A511" s="33" t="s">
        <v>517</v>
      </c>
      <c r="B511" s="171"/>
      <c r="C511" s="171"/>
      <c r="D511" s="172"/>
      <c r="E511" s="173"/>
      <c r="F511" s="174"/>
      <c r="G511" s="39"/>
      <c r="H511" s="44"/>
      <c r="I511" s="41"/>
      <c r="J511" s="42"/>
      <c r="K511" s="21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2.75" customHeight="1" x14ac:dyDescent="0.15">
      <c r="A512" s="46" t="s">
        <v>518</v>
      </c>
      <c r="B512" s="175"/>
      <c r="C512" s="175"/>
      <c r="D512" s="176"/>
      <c r="E512" s="177"/>
      <c r="F512" s="178"/>
      <c r="G512" s="52"/>
      <c r="H512" s="53"/>
      <c r="I512" s="54"/>
      <c r="J512" s="55"/>
      <c r="K512" s="21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2.75" customHeight="1" x14ac:dyDescent="0.15">
      <c r="A513" s="11" t="s">
        <v>519</v>
      </c>
      <c r="B513" s="179"/>
      <c r="C513" s="179"/>
      <c r="D513" s="180"/>
      <c r="E513" s="181"/>
      <c r="F513" s="182"/>
      <c r="G513" s="17"/>
      <c r="H513" s="92"/>
      <c r="I513" s="19"/>
      <c r="J513" s="20"/>
      <c r="K513" s="21">
        <v>74</v>
      </c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2.75" customHeight="1" x14ac:dyDescent="0.15">
      <c r="A514" s="23" t="s">
        <v>520</v>
      </c>
      <c r="B514" s="183"/>
      <c r="C514" s="183"/>
      <c r="D514" s="184"/>
      <c r="E514" s="185"/>
      <c r="F514" s="186"/>
      <c r="G514" s="29"/>
      <c r="H514" s="191"/>
      <c r="I514" s="31"/>
      <c r="J514" s="32"/>
      <c r="K514" s="21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2.75" customHeight="1" x14ac:dyDescent="0.15">
      <c r="A515" s="33" t="s">
        <v>521</v>
      </c>
      <c r="B515" s="171"/>
      <c r="C515" s="171"/>
      <c r="D515" s="172"/>
      <c r="E515" s="173"/>
      <c r="F515" s="174"/>
      <c r="G515" s="39"/>
      <c r="H515" s="44"/>
      <c r="I515" s="41"/>
      <c r="J515" s="42"/>
      <c r="K515" s="21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2.75" customHeight="1" x14ac:dyDescent="0.15">
      <c r="A516" s="33" t="s">
        <v>522</v>
      </c>
      <c r="B516" s="171"/>
      <c r="C516" s="171"/>
      <c r="D516" s="172"/>
      <c r="E516" s="187"/>
      <c r="F516" s="174"/>
      <c r="G516" s="39"/>
      <c r="H516" s="44"/>
      <c r="I516" s="41"/>
      <c r="J516" s="42"/>
      <c r="K516" s="21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2.75" customHeight="1" x14ac:dyDescent="0.15">
      <c r="A517" s="33" t="s">
        <v>523</v>
      </c>
      <c r="B517" s="171"/>
      <c r="C517" s="171"/>
      <c r="D517" s="172"/>
      <c r="E517" s="173"/>
      <c r="F517" s="174"/>
      <c r="G517" s="39"/>
      <c r="H517" s="44"/>
      <c r="I517" s="41"/>
      <c r="J517" s="42"/>
      <c r="K517" s="21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2.75" customHeight="1" x14ac:dyDescent="0.15">
      <c r="A518" s="33" t="s">
        <v>524</v>
      </c>
      <c r="B518" s="171"/>
      <c r="C518" s="171"/>
      <c r="D518" s="172"/>
      <c r="E518" s="187"/>
      <c r="F518" s="174"/>
      <c r="G518" s="39"/>
      <c r="H518" s="44"/>
      <c r="I518" s="41"/>
      <c r="J518" s="42"/>
      <c r="K518" s="21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2.75" customHeight="1" x14ac:dyDescent="0.15">
      <c r="A519" s="46" t="s">
        <v>525</v>
      </c>
      <c r="B519" s="175"/>
      <c r="C519" s="175"/>
      <c r="D519" s="176"/>
      <c r="E519" s="188"/>
      <c r="F519" s="178"/>
      <c r="G519" s="52"/>
      <c r="H519" s="53"/>
      <c r="I519" s="54"/>
      <c r="J519" s="55"/>
      <c r="K519" s="21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2.75" customHeight="1" x14ac:dyDescent="0.15">
      <c r="A520" s="11" t="s">
        <v>526</v>
      </c>
      <c r="B520" s="179"/>
      <c r="C520" s="179"/>
      <c r="D520" s="180"/>
      <c r="E520" s="189"/>
      <c r="F520" s="182"/>
      <c r="G520" s="17"/>
      <c r="H520" s="92"/>
      <c r="I520" s="19"/>
      <c r="J520" s="20"/>
      <c r="K520" s="21">
        <v>75</v>
      </c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2.75" customHeight="1" x14ac:dyDescent="0.15">
      <c r="A521" s="23" t="s">
        <v>527</v>
      </c>
      <c r="B521" s="183"/>
      <c r="C521" s="183"/>
      <c r="D521" s="184"/>
      <c r="E521" s="190"/>
      <c r="F521" s="186"/>
      <c r="G521" s="29"/>
      <c r="H521" s="191"/>
      <c r="I521" s="31"/>
      <c r="J521" s="32"/>
      <c r="K521" s="21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2.75" customHeight="1" x14ac:dyDescent="0.15">
      <c r="A522" s="33" t="s">
        <v>528</v>
      </c>
      <c r="B522" s="171"/>
      <c r="C522" s="171"/>
      <c r="D522" s="172"/>
      <c r="E522" s="187"/>
      <c r="F522" s="174"/>
      <c r="G522" s="39"/>
      <c r="H522" s="44"/>
      <c r="I522" s="41"/>
      <c r="J522" s="42"/>
      <c r="K522" s="21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2.75" customHeight="1" x14ac:dyDescent="0.15">
      <c r="A523" s="33" t="s">
        <v>529</v>
      </c>
      <c r="B523" s="171"/>
      <c r="C523" s="171"/>
      <c r="D523" s="172"/>
      <c r="E523" s="173"/>
      <c r="F523" s="174"/>
      <c r="G523" s="39"/>
      <c r="H523" s="44"/>
      <c r="I523" s="41"/>
      <c r="J523" s="42"/>
      <c r="K523" s="21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2.75" customHeight="1" x14ac:dyDescent="0.15">
      <c r="A524" s="33" t="s">
        <v>530</v>
      </c>
      <c r="B524" s="171"/>
      <c r="C524" s="171"/>
      <c r="D524" s="172"/>
      <c r="E524" s="187"/>
      <c r="F524" s="174"/>
      <c r="G524" s="39"/>
      <c r="H524" s="44"/>
      <c r="I524" s="41"/>
      <c r="J524" s="42"/>
      <c r="K524" s="21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2.75" customHeight="1" x14ac:dyDescent="0.15">
      <c r="A525" s="33" t="s">
        <v>531</v>
      </c>
      <c r="B525" s="171"/>
      <c r="C525" s="171"/>
      <c r="D525" s="172"/>
      <c r="E525" s="173"/>
      <c r="F525" s="174"/>
      <c r="G525" s="39"/>
      <c r="H525" s="44"/>
      <c r="I525" s="41"/>
      <c r="J525" s="42"/>
      <c r="K525" s="21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2.75" customHeight="1" x14ac:dyDescent="0.15">
      <c r="A526" s="46" t="s">
        <v>532</v>
      </c>
      <c r="B526" s="175"/>
      <c r="C526" s="175"/>
      <c r="D526" s="176"/>
      <c r="E526" s="177"/>
      <c r="F526" s="178"/>
      <c r="G526" s="52"/>
      <c r="H526" s="53"/>
      <c r="I526" s="54"/>
      <c r="J526" s="55"/>
      <c r="K526" s="21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2.75" customHeight="1" x14ac:dyDescent="0.15">
      <c r="A527" s="11" t="s">
        <v>533</v>
      </c>
      <c r="B527" s="179"/>
      <c r="C527" s="179"/>
      <c r="D527" s="180"/>
      <c r="E527" s="181"/>
      <c r="F527" s="182"/>
      <c r="G527" s="17"/>
      <c r="H527" s="92"/>
      <c r="I527" s="19"/>
      <c r="J527" s="20"/>
      <c r="K527" s="21">
        <v>76</v>
      </c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2.75" customHeight="1" x14ac:dyDescent="0.15">
      <c r="A528" s="23" t="s">
        <v>534</v>
      </c>
      <c r="B528" s="183"/>
      <c r="C528" s="183"/>
      <c r="D528" s="184"/>
      <c r="E528" s="185"/>
      <c r="F528" s="186"/>
      <c r="G528" s="29"/>
      <c r="H528" s="191"/>
      <c r="I528" s="31"/>
      <c r="J528" s="32"/>
      <c r="K528" s="21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2.75" customHeight="1" x14ac:dyDescent="0.15">
      <c r="A529" s="33" t="s">
        <v>535</v>
      </c>
      <c r="B529" s="171"/>
      <c r="C529" s="171"/>
      <c r="D529" s="172"/>
      <c r="E529" s="173"/>
      <c r="F529" s="174"/>
      <c r="G529" s="39"/>
      <c r="H529" s="44"/>
      <c r="I529" s="41"/>
      <c r="J529" s="42"/>
      <c r="K529" s="21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2.75" customHeight="1" x14ac:dyDescent="0.15">
      <c r="A530" s="33" t="s">
        <v>536</v>
      </c>
      <c r="B530" s="171"/>
      <c r="C530" s="171"/>
      <c r="D530" s="172"/>
      <c r="E530" s="187"/>
      <c r="F530" s="174"/>
      <c r="G530" s="39"/>
      <c r="H530" s="44"/>
      <c r="I530" s="41"/>
      <c r="J530" s="42"/>
      <c r="K530" s="21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2.75" customHeight="1" x14ac:dyDescent="0.15">
      <c r="A531" s="33" t="s">
        <v>537</v>
      </c>
      <c r="B531" s="171"/>
      <c r="C531" s="171"/>
      <c r="D531" s="172"/>
      <c r="E531" s="173"/>
      <c r="F531" s="174"/>
      <c r="G531" s="39"/>
      <c r="H531" s="44"/>
      <c r="I531" s="41"/>
      <c r="J531" s="42"/>
      <c r="K531" s="21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2.75" customHeight="1" x14ac:dyDescent="0.15">
      <c r="A532" s="33" t="s">
        <v>538</v>
      </c>
      <c r="B532" s="171"/>
      <c r="C532" s="171"/>
      <c r="D532" s="172"/>
      <c r="E532" s="187"/>
      <c r="F532" s="174"/>
      <c r="G532" s="39"/>
      <c r="H532" s="44"/>
      <c r="I532" s="41"/>
      <c r="J532" s="42"/>
      <c r="K532" s="21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2.75" customHeight="1" x14ac:dyDescent="0.15">
      <c r="A533" s="46" t="s">
        <v>539</v>
      </c>
      <c r="B533" s="175"/>
      <c r="C533" s="175"/>
      <c r="D533" s="176"/>
      <c r="E533" s="188"/>
      <c r="F533" s="178"/>
      <c r="G533" s="52"/>
      <c r="H533" s="53"/>
      <c r="I533" s="54"/>
      <c r="J533" s="55"/>
      <c r="K533" s="21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2.75" customHeight="1" x14ac:dyDescent="0.15">
      <c r="A534" s="11" t="s">
        <v>540</v>
      </c>
      <c r="B534" s="179"/>
      <c r="C534" s="179"/>
      <c r="D534" s="180"/>
      <c r="E534" s="189"/>
      <c r="F534" s="182"/>
      <c r="G534" s="17"/>
      <c r="H534" s="92"/>
      <c r="I534" s="19"/>
      <c r="J534" s="20"/>
      <c r="K534" s="21">
        <v>77</v>
      </c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2.75" customHeight="1" x14ac:dyDescent="0.15">
      <c r="A535" s="23" t="s">
        <v>541</v>
      </c>
      <c r="B535" s="183"/>
      <c r="C535" s="183"/>
      <c r="D535" s="184"/>
      <c r="E535" s="190"/>
      <c r="F535" s="186"/>
      <c r="G535" s="29"/>
      <c r="H535" s="191"/>
      <c r="I535" s="31"/>
      <c r="J535" s="32"/>
      <c r="K535" s="21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2.75" customHeight="1" x14ac:dyDescent="0.15">
      <c r="A536" s="33" t="s">
        <v>542</v>
      </c>
      <c r="B536" s="171"/>
      <c r="C536" s="171"/>
      <c r="D536" s="172"/>
      <c r="E536" s="187"/>
      <c r="F536" s="174"/>
      <c r="G536" s="39"/>
      <c r="H536" s="44"/>
      <c r="I536" s="41"/>
      <c r="J536" s="42"/>
      <c r="K536" s="21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2.75" customHeight="1" x14ac:dyDescent="0.15">
      <c r="A537" s="33" t="s">
        <v>543</v>
      </c>
      <c r="B537" s="171"/>
      <c r="C537" s="171"/>
      <c r="D537" s="172"/>
      <c r="E537" s="173"/>
      <c r="F537" s="174"/>
      <c r="G537" s="39"/>
      <c r="H537" s="44"/>
      <c r="I537" s="41"/>
      <c r="J537" s="42"/>
      <c r="K537" s="21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2.75" customHeight="1" x14ac:dyDescent="0.15">
      <c r="A538" s="33" t="s">
        <v>544</v>
      </c>
      <c r="B538" s="171"/>
      <c r="C538" s="171"/>
      <c r="D538" s="172"/>
      <c r="E538" s="187"/>
      <c r="F538" s="174"/>
      <c r="G538" s="39"/>
      <c r="H538" s="44"/>
      <c r="I538" s="41"/>
      <c r="J538" s="42"/>
      <c r="K538" s="21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2.75" customHeight="1" x14ac:dyDescent="0.15">
      <c r="A539" s="33" t="s">
        <v>545</v>
      </c>
      <c r="B539" s="171"/>
      <c r="C539" s="171"/>
      <c r="D539" s="172"/>
      <c r="E539" s="173"/>
      <c r="F539" s="174"/>
      <c r="G539" s="39"/>
      <c r="H539" s="44"/>
      <c r="I539" s="41"/>
      <c r="J539" s="42"/>
      <c r="K539" s="21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2.75" customHeight="1" x14ac:dyDescent="0.15">
      <c r="A540" s="46" t="s">
        <v>546</v>
      </c>
      <c r="B540" s="175"/>
      <c r="C540" s="175"/>
      <c r="D540" s="176"/>
      <c r="E540" s="177"/>
      <c r="F540" s="178"/>
      <c r="G540" s="52"/>
      <c r="H540" s="53"/>
      <c r="I540" s="54"/>
      <c r="J540" s="55"/>
      <c r="K540" s="21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2.75" customHeight="1" x14ac:dyDescent="0.15">
      <c r="A541" s="11" t="s">
        <v>547</v>
      </c>
      <c r="B541" s="179"/>
      <c r="C541" s="179"/>
      <c r="D541" s="180"/>
      <c r="E541" s="181"/>
      <c r="F541" s="182"/>
      <c r="G541" s="17"/>
      <c r="H541" s="92"/>
      <c r="I541" s="19"/>
      <c r="J541" s="20"/>
      <c r="K541" s="21">
        <v>78</v>
      </c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2.75" customHeight="1" x14ac:dyDescent="0.15">
      <c r="A542" s="23" t="s">
        <v>548</v>
      </c>
      <c r="B542" s="183"/>
      <c r="C542" s="183"/>
      <c r="D542" s="184"/>
      <c r="E542" s="185"/>
      <c r="F542" s="186"/>
      <c r="G542" s="29"/>
      <c r="H542" s="191"/>
      <c r="I542" s="31"/>
      <c r="J542" s="32"/>
      <c r="K542" s="21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2.75" customHeight="1" x14ac:dyDescent="0.15">
      <c r="A543" s="33" t="s">
        <v>549</v>
      </c>
      <c r="B543" s="171"/>
      <c r="C543" s="171"/>
      <c r="D543" s="172"/>
      <c r="E543" s="173"/>
      <c r="F543" s="174"/>
      <c r="G543" s="39"/>
      <c r="H543" s="44"/>
      <c r="I543" s="41"/>
      <c r="J543" s="42"/>
      <c r="K543" s="21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2.75" customHeight="1" x14ac:dyDescent="0.15">
      <c r="A544" s="33" t="s">
        <v>550</v>
      </c>
      <c r="B544" s="171"/>
      <c r="C544" s="171"/>
      <c r="D544" s="172"/>
      <c r="E544" s="187"/>
      <c r="F544" s="174"/>
      <c r="G544" s="39"/>
      <c r="H544" s="44"/>
      <c r="I544" s="41"/>
      <c r="J544" s="42"/>
      <c r="K544" s="21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2.75" customHeight="1" x14ac:dyDescent="0.15">
      <c r="A545" s="33" t="s">
        <v>551</v>
      </c>
      <c r="B545" s="171"/>
      <c r="C545" s="171"/>
      <c r="D545" s="172"/>
      <c r="E545" s="173"/>
      <c r="F545" s="174"/>
      <c r="G545" s="39"/>
      <c r="H545" s="44"/>
      <c r="I545" s="41"/>
      <c r="J545" s="42"/>
      <c r="K545" s="21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2.75" customHeight="1" x14ac:dyDescent="0.15">
      <c r="A546" s="33" t="s">
        <v>552</v>
      </c>
      <c r="B546" s="171"/>
      <c r="C546" s="171"/>
      <c r="D546" s="172"/>
      <c r="E546" s="187"/>
      <c r="F546" s="174"/>
      <c r="G546" s="39"/>
      <c r="H546" s="44"/>
      <c r="I546" s="41"/>
      <c r="J546" s="42"/>
      <c r="K546" s="21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2.75" customHeight="1" x14ac:dyDescent="0.15">
      <c r="A547" s="46" t="s">
        <v>553</v>
      </c>
      <c r="B547" s="175"/>
      <c r="C547" s="175"/>
      <c r="D547" s="176"/>
      <c r="E547" s="188"/>
      <c r="F547" s="178"/>
      <c r="G547" s="52"/>
      <c r="H547" s="53"/>
      <c r="I547" s="54"/>
      <c r="J547" s="55"/>
      <c r="K547" s="21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2.75" customHeight="1" x14ac:dyDescent="0.15">
      <c r="A548" s="11" t="s">
        <v>554</v>
      </c>
      <c r="B548" s="179"/>
      <c r="C548" s="179"/>
      <c r="D548" s="180"/>
      <c r="E548" s="189"/>
      <c r="F548" s="182"/>
      <c r="G548" s="17"/>
      <c r="H548" s="92"/>
      <c r="I548" s="19"/>
      <c r="J548" s="20"/>
      <c r="K548" s="21">
        <v>79</v>
      </c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2.75" customHeight="1" x14ac:dyDescent="0.15">
      <c r="A549" s="23" t="s">
        <v>555</v>
      </c>
      <c r="B549" s="183"/>
      <c r="C549" s="183"/>
      <c r="D549" s="184"/>
      <c r="E549" s="190"/>
      <c r="F549" s="186"/>
      <c r="G549" s="29"/>
      <c r="H549" s="191"/>
      <c r="I549" s="31"/>
      <c r="J549" s="32"/>
      <c r="K549" s="21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2.75" customHeight="1" x14ac:dyDescent="0.15">
      <c r="A550" s="33" t="s">
        <v>556</v>
      </c>
      <c r="B550" s="171"/>
      <c r="C550" s="171"/>
      <c r="D550" s="172"/>
      <c r="E550" s="187"/>
      <c r="F550" s="174"/>
      <c r="G550" s="39"/>
      <c r="H550" s="44"/>
      <c r="I550" s="41"/>
      <c r="J550" s="42"/>
      <c r="K550" s="21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2.75" customHeight="1" x14ac:dyDescent="0.15">
      <c r="A551" s="33" t="s">
        <v>557</v>
      </c>
      <c r="B551" s="171"/>
      <c r="C551" s="171"/>
      <c r="D551" s="172"/>
      <c r="E551" s="173"/>
      <c r="F551" s="174"/>
      <c r="G551" s="39"/>
      <c r="H551" s="44"/>
      <c r="I551" s="41"/>
      <c r="J551" s="42"/>
      <c r="K551" s="21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2.75" customHeight="1" x14ac:dyDescent="0.15">
      <c r="A552" s="33" t="s">
        <v>558</v>
      </c>
      <c r="B552" s="171"/>
      <c r="C552" s="171"/>
      <c r="D552" s="172"/>
      <c r="E552" s="187"/>
      <c r="F552" s="174"/>
      <c r="G552" s="39"/>
      <c r="H552" s="44"/>
      <c r="I552" s="41"/>
      <c r="J552" s="42"/>
      <c r="K552" s="21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2.75" customHeight="1" x14ac:dyDescent="0.15">
      <c r="A553" s="33" t="s">
        <v>559</v>
      </c>
      <c r="B553" s="171"/>
      <c r="C553" s="171"/>
      <c r="D553" s="172"/>
      <c r="E553" s="173"/>
      <c r="F553" s="174"/>
      <c r="G553" s="39"/>
      <c r="H553" s="44"/>
      <c r="I553" s="41"/>
      <c r="J553" s="42"/>
      <c r="K553" s="21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2.75" customHeight="1" x14ac:dyDescent="0.15">
      <c r="A554" s="46" t="s">
        <v>560</v>
      </c>
      <c r="B554" s="175"/>
      <c r="C554" s="175"/>
      <c r="D554" s="176"/>
      <c r="E554" s="177"/>
      <c r="F554" s="178"/>
      <c r="G554" s="52"/>
      <c r="H554" s="53"/>
      <c r="I554" s="54"/>
      <c r="J554" s="55"/>
      <c r="K554" s="21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2.75" customHeight="1" x14ac:dyDescent="0.15">
      <c r="A555" s="11" t="s">
        <v>561</v>
      </c>
      <c r="B555" s="179"/>
      <c r="C555" s="179"/>
      <c r="D555" s="180"/>
      <c r="E555" s="181"/>
      <c r="F555" s="182"/>
      <c r="G555" s="17"/>
      <c r="H555" s="92"/>
      <c r="I555" s="19"/>
      <c r="J555" s="20"/>
      <c r="K555" s="192">
        <v>80</v>
      </c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2.75" customHeight="1" x14ac:dyDescent="0.15">
      <c r="A556" s="23" t="s">
        <v>562</v>
      </c>
      <c r="B556" s="183"/>
      <c r="C556" s="183"/>
      <c r="D556" s="184"/>
      <c r="E556" s="185"/>
      <c r="F556" s="186"/>
      <c r="G556" s="29"/>
      <c r="H556" s="191"/>
      <c r="I556" s="31"/>
      <c r="J556" s="32"/>
      <c r="K556" s="19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2.75" customHeight="1" x14ac:dyDescent="0.15">
      <c r="A557" s="33" t="s">
        <v>563</v>
      </c>
      <c r="B557" s="171"/>
      <c r="C557" s="171"/>
      <c r="D557" s="172"/>
      <c r="E557" s="173"/>
      <c r="F557" s="174"/>
      <c r="G557" s="39"/>
      <c r="H557" s="44"/>
      <c r="I557" s="41"/>
      <c r="J557" s="42"/>
      <c r="K557" s="19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2.75" customHeight="1" x14ac:dyDescent="0.15">
      <c r="A558" s="33" t="s">
        <v>564</v>
      </c>
      <c r="B558" s="171"/>
      <c r="C558" s="171"/>
      <c r="D558" s="172"/>
      <c r="E558" s="187"/>
      <c r="F558" s="174"/>
      <c r="G558" s="39"/>
      <c r="H558" s="44"/>
      <c r="I558" s="41"/>
      <c r="J558" s="42"/>
      <c r="K558" s="19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2.75" customHeight="1" x14ac:dyDescent="0.15">
      <c r="A559" s="33" t="s">
        <v>565</v>
      </c>
      <c r="B559" s="171"/>
      <c r="C559" s="171"/>
      <c r="D559" s="172"/>
      <c r="E559" s="173"/>
      <c r="F559" s="174"/>
      <c r="G559" s="39"/>
      <c r="H559" s="44"/>
      <c r="I559" s="41"/>
      <c r="J559" s="42"/>
      <c r="K559" s="19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2.75" customHeight="1" x14ac:dyDescent="0.15">
      <c r="A560" s="33" t="s">
        <v>566</v>
      </c>
      <c r="B560" s="171"/>
      <c r="C560" s="171"/>
      <c r="D560" s="172"/>
      <c r="E560" s="187"/>
      <c r="F560" s="174"/>
      <c r="G560" s="39"/>
      <c r="H560" s="44"/>
      <c r="I560" s="41"/>
      <c r="J560" s="42"/>
      <c r="K560" s="19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2.75" customHeight="1" x14ac:dyDescent="0.15">
      <c r="A561" s="33" t="s">
        <v>567</v>
      </c>
      <c r="B561" s="171"/>
      <c r="C561" s="171"/>
      <c r="D561" s="172"/>
      <c r="E561" s="173"/>
      <c r="F561" s="174"/>
      <c r="G561" s="39"/>
      <c r="H561" s="44"/>
      <c r="I561" s="41"/>
      <c r="J561" s="42"/>
      <c r="K561" s="19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2.75" customHeight="1" x14ac:dyDescent="0.15">
      <c r="A562" s="193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2.75" customHeight="1" x14ac:dyDescent="0.15">
      <c r="A563" s="193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2.75" customHeight="1" x14ac:dyDescent="0.15">
      <c r="A564" s="193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2.75" customHeight="1" x14ac:dyDescent="0.15">
      <c r="A565" s="193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2.75" customHeight="1" x14ac:dyDescent="0.15">
      <c r="A566" s="193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2.75" customHeight="1" x14ac:dyDescent="0.15">
      <c r="A567" s="193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2.75" customHeight="1" x14ac:dyDescent="0.15">
      <c r="A568" s="193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2.75" customHeight="1" x14ac:dyDescent="0.15">
      <c r="A569" s="193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2.75" customHeight="1" x14ac:dyDescent="0.15">
      <c r="A570" s="193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2.75" customHeight="1" x14ac:dyDescent="0.15">
      <c r="A571" s="193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2.75" customHeight="1" x14ac:dyDescent="0.15">
      <c r="A572" s="193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2.75" customHeight="1" x14ac:dyDescent="0.15">
      <c r="A573" s="193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2.75" customHeight="1" x14ac:dyDescent="0.15">
      <c r="A574" s="193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2.75" customHeight="1" x14ac:dyDescent="0.15">
      <c r="A575" s="193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2.75" customHeight="1" x14ac:dyDescent="0.15">
      <c r="A576" s="193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2.75" customHeight="1" x14ac:dyDescent="0.15">
      <c r="A577" s="193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2.75" customHeight="1" x14ac:dyDescent="0.15">
      <c r="A578" s="193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2.75" customHeight="1" x14ac:dyDescent="0.15">
      <c r="A579" s="193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2.75" customHeight="1" x14ac:dyDescent="0.15">
      <c r="A580" s="193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2.75" customHeight="1" x14ac:dyDescent="0.15">
      <c r="A581" s="193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2.75" customHeight="1" x14ac:dyDescent="0.15">
      <c r="A582" s="193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2.75" customHeight="1" x14ac:dyDescent="0.15">
      <c r="A583" s="193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2.75" customHeight="1" x14ac:dyDescent="0.15">
      <c r="A584" s="193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2.75" customHeight="1" x14ac:dyDescent="0.15">
      <c r="A585" s="193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2.75" customHeight="1" x14ac:dyDescent="0.15">
      <c r="A586" s="193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2.75" customHeight="1" x14ac:dyDescent="0.15">
      <c r="A587" s="193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2.75" customHeight="1" x14ac:dyDescent="0.15">
      <c r="A588" s="193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2.75" customHeight="1" x14ac:dyDescent="0.15">
      <c r="A589" s="193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2.75" customHeight="1" x14ac:dyDescent="0.15">
      <c r="A590" s="193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2.75" customHeight="1" x14ac:dyDescent="0.15">
      <c r="A591" s="193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2.75" customHeight="1" x14ac:dyDescent="0.15">
      <c r="A592" s="193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2.75" customHeight="1" x14ac:dyDescent="0.15">
      <c r="A593" s="193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2.75" customHeight="1" x14ac:dyDescent="0.15">
      <c r="A594" s="193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2.75" customHeight="1" x14ac:dyDescent="0.15">
      <c r="A595" s="193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2.75" customHeight="1" x14ac:dyDescent="0.15">
      <c r="A596" s="193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2.75" customHeight="1" x14ac:dyDescent="0.15">
      <c r="A597" s="193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2.75" customHeight="1" x14ac:dyDescent="0.15">
      <c r="A598" s="193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2.75" customHeight="1" x14ac:dyDescent="0.15">
      <c r="A599" s="193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2.75" customHeight="1" x14ac:dyDescent="0.15">
      <c r="A600" s="193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2.75" customHeight="1" x14ac:dyDescent="0.15">
      <c r="A601" s="193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2.75" customHeight="1" x14ac:dyDescent="0.15">
      <c r="A602" s="193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2.75" customHeight="1" x14ac:dyDescent="0.15">
      <c r="A603" s="193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2.75" customHeight="1" x14ac:dyDescent="0.15">
      <c r="A604" s="193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2.75" customHeight="1" x14ac:dyDescent="0.15">
      <c r="A605" s="193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2.75" customHeight="1" x14ac:dyDescent="0.15">
      <c r="A606" s="193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2.75" customHeight="1" x14ac:dyDescent="0.15">
      <c r="A607" s="193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2.75" customHeight="1" x14ac:dyDescent="0.15">
      <c r="A608" s="193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2.75" customHeight="1" x14ac:dyDescent="0.15">
      <c r="A609" s="193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2.75" customHeight="1" x14ac:dyDescent="0.15">
      <c r="A610" s="193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2.75" customHeight="1" x14ac:dyDescent="0.15">
      <c r="A611" s="193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2.75" customHeight="1" x14ac:dyDescent="0.15">
      <c r="A612" s="193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2.75" customHeight="1" x14ac:dyDescent="0.15">
      <c r="A613" s="193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2.75" customHeight="1" x14ac:dyDescent="0.15">
      <c r="A614" s="193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2.75" customHeight="1" x14ac:dyDescent="0.15">
      <c r="A615" s="193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2.75" customHeight="1" x14ac:dyDescent="0.15">
      <c r="A616" s="193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2.75" customHeight="1" x14ac:dyDescent="0.15">
      <c r="A617" s="193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2.75" customHeight="1" x14ac:dyDescent="0.15">
      <c r="A618" s="193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2.75" customHeight="1" x14ac:dyDescent="0.15">
      <c r="A619" s="193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2.75" customHeight="1" x14ac:dyDescent="0.15">
      <c r="A620" s="193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2.75" customHeight="1" x14ac:dyDescent="0.15">
      <c r="A621" s="193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2.75" customHeight="1" x14ac:dyDescent="0.15">
      <c r="A622" s="193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2.75" customHeight="1" x14ac:dyDescent="0.15">
      <c r="A623" s="193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2.75" customHeight="1" x14ac:dyDescent="0.15">
      <c r="A624" s="193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2.75" customHeight="1" x14ac:dyDescent="0.15">
      <c r="A625" s="193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2.75" customHeight="1" x14ac:dyDescent="0.15">
      <c r="A626" s="193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2.75" customHeight="1" x14ac:dyDescent="0.15">
      <c r="A627" s="193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2.75" customHeight="1" x14ac:dyDescent="0.15">
      <c r="A628" s="193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2.75" customHeight="1" x14ac:dyDescent="0.15">
      <c r="A629" s="193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2.75" customHeight="1" x14ac:dyDescent="0.15">
      <c r="A630" s="193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2.75" customHeight="1" x14ac:dyDescent="0.15">
      <c r="A631" s="193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2.75" customHeight="1" x14ac:dyDescent="0.15">
      <c r="A632" s="193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2.75" customHeight="1" x14ac:dyDescent="0.15">
      <c r="A633" s="193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2.75" customHeight="1" x14ac:dyDescent="0.15">
      <c r="A634" s="193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2.75" customHeight="1" x14ac:dyDescent="0.15">
      <c r="A635" s="193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2.75" customHeight="1" x14ac:dyDescent="0.15">
      <c r="A636" s="193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2.75" customHeight="1" x14ac:dyDescent="0.15">
      <c r="A637" s="193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2.75" customHeight="1" x14ac:dyDescent="0.15">
      <c r="A638" s="193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2.75" customHeight="1" x14ac:dyDescent="0.15">
      <c r="A639" s="193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2.75" customHeight="1" x14ac:dyDescent="0.15">
      <c r="A640" s="193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2.75" customHeight="1" x14ac:dyDescent="0.15">
      <c r="A641" s="193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2.75" customHeight="1" x14ac:dyDescent="0.15">
      <c r="A642" s="193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2.75" customHeight="1" x14ac:dyDescent="0.15">
      <c r="A643" s="193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2.75" customHeight="1" x14ac:dyDescent="0.15">
      <c r="A644" s="193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2.75" customHeight="1" x14ac:dyDescent="0.15">
      <c r="A645" s="193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2.75" customHeight="1" x14ac:dyDescent="0.15">
      <c r="A646" s="193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2.75" customHeight="1" x14ac:dyDescent="0.15">
      <c r="A647" s="193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2.75" customHeight="1" x14ac:dyDescent="0.15">
      <c r="A648" s="193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2.75" customHeight="1" x14ac:dyDescent="0.15">
      <c r="A649" s="193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2.75" customHeight="1" x14ac:dyDescent="0.15">
      <c r="A650" s="193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2.75" customHeight="1" x14ac:dyDescent="0.15">
      <c r="A651" s="193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2.75" customHeight="1" x14ac:dyDescent="0.15">
      <c r="A652" s="193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2.75" customHeight="1" x14ac:dyDescent="0.15">
      <c r="A653" s="193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2.75" customHeight="1" x14ac:dyDescent="0.15">
      <c r="A654" s="193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2.75" customHeight="1" x14ac:dyDescent="0.15">
      <c r="A655" s="193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2.75" customHeight="1" x14ac:dyDescent="0.15">
      <c r="A656" s="193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2.75" customHeight="1" x14ac:dyDescent="0.15">
      <c r="A657" s="193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2.75" customHeight="1" x14ac:dyDescent="0.15">
      <c r="A658" s="193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2.75" customHeight="1" x14ac:dyDescent="0.15">
      <c r="A659" s="193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2.75" customHeight="1" x14ac:dyDescent="0.15">
      <c r="A660" s="193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2.75" customHeight="1" x14ac:dyDescent="0.15">
      <c r="A661" s="193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2.75" customHeight="1" x14ac:dyDescent="0.15">
      <c r="A662" s="193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2.75" customHeight="1" x14ac:dyDescent="0.15">
      <c r="A663" s="193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2.75" customHeight="1" x14ac:dyDescent="0.15">
      <c r="A664" s="193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2.75" customHeight="1" x14ac:dyDescent="0.15">
      <c r="A665" s="193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2.75" customHeight="1" x14ac:dyDescent="0.15">
      <c r="A666" s="193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2.75" customHeight="1" x14ac:dyDescent="0.15">
      <c r="A667" s="193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2.75" customHeight="1" x14ac:dyDescent="0.15">
      <c r="A668" s="193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2.75" customHeight="1" x14ac:dyDescent="0.15">
      <c r="A669" s="193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2.75" customHeight="1" x14ac:dyDescent="0.15">
      <c r="A670" s="193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2.75" customHeight="1" x14ac:dyDescent="0.15">
      <c r="A671" s="193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2.75" customHeight="1" x14ac:dyDescent="0.15">
      <c r="A672" s="193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2.75" customHeight="1" x14ac:dyDescent="0.15">
      <c r="A673" s="193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2.75" customHeight="1" x14ac:dyDescent="0.15">
      <c r="A674" s="193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2.75" customHeight="1" x14ac:dyDescent="0.15">
      <c r="A675" s="193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2.75" customHeight="1" x14ac:dyDescent="0.15">
      <c r="A676" s="193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2.75" customHeight="1" x14ac:dyDescent="0.15">
      <c r="A677" s="193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2.75" customHeight="1" x14ac:dyDescent="0.15">
      <c r="A678" s="193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2.75" customHeight="1" x14ac:dyDescent="0.15">
      <c r="A679" s="193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2.75" customHeight="1" x14ac:dyDescent="0.15">
      <c r="A680" s="193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2.75" customHeight="1" x14ac:dyDescent="0.15">
      <c r="A681" s="193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2.75" customHeight="1" x14ac:dyDescent="0.15">
      <c r="A682" s="193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2.75" customHeight="1" x14ac:dyDescent="0.15">
      <c r="A683" s="193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2.75" customHeight="1" x14ac:dyDescent="0.15">
      <c r="A684" s="193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2.75" customHeight="1" x14ac:dyDescent="0.15">
      <c r="A685" s="193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2.75" customHeight="1" x14ac:dyDescent="0.15">
      <c r="A686" s="193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2.75" customHeight="1" x14ac:dyDescent="0.15">
      <c r="A687" s="193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2.75" customHeight="1" x14ac:dyDescent="0.15">
      <c r="A688" s="193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2.75" customHeight="1" x14ac:dyDescent="0.15">
      <c r="A689" s="193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2.75" customHeight="1" x14ac:dyDescent="0.15">
      <c r="A690" s="193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2.75" customHeight="1" x14ac:dyDescent="0.15">
      <c r="A691" s="193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2.75" customHeight="1" x14ac:dyDescent="0.15">
      <c r="A692" s="193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2.75" customHeight="1" x14ac:dyDescent="0.15">
      <c r="A693" s="193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2.75" customHeight="1" x14ac:dyDescent="0.15">
      <c r="A694" s="193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2.75" customHeight="1" x14ac:dyDescent="0.15">
      <c r="A695" s="193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2.75" customHeight="1" x14ac:dyDescent="0.15">
      <c r="A696" s="193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2.75" customHeight="1" x14ac:dyDescent="0.15">
      <c r="A697" s="193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2.75" customHeight="1" x14ac:dyDescent="0.15">
      <c r="A698" s="193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2.75" customHeight="1" x14ac:dyDescent="0.15">
      <c r="A699" s="193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2.75" customHeight="1" x14ac:dyDescent="0.15">
      <c r="A700" s="193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2.75" customHeight="1" x14ac:dyDescent="0.15">
      <c r="A701" s="193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2.75" customHeight="1" x14ac:dyDescent="0.15">
      <c r="A702" s="193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2.75" customHeight="1" x14ac:dyDescent="0.15">
      <c r="A703" s="193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2.75" customHeight="1" x14ac:dyDescent="0.15">
      <c r="A704" s="193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2.75" customHeight="1" x14ac:dyDescent="0.15">
      <c r="A705" s="193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2.75" customHeight="1" x14ac:dyDescent="0.15">
      <c r="A706" s="193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2.75" customHeight="1" x14ac:dyDescent="0.15">
      <c r="A707" s="193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2.75" customHeight="1" x14ac:dyDescent="0.15">
      <c r="A708" s="193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2.75" customHeight="1" x14ac:dyDescent="0.15">
      <c r="A709" s="193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2.75" customHeight="1" x14ac:dyDescent="0.15">
      <c r="A710" s="193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2.75" customHeight="1" x14ac:dyDescent="0.15">
      <c r="A711" s="193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2.75" customHeight="1" x14ac:dyDescent="0.15">
      <c r="A712" s="193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2.75" customHeight="1" x14ac:dyDescent="0.15">
      <c r="A713" s="193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2.75" customHeight="1" x14ac:dyDescent="0.15">
      <c r="A714" s="193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2.75" customHeight="1" x14ac:dyDescent="0.15">
      <c r="A715" s="193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2.75" customHeight="1" x14ac:dyDescent="0.15">
      <c r="A716" s="193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2.75" customHeight="1" x14ac:dyDescent="0.15">
      <c r="A717" s="193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2.75" customHeight="1" x14ac:dyDescent="0.15">
      <c r="A718" s="193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2.75" customHeight="1" x14ac:dyDescent="0.15">
      <c r="A719" s="193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2.75" customHeight="1" x14ac:dyDescent="0.15">
      <c r="A720" s="193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2.75" customHeight="1" x14ac:dyDescent="0.15">
      <c r="A721" s="193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2.75" customHeight="1" x14ac:dyDescent="0.15">
      <c r="A722" s="193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2.75" customHeight="1" x14ac:dyDescent="0.15">
      <c r="A723" s="193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2.75" customHeight="1" x14ac:dyDescent="0.15">
      <c r="A724" s="193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2.75" customHeight="1" x14ac:dyDescent="0.15">
      <c r="A725" s="193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2.75" customHeight="1" x14ac:dyDescent="0.15">
      <c r="A726" s="193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2.75" customHeight="1" x14ac:dyDescent="0.15">
      <c r="A727" s="193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2.75" customHeight="1" x14ac:dyDescent="0.15">
      <c r="A728" s="193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2.75" customHeight="1" x14ac:dyDescent="0.15">
      <c r="A729" s="193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2.75" customHeight="1" x14ac:dyDescent="0.15">
      <c r="A730" s="193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2.75" customHeight="1" x14ac:dyDescent="0.15">
      <c r="A731" s="193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2.75" customHeight="1" x14ac:dyDescent="0.15">
      <c r="A732" s="193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2.75" customHeight="1" x14ac:dyDescent="0.15">
      <c r="A733" s="193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2.75" customHeight="1" x14ac:dyDescent="0.15">
      <c r="A734" s="193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2.75" customHeight="1" x14ac:dyDescent="0.15">
      <c r="A735" s="193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2.75" customHeight="1" x14ac:dyDescent="0.15">
      <c r="A736" s="193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2.75" customHeight="1" x14ac:dyDescent="0.15">
      <c r="A737" s="193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2.75" customHeight="1" x14ac:dyDescent="0.15">
      <c r="A738" s="193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2.75" customHeight="1" x14ac:dyDescent="0.15">
      <c r="A739" s="193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2.75" customHeight="1" x14ac:dyDescent="0.15">
      <c r="A740" s="193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2.75" customHeight="1" x14ac:dyDescent="0.15">
      <c r="A741" s="193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2.75" customHeight="1" x14ac:dyDescent="0.15">
      <c r="A742" s="193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2.75" customHeight="1" x14ac:dyDescent="0.15">
      <c r="A743" s="193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2.75" customHeight="1" x14ac:dyDescent="0.15">
      <c r="A744" s="193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2.75" customHeight="1" x14ac:dyDescent="0.15">
      <c r="A745" s="193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2.75" customHeight="1" x14ac:dyDescent="0.15">
      <c r="A746" s="193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2.75" customHeight="1" x14ac:dyDescent="0.15">
      <c r="A747" s="193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2.75" customHeight="1" x14ac:dyDescent="0.15">
      <c r="A748" s="193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2.75" customHeight="1" x14ac:dyDescent="0.15">
      <c r="A749" s="193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2.75" customHeight="1" x14ac:dyDescent="0.15">
      <c r="A750" s="193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2.75" customHeight="1" x14ac:dyDescent="0.15">
      <c r="A751" s="193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2.75" customHeight="1" x14ac:dyDescent="0.15">
      <c r="A752" s="193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2.75" customHeight="1" x14ac:dyDescent="0.15">
      <c r="A753" s="193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2.75" customHeight="1" x14ac:dyDescent="0.15">
      <c r="A754" s="193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2.75" customHeight="1" x14ac:dyDescent="0.15">
      <c r="A755" s="193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2.75" customHeight="1" x14ac:dyDescent="0.15">
      <c r="A756" s="193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2.75" customHeight="1" x14ac:dyDescent="0.15">
      <c r="A757" s="193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2.75" customHeight="1" x14ac:dyDescent="0.15">
      <c r="A758" s="193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2.75" customHeight="1" x14ac:dyDescent="0.15">
      <c r="A759" s="193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2.75" customHeight="1" x14ac:dyDescent="0.15">
      <c r="A760" s="193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2.75" customHeight="1" x14ac:dyDescent="0.15">
      <c r="A761" s="193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2.75" customHeight="1" x14ac:dyDescent="0.15">
      <c r="A762" s="193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2.75" customHeight="1" x14ac:dyDescent="0.15">
      <c r="A763" s="193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2.75" customHeight="1" x14ac:dyDescent="0.15">
      <c r="A764" s="193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2.75" customHeight="1" x14ac:dyDescent="0.15">
      <c r="A765" s="193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2.75" customHeight="1" x14ac:dyDescent="0.15">
      <c r="A766" s="193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2.75" customHeight="1" x14ac:dyDescent="0.15">
      <c r="A767" s="193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2.75" customHeight="1" x14ac:dyDescent="0.15">
      <c r="A768" s="193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2.75" customHeight="1" x14ac:dyDescent="0.15">
      <c r="A769" s="193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2.75" customHeight="1" x14ac:dyDescent="0.15">
      <c r="A770" s="193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2.75" customHeight="1" x14ac:dyDescent="0.15">
      <c r="A771" s="193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2.75" customHeight="1" x14ac:dyDescent="0.15">
      <c r="A772" s="193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2.75" customHeight="1" x14ac:dyDescent="0.15">
      <c r="A773" s="193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2.75" customHeight="1" x14ac:dyDescent="0.15">
      <c r="A774" s="193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2.75" customHeight="1" x14ac:dyDescent="0.15">
      <c r="A775" s="193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2.75" customHeight="1" x14ac:dyDescent="0.15">
      <c r="A776" s="193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2.75" customHeight="1" x14ac:dyDescent="0.15">
      <c r="A777" s="193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2.75" customHeight="1" x14ac:dyDescent="0.15">
      <c r="A778" s="193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2.75" customHeight="1" x14ac:dyDescent="0.15">
      <c r="A779" s="193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2.75" customHeight="1" x14ac:dyDescent="0.15">
      <c r="A780" s="193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2.75" customHeight="1" x14ac:dyDescent="0.15">
      <c r="A781" s="193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2.75" customHeight="1" x14ac:dyDescent="0.15">
      <c r="A782" s="193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2.75" customHeight="1" x14ac:dyDescent="0.15">
      <c r="A783" s="193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2.75" customHeight="1" x14ac:dyDescent="0.15">
      <c r="A784" s="193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2.75" customHeight="1" x14ac:dyDescent="0.15">
      <c r="A785" s="193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2.75" customHeight="1" x14ac:dyDescent="0.15">
      <c r="A786" s="193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2.75" customHeight="1" x14ac:dyDescent="0.15">
      <c r="A787" s="193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2.75" customHeight="1" x14ac:dyDescent="0.15">
      <c r="A788" s="193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2.75" customHeight="1" x14ac:dyDescent="0.15">
      <c r="A789" s="193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2.75" customHeight="1" x14ac:dyDescent="0.15">
      <c r="A790" s="193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2.75" customHeight="1" x14ac:dyDescent="0.15">
      <c r="A791" s="193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2.75" customHeight="1" x14ac:dyDescent="0.15">
      <c r="A792" s="193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2.75" customHeight="1" x14ac:dyDescent="0.15">
      <c r="A793" s="193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2.75" customHeight="1" x14ac:dyDescent="0.15">
      <c r="A794" s="193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2.75" customHeight="1" x14ac:dyDescent="0.15">
      <c r="A795" s="193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2.75" customHeight="1" x14ac:dyDescent="0.15">
      <c r="A796" s="193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2.75" customHeight="1" x14ac:dyDescent="0.15">
      <c r="A797" s="193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2.75" customHeight="1" x14ac:dyDescent="0.15">
      <c r="A798" s="193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2.75" customHeight="1" x14ac:dyDescent="0.15">
      <c r="A799" s="193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2.75" customHeight="1" x14ac:dyDescent="0.15">
      <c r="A800" s="193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2.75" customHeight="1" x14ac:dyDescent="0.15">
      <c r="A801" s="193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2.75" customHeight="1" x14ac:dyDescent="0.15">
      <c r="A802" s="193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2.75" customHeight="1" x14ac:dyDescent="0.15">
      <c r="A803" s="193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2.75" customHeight="1" x14ac:dyDescent="0.15">
      <c r="A804" s="193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2.75" customHeight="1" x14ac:dyDescent="0.15">
      <c r="A805" s="193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2.75" customHeight="1" x14ac:dyDescent="0.15">
      <c r="A806" s="193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2.75" customHeight="1" x14ac:dyDescent="0.15">
      <c r="A807" s="193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2.75" customHeight="1" x14ac:dyDescent="0.15">
      <c r="A808" s="193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2.75" customHeight="1" x14ac:dyDescent="0.15">
      <c r="A809" s="193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2.75" customHeight="1" x14ac:dyDescent="0.15">
      <c r="A810" s="193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2.75" customHeight="1" x14ac:dyDescent="0.15">
      <c r="A811" s="193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2.75" customHeight="1" x14ac:dyDescent="0.15">
      <c r="A812" s="193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2.75" customHeight="1" x14ac:dyDescent="0.15">
      <c r="A813" s="193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2.75" customHeight="1" x14ac:dyDescent="0.15">
      <c r="A814" s="193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2.75" customHeight="1" x14ac:dyDescent="0.15">
      <c r="A815" s="193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2.75" customHeight="1" x14ac:dyDescent="0.15">
      <c r="A816" s="193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2.75" customHeight="1" x14ac:dyDescent="0.15">
      <c r="A817" s="193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2.75" customHeight="1" x14ac:dyDescent="0.15">
      <c r="A818" s="193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2.75" customHeight="1" x14ac:dyDescent="0.15">
      <c r="A819" s="193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2.75" customHeight="1" x14ac:dyDescent="0.15">
      <c r="A820" s="193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2.75" customHeight="1" x14ac:dyDescent="0.15">
      <c r="A821" s="193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2.75" customHeight="1" x14ac:dyDescent="0.15">
      <c r="A822" s="193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2.75" customHeight="1" x14ac:dyDescent="0.15">
      <c r="A823" s="193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2.75" customHeight="1" x14ac:dyDescent="0.15">
      <c r="A824" s="193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2.75" customHeight="1" x14ac:dyDescent="0.15">
      <c r="A825" s="193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2.75" customHeight="1" x14ac:dyDescent="0.15">
      <c r="A826" s="193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2.75" customHeight="1" x14ac:dyDescent="0.15">
      <c r="A827" s="193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2.75" customHeight="1" x14ac:dyDescent="0.15">
      <c r="A828" s="193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2.75" customHeight="1" x14ac:dyDescent="0.15">
      <c r="A829" s="193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2.75" customHeight="1" x14ac:dyDescent="0.15">
      <c r="A830" s="193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2.75" customHeight="1" x14ac:dyDescent="0.15">
      <c r="A831" s="193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2.75" customHeight="1" x14ac:dyDescent="0.15">
      <c r="A832" s="193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2.75" customHeight="1" x14ac:dyDescent="0.15">
      <c r="A833" s="193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2.75" customHeight="1" x14ac:dyDescent="0.15">
      <c r="A834" s="193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2.75" customHeight="1" x14ac:dyDescent="0.15">
      <c r="A835" s="193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2.75" customHeight="1" x14ac:dyDescent="0.15">
      <c r="A836" s="193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2.75" customHeight="1" x14ac:dyDescent="0.15">
      <c r="A837" s="193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2.75" customHeight="1" x14ac:dyDescent="0.15">
      <c r="A838" s="193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2.75" customHeight="1" x14ac:dyDescent="0.15">
      <c r="A839" s="193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2.75" customHeight="1" x14ac:dyDescent="0.15">
      <c r="A840" s="193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2.75" customHeight="1" x14ac:dyDescent="0.15">
      <c r="A841" s="193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2.75" customHeight="1" x14ac:dyDescent="0.15">
      <c r="A842" s="193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2.75" customHeight="1" x14ac:dyDescent="0.15">
      <c r="A843" s="193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2.75" customHeight="1" x14ac:dyDescent="0.15">
      <c r="A844" s="193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2.75" customHeight="1" x14ac:dyDescent="0.15">
      <c r="A845" s="193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2.75" customHeight="1" x14ac:dyDescent="0.15">
      <c r="A846" s="193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2.75" customHeight="1" x14ac:dyDescent="0.15">
      <c r="A847" s="193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2.75" customHeight="1" x14ac:dyDescent="0.15">
      <c r="A848" s="193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2.75" customHeight="1" x14ac:dyDescent="0.15">
      <c r="A849" s="193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2.75" customHeight="1" x14ac:dyDescent="0.15">
      <c r="A850" s="193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2.75" customHeight="1" x14ac:dyDescent="0.15">
      <c r="A851" s="193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2.75" customHeight="1" x14ac:dyDescent="0.15">
      <c r="A852" s="193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2.75" customHeight="1" x14ac:dyDescent="0.15">
      <c r="A853" s="193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2.75" customHeight="1" x14ac:dyDescent="0.15">
      <c r="A854" s="193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2.75" customHeight="1" x14ac:dyDescent="0.15">
      <c r="A855" s="193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2.75" customHeight="1" x14ac:dyDescent="0.15">
      <c r="A856" s="193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2.75" customHeight="1" x14ac:dyDescent="0.15">
      <c r="A857" s="193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2.75" customHeight="1" x14ac:dyDescent="0.15">
      <c r="A858" s="193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2.75" customHeight="1" x14ac:dyDescent="0.15">
      <c r="A859" s="193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2.75" customHeight="1" x14ac:dyDescent="0.15">
      <c r="A860" s="193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2.75" customHeight="1" x14ac:dyDescent="0.15">
      <c r="A861" s="193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2.75" customHeight="1" x14ac:dyDescent="0.15">
      <c r="A862" s="193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2.75" customHeight="1" x14ac:dyDescent="0.15">
      <c r="A863" s="193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2.75" customHeight="1" x14ac:dyDescent="0.15">
      <c r="A864" s="193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2.75" customHeight="1" x14ac:dyDescent="0.15">
      <c r="A865" s="193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2.75" customHeight="1" x14ac:dyDescent="0.15">
      <c r="A866" s="193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2.75" customHeight="1" x14ac:dyDescent="0.15">
      <c r="A867" s="193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2.75" customHeight="1" x14ac:dyDescent="0.15">
      <c r="A868" s="193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2.75" customHeight="1" x14ac:dyDescent="0.15">
      <c r="A869" s="193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2.75" customHeight="1" x14ac:dyDescent="0.15">
      <c r="A870" s="193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2.75" customHeight="1" x14ac:dyDescent="0.15">
      <c r="A871" s="193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2.75" customHeight="1" x14ac:dyDescent="0.15">
      <c r="A872" s="193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2.75" customHeight="1" x14ac:dyDescent="0.15">
      <c r="A873" s="193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2.75" customHeight="1" x14ac:dyDescent="0.15">
      <c r="A874" s="193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2.75" customHeight="1" x14ac:dyDescent="0.15">
      <c r="A875" s="193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2.75" customHeight="1" x14ac:dyDescent="0.15">
      <c r="A876" s="193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2.75" customHeight="1" x14ac:dyDescent="0.15">
      <c r="A877" s="193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2.75" customHeight="1" x14ac:dyDescent="0.15">
      <c r="A878" s="193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2.75" customHeight="1" x14ac:dyDescent="0.15">
      <c r="A879" s="193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2.75" customHeight="1" x14ac:dyDescent="0.15">
      <c r="A880" s="193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2.75" customHeight="1" x14ac:dyDescent="0.15">
      <c r="A881" s="193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2.75" customHeight="1" x14ac:dyDescent="0.15">
      <c r="A882" s="193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2.75" customHeight="1" x14ac:dyDescent="0.15">
      <c r="A883" s="193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2.75" customHeight="1" x14ac:dyDescent="0.15">
      <c r="A884" s="193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2.75" customHeight="1" x14ac:dyDescent="0.15">
      <c r="A885" s="193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2.75" customHeight="1" x14ac:dyDescent="0.15">
      <c r="A886" s="193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2.75" customHeight="1" x14ac:dyDescent="0.15">
      <c r="A887" s="193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2.75" customHeight="1" x14ac:dyDescent="0.15">
      <c r="A888" s="193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2.75" customHeight="1" x14ac:dyDescent="0.15">
      <c r="A889" s="193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2.75" customHeight="1" x14ac:dyDescent="0.15">
      <c r="A890" s="193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2.75" customHeight="1" x14ac:dyDescent="0.15">
      <c r="A891" s="193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2.75" customHeight="1" x14ac:dyDescent="0.15">
      <c r="A892" s="193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2.75" customHeight="1" x14ac:dyDescent="0.15">
      <c r="A893" s="193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2.75" customHeight="1" x14ac:dyDescent="0.15">
      <c r="A894" s="193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2.75" customHeight="1" x14ac:dyDescent="0.15">
      <c r="A895" s="193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2.75" customHeight="1" x14ac:dyDescent="0.15">
      <c r="A896" s="193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2.75" customHeight="1" x14ac:dyDescent="0.15">
      <c r="A897" s="193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2.75" customHeight="1" x14ac:dyDescent="0.15">
      <c r="A898" s="193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2.75" customHeight="1" x14ac:dyDescent="0.15">
      <c r="A899" s="193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2.75" customHeight="1" x14ac:dyDescent="0.15">
      <c r="A900" s="193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2.75" customHeight="1" x14ac:dyDescent="0.15">
      <c r="A901" s="193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2.75" customHeight="1" x14ac:dyDescent="0.15">
      <c r="A902" s="193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2.75" customHeight="1" x14ac:dyDescent="0.15">
      <c r="A903" s="193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2.75" customHeight="1" x14ac:dyDescent="0.15">
      <c r="A904" s="193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2.75" customHeight="1" x14ac:dyDescent="0.15">
      <c r="A905" s="193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2.75" customHeight="1" x14ac:dyDescent="0.15">
      <c r="A906" s="193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2.75" customHeight="1" x14ac:dyDescent="0.15">
      <c r="A907" s="193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2.75" customHeight="1" x14ac:dyDescent="0.15">
      <c r="A908" s="193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2.75" customHeight="1" x14ac:dyDescent="0.15">
      <c r="A909" s="193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2.75" customHeight="1" x14ac:dyDescent="0.15">
      <c r="A910" s="193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2.75" customHeight="1" x14ac:dyDescent="0.15">
      <c r="A911" s="193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2.75" customHeight="1" x14ac:dyDescent="0.15">
      <c r="A912" s="193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2.75" customHeight="1" x14ac:dyDescent="0.15">
      <c r="A913" s="193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2.75" customHeight="1" x14ac:dyDescent="0.15">
      <c r="A914" s="193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2.75" customHeight="1" x14ac:dyDescent="0.15">
      <c r="A915" s="193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2.75" customHeight="1" x14ac:dyDescent="0.15">
      <c r="A916" s="193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2.75" customHeight="1" x14ac:dyDescent="0.15">
      <c r="A917" s="193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2.75" customHeight="1" x14ac:dyDescent="0.15">
      <c r="A918" s="193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2.75" customHeight="1" x14ac:dyDescent="0.15">
      <c r="A919" s="193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2.75" customHeight="1" x14ac:dyDescent="0.15">
      <c r="A920" s="193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2.75" customHeight="1" x14ac:dyDescent="0.15">
      <c r="A921" s="193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2.75" customHeight="1" x14ac:dyDescent="0.15">
      <c r="A922" s="193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2.75" customHeight="1" x14ac:dyDescent="0.15">
      <c r="A923" s="193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2.75" customHeight="1" x14ac:dyDescent="0.15">
      <c r="A924" s="193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2.75" customHeight="1" x14ac:dyDescent="0.15">
      <c r="A925" s="193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2.75" customHeight="1" x14ac:dyDescent="0.15">
      <c r="A926" s="193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2.75" customHeight="1" x14ac:dyDescent="0.15">
      <c r="A927" s="193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2.75" customHeight="1" x14ac:dyDescent="0.15">
      <c r="A928" s="193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2.75" customHeight="1" x14ac:dyDescent="0.15">
      <c r="A929" s="193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2.75" customHeight="1" x14ac:dyDescent="0.15">
      <c r="A930" s="193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2.75" customHeight="1" x14ac:dyDescent="0.15">
      <c r="A931" s="193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2.75" customHeight="1" x14ac:dyDescent="0.15">
      <c r="A932" s="193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2.75" customHeight="1" x14ac:dyDescent="0.15">
      <c r="A933" s="193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2.75" customHeight="1" x14ac:dyDescent="0.15">
      <c r="A934" s="193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2.75" customHeight="1" x14ac:dyDescent="0.15">
      <c r="A935" s="193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2.75" customHeight="1" x14ac:dyDescent="0.15">
      <c r="A936" s="193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2.75" customHeight="1" x14ac:dyDescent="0.15">
      <c r="A937" s="193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2.75" customHeight="1" x14ac:dyDescent="0.15">
      <c r="A938" s="193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2.75" customHeight="1" x14ac:dyDescent="0.15">
      <c r="A939" s="193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2.75" customHeight="1" x14ac:dyDescent="0.15">
      <c r="A940" s="193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2.75" customHeight="1" x14ac:dyDescent="0.15">
      <c r="A941" s="193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2.75" customHeight="1" x14ac:dyDescent="0.15">
      <c r="A942" s="193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2.75" customHeight="1" x14ac:dyDescent="0.15">
      <c r="A943" s="193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2.75" customHeight="1" x14ac:dyDescent="0.15">
      <c r="A944" s="193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2.75" customHeight="1" x14ac:dyDescent="0.15">
      <c r="A945" s="193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2.75" customHeight="1" x14ac:dyDescent="0.15">
      <c r="A946" s="193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2.75" customHeight="1" x14ac:dyDescent="0.15">
      <c r="A947" s="193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2.75" customHeight="1" x14ac:dyDescent="0.15">
      <c r="A948" s="193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2.75" customHeight="1" x14ac:dyDescent="0.15">
      <c r="A949" s="193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2.75" customHeight="1" x14ac:dyDescent="0.15">
      <c r="A950" s="193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2.75" customHeight="1" x14ac:dyDescent="0.15">
      <c r="A951" s="193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2.75" customHeight="1" x14ac:dyDescent="0.15">
      <c r="A952" s="193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2.75" customHeight="1" x14ac:dyDescent="0.15">
      <c r="A953" s="193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2.75" customHeight="1" x14ac:dyDescent="0.15">
      <c r="A954" s="193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2.75" customHeight="1" x14ac:dyDescent="0.15">
      <c r="A955" s="193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2.75" customHeight="1" x14ac:dyDescent="0.15">
      <c r="A956" s="193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2.75" customHeight="1" x14ac:dyDescent="0.15">
      <c r="A957" s="193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2.75" customHeight="1" x14ac:dyDescent="0.15">
      <c r="A958" s="193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2.75" customHeight="1" x14ac:dyDescent="0.15">
      <c r="A959" s="193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2.75" customHeight="1" x14ac:dyDescent="0.15">
      <c r="A960" s="193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2.75" customHeight="1" x14ac:dyDescent="0.15">
      <c r="A961" s="193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2.75" customHeight="1" x14ac:dyDescent="0.15">
      <c r="A962" s="193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2.75" customHeight="1" x14ac:dyDescent="0.15">
      <c r="A963" s="193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2.75" customHeight="1" x14ac:dyDescent="0.15">
      <c r="A964" s="193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2.75" customHeight="1" x14ac:dyDescent="0.15">
      <c r="A965" s="193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2.75" customHeight="1" x14ac:dyDescent="0.15">
      <c r="A966" s="193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2.75" customHeight="1" x14ac:dyDescent="0.15">
      <c r="A967" s="193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2.75" customHeight="1" x14ac:dyDescent="0.15">
      <c r="A968" s="193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2.75" customHeight="1" x14ac:dyDescent="0.15">
      <c r="A969" s="193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2.75" customHeight="1" x14ac:dyDescent="0.15">
      <c r="A970" s="193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2.75" customHeight="1" x14ac:dyDescent="0.15">
      <c r="A971" s="193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2.75" customHeight="1" x14ac:dyDescent="0.15">
      <c r="A972" s="193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2.75" customHeight="1" x14ac:dyDescent="0.15">
      <c r="A973" s="193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2.75" customHeight="1" x14ac:dyDescent="0.15">
      <c r="A974" s="193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2.75" customHeight="1" x14ac:dyDescent="0.15">
      <c r="A975" s="193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2.75" customHeight="1" x14ac:dyDescent="0.15">
      <c r="A976" s="193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2.75" customHeight="1" x14ac:dyDescent="0.15">
      <c r="A977" s="193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2.75" customHeight="1" x14ac:dyDescent="0.15">
      <c r="A978" s="193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2.75" customHeight="1" x14ac:dyDescent="0.15">
      <c r="A979" s="193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2.75" customHeight="1" x14ac:dyDescent="0.15">
      <c r="A980" s="193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2.75" customHeight="1" x14ac:dyDescent="0.15">
      <c r="A981" s="193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2.75" customHeight="1" x14ac:dyDescent="0.15">
      <c r="A982" s="193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2.75" customHeight="1" x14ac:dyDescent="0.15">
      <c r="A983" s="193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2.75" customHeight="1" x14ac:dyDescent="0.15">
      <c r="A984" s="193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2.75" customHeight="1" x14ac:dyDescent="0.15">
      <c r="A985" s="193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2.75" customHeight="1" x14ac:dyDescent="0.15">
      <c r="A986" s="193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2.75" customHeight="1" x14ac:dyDescent="0.15">
      <c r="A987" s="193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2.75" customHeight="1" x14ac:dyDescent="0.15">
      <c r="A988" s="193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2.75" customHeight="1" x14ac:dyDescent="0.15">
      <c r="A989" s="193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2.75" customHeight="1" x14ac:dyDescent="0.15">
      <c r="A990" s="193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2.75" customHeight="1" x14ac:dyDescent="0.15">
      <c r="A991" s="193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2.75" customHeight="1" x14ac:dyDescent="0.15">
      <c r="A992" s="193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2.75" customHeight="1" x14ac:dyDescent="0.15">
      <c r="A993" s="193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2.75" customHeight="1" x14ac:dyDescent="0.15">
      <c r="A994" s="193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2.75" customHeight="1" x14ac:dyDescent="0.15">
      <c r="A995" s="193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2.75" customHeight="1" x14ac:dyDescent="0.15">
      <c r="A996" s="193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2.75" customHeight="1" x14ac:dyDescent="0.15">
      <c r="A997" s="193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2.75" customHeight="1" x14ac:dyDescent="0.15">
      <c r="A998" s="193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2.75" customHeight="1" x14ac:dyDescent="0.15">
      <c r="A999" s="193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2.75" customHeight="1" x14ac:dyDescent="0.15">
      <c r="A1000" s="193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autoFilter ref="A1:K561" xr:uid="{00000000-0009-0000-0000-000000000000}"/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1000"/>
  <sheetViews>
    <sheetView workbookViewId="0"/>
  </sheetViews>
  <sheetFormatPr defaultColWidth="12.5390625" defaultRowHeight="15" customHeight="1" x14ac:dyDescent="0.15"/>
  <cols>
    <col min="1" max="1" width="5.390625" customWidth="1"/>
    <col min="2" max="2" width="21.84375" customWidth="1"/>
    <col min="3" max="3" width="24.00390625" customWidth="1"/>
    <col min="4" max="8" width="8.08984375" customWidth="1"/>
    <col min="9" max="9" width="6.60546875" customWidth="1"/>
    <col min="10" max="18" width="4.58203125" customWidth="1"/>
    <col min="19" max="26" width="7.953125" customWidth="1"/>
  </cols>
  <sheetData>
    <row r="1" spans="1:26" ht="12.75" customHeight="1" x14ac:dyDescent="0.15">
      <c r="A1" s="264"/>
      <c r="B1" s="264"/>
      <c r="C1" s="264"/>
      <c r="D1" s="264"/>
      <c r="E1" s="264"/>
      <c r="F1" s="264"/>
      <c r="G1" s="264"/>
      <c r="H1" s="264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15">
      <c r="A2" s="291" t="s">
        <v>0</v>
      </c>
      <c r="B2" s="275" t="s">
        <v>572</v>
      </c>
      <c r="C2" s="275" t="s">
        <v>634</v>
      </c>
      <c r="D2" s="275" t="s">
        <v>580</v>
      </c>
      <c r="E2" s="275" t="s">
        <v>581</v>
      </c>
      <c r="F2" s="275" t="s">
        <v>635</v>
      </c>
      <c r="G2" s="275" t="s">
        <v>579</v>
      </c>
      <c r="H2" s="275" t="s">
        <v>607</v>
      </c>
      <c r="I2" s="385" t="s">
        <v>1639</v>
      </c>
      <c r="J2" s="382"/>
      <c r="K2" s="382"/>
      <c r="L2" s="383"/>
      <c r="M2" s="386" t="s">
        <v>1640</v>
      </c>
      <c r="N2" s="382"/>
      <c r="O2" s="382"/>
      <c r="P2" s="383"/>
      <c r="Q2" s="386" t="s">
        <v>1641</v>
      </c>
      <c r="R2" s="383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92">
        <v>1</v>
      </c>
      <c r="B3" s="288" t="str">
        <f>Základ!B3</f>
        <v>Ivan Chvátal</v>
      </c>
      <c r="C3" s="288" t="str">
        <f>Základ!C3</f>
        <v>KOSMOS OLOMOUC</v>
      </c>
      <c r="D3" s="273">
        <f>SUM(Základ!D3,Základ!F3,Základ!N3,Základ!P3)</f>
        <v>168</v>
      </c>
      <c r="E3" s="273">
        <f>SUM(Základ!E3,Základ!G3,Základ!O3,Základ!Q3)</f>
        <v>79</v>
      </c>
      <c r="F3" s="273">
        <f t="shared" ref="F3:F257" si="0">SUM(D3:E3)</f>
        <v>247</v>
      </c>
      <c r="G3" s="273">
        <f>SUM(Základ!I3,Základ!S3)</f>
        <v>4</v>
      </c>
      <c r="H3" s="273"/>
      <c r="I3" s="314" t="s">
        <v>1642</v>
      </c>
      <c r="J3" s="315" t="s">
        <v>1643</v>
      </c>
      <c r="K3" s="315" t="s">
        <v>1644</v>
      </c>
      <c r="L3" s="315" t="s">
        <v>1645</v>
      </c>
      <c r="M3" s="315" t="s">
        <v>1646</v>
      </c>
      <c r="N3" s="315" t="s">
        <v>1647</v>
      </c>
      <c r="O3" s="315" t="s">
        <v>798</v>
      </c>
      <c r="P3" s="315" t="s">
        <v>1648</v>
      </c>
      <c r="Q3" s="315" t="s">
        <v>1649</v>
      </c>
      <c r="R3" s="315" t="s">
        <v>1650</v>
      </c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15">
      <c r="A4" s="292">
        <v>2</v>
      </c>
      <c r="B4" s="288" t="str">
        <f>Základ!B4</f>
        <v>Petr Zavadil</v>
      </c>
      <c r="C4" s="288" t="str">
        <f>Základ!C4</f>
        <v>KOSMOS OLOMOUC</v>
      </c>
      <c r="D4" s="273">
        <f>SUM(Základ!D4,Základ!F4,Základ!N4,Základ!P4)</f>
        <v>206</v>
      </c>
      <c r="E4" s="273">
        <f>SUM(Základ!E4,Základ!G4,Základ!O4,Základ!Q4)</f>
        <v>80</v>
      </c>
      <c r="F4" s="273">
        <f t="shared" si="0"/>
        <v>286</v>
      </c>
      <c r="G4" s="273">
        <f>SUM(Základ!I4,Základ!S4)</f>
        <v>5</v>
      </c>
      <c r="H4" s="273"/>
      <c r="I4" s="314" t="s">
        <v>1651</v>
      </c>
      <c r="J4" s="315" t="s">
        <v>1652</v>
      </c>
      <c r="K4" s="315" t="s">
        <v>1653</v>
      </c>
      <c r="L4" s="315" t="s">
        <v>1654</v>
      </c>
      <c r="M4" s="315" t="s">
        <v>1655</v>
      </c>
      <c r="N4" s="315" t="s">
        <v>1656</v>
      </c>
      <c r="O4" s="315" t="s">
        <v>768</v>
      </c>
      <c r="P4" s="315" t="s">
        <v>1657</v>
      </c>
      <c r="Q4" s="315" t="s">
        <v>1658</v>
      </c>
      <c r="R4" s="315" t="s">
        <v>1659</v>
      </c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92">
        <v>3</v>
      </c>
      <c r="B5" s="288" t="str">
        <f>Základ!B5</f>
        <v>Radek Soušek</v>
      </c>
      <c r="C5" s="288" t="str">
        <f>Základ!C5</f>
        <v>KOSMOS OLOMOUC</v>
      </c>
      <c r="D5" s="273">
        <f>SUM(Základ!D5,Základ!F5,Základ!N5,Základ!P5)</f>
        <v>0</v>
      </c>
      <c r="E5" s="273">
        <f>SUM(Základ!E5,Základ!G5,Základ!O5,Základ!Q5)</f>
        <v>0</v>
      </c>
      <c r="F5" s="273">
        <f t="shared" si="0"/>
        <v>0</v>
      </c>
      <c r="G5" s="273">
        <f>SUM(Základ!I5,Základ!S5)</f>
        <v>0</v>
      </c>
      <c r="H5" s="273"/>
      <c r="I5" s="314" t="s">
        <v>1660</v>
      </c>
      <c r="J5" s="315" t="s">
        <v>1661</v>
      </c>
      <c r="K5" s="315" t="s">
        <v>1662</v>
      </c>
      <c r="L5" s="315" t="s">
        <v>1663</v>
      </c>
      <c r="M5" s="315" t="s">
        <v>1664</v>
      </c>
      <c r="N5" s="315" t="s">
        <v>1665</v>
      </c>
      <c r="O5" s="315" t="s">
        <v>778</v>
      </c>
      <c r="P5" s="315" t="s">
        <v>1666</v>
      </c>
      <c r="Q5" s="315" t="s">
        <v>1667</v>
      </c>
      <c r="R5" s="315" t="s">
        <v>1668</v>
      </c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92">
        <v>4</v>
      </c>
      <c r="B6" s="288" t="str">
        <f>Základ!B6</f>
        <v>Libor Kiš</v>
      </c>
      <c r="C6" s="288" t="str">
        <f>Základ!C6</f>
        <v>KOSMOS OLOMOUC</v>
      </c>
      <c r="D6" s="273">
        <f>SUM(Základ!D6,Základ!F6,Základ!N6,Základ!P6)</f>
        <v>170</v>
      </c>
      <c r="E6" s="273">
        <f>SUM(Základ!E6,Základ!G6,Základ!O6,Základ!Q6)</f>
        <v>77</v>
      </c>
      <c r="F6" s="273">
        <f t="shared" si="0"/>
        <v>247</v>
      </c>
      <c r="G6" s="273">
        <f>SUM(Základ!I6,Základ!S6)</f>
        <v>3</v>
      </c>
      <c r="H6" s="273"/>
      <c r="I6" s="314" t="s">
        <v>1669</v>
      </c>
      <c r="J6" s="315" t="s">
        <v>1670</v>
      </c>
      <c r="K6" s="315" t="s">
        <v>1671</v>
      </c>
      <c r="L6" s="315" t="s">
        <v>1672</v>
      </c>
      <c r="M6" s="315" t="s">
        <v>1673</v>
      </c>
      <c r="N6" s="315" t="s">
        <v>1674</v>
      </c>
      <c r="O6" s="315" t="s">
        <v>788</v>
      </c>
      <c r="P6" s="315" t="s">
        <v>1675</v>
      </c>
      <c r="Q6" s="315" t="s">
        <v>1676</v>
      </c>
      <c r="R6" s="315" t="s">
        <v>1677</v>
      </c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92">
        <v>5</v>
      </c>
      <c r="B7" s="273" t="str">
        <f>Základ!B7</f>
        <v>Radomír Kočí</v>
      </c>
      <c r="C7" s="288" t="str">
        <f>Základ!C7</f>
        <v>KOSMOS OLOMOUC</v>
      </c>
      <c r="D7" s="273">
        <f>SUM(Základ!D7,Základ!F7,Základ!N7,Základ!P7)</f>
        <v>197</v>
      </c>
      <c r="E7" s="273">
        <f>SUM(Základ!E7,Základ!G7,Základ!O7,Základ!Q7)</f>
        <v>87</v>
      </c>
      <c r="F7" s="273">
        <f t="shared" si="0"/>
        <v>284</v>
      </c>
      <c r="G7" s="273">
        <f>SUM(Základ!I7,Základ!S7)</f>
        <v>4</v>
      </c>
      <c r="H7" s="273"/>
      <c r="I7" s="314" t="s">
        <v>1678</v>
      </c>
      <c r="J7" s="315" t="s">
        <v>1679</v>
      </c>
      <c r="K7" s="315" t="s">
        <v>1680</v>
      </c>
      <c r="L7" s="315" t="s">
        <v>1681</v>
      </c>
      <c r="M7" s="315" t="s">
        <v>1682</v>
      </c>
      <c r="N7" s="315" t="s">
        <v>1683</v>
      </c>
      <c r="O7" s="315" t="s">
        <v>798</v>
      </c>
      <c r="P7" s="315" t="s">
        <v>1684</v>
      </c>
      <c r="Q7" s="315" t="s">
        <v>1685</v>
      </c>
      <c r="R7" s="315" t="s">
        <v>1686</v>
      </c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92">
        <v>6</v>
      </c>
      <c r="B8" s="288">
        <f>Základ!B8</f>
        <v>0</v>
      </c>
      <c r="C8" s="288" t="str">
        <f>Základ!C8</f>
        <v>KOSMOS OLOMOUC</v>
      </c>
      <c r="D8" s="273">
        <f>SUM(Základ!D8,Základ!F8,Základ!N8,Základ!P8)</f>
        <v>0</v>
      </c>
      <c r="E8" s="273">
        <f>SUM(Základ!E8,Základ!G8,Základ!O8,Základ!Q8)</f>
        <v>0</v>
      </c>
      <c r="F8" s="273">
        <f t="shared" si="0"/>
        <v>0</v>
      </c>
      <c r="G8" s="273">
        <f>SUM(Základ!I8,Základ!S8)</f>
        <v>0</v>
      </c>
      <c r="H8" s="273"/>
      <c r="I8" s="314" t="s">
        <v>1687</v>
      </c>
      <c r="J8" s="315" t="s">
        <v>1688</v>
      </c>
      <c r="K8" s="315" t="s">
        <v>1689</v>
      </c>
      <c r="L8" s="315" t="s">
        <v>1690</v>
      </c>
      <c r="M8" s="315" t="s">
        <v>1691</v>
      </c>
      <c r="N8" s="315" t="s">
        <v>1692</v>
      </c>
      <c r="O8" s="315" t="s">
        <v>768</v>
      </c>
      <c r="P8" s="315" t="s">
        <v>1693</v>
      </c>
      <c r="Q8" s="315" t="s">
        <v>1694</v>
      </c>
      <c r="R8" s="315" t="s">
        <v>1695</v>
      </c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92">
        <v>7</v>
      </c>
      <c r="B9" s="288">
        <f>Základ!B9</f>
        <v>0</v>
      </c>
      <c r="C9" s="288">
        <f>Základ!C9</f>
        <v>0</v>
      </c>
      <c r="D9" s="273">
        <f>SUM(Základ!D9,Základ!F9,Základ!N9,Základ!P9)</f>
        <v>0</v>
      </c>
      <c r="E9" s="273">
        <f>SUM(Základ!E9,Základ!G9,Základ!O9,Základ!Q9)</f>
        <v>0</v>
      </c>
      <c r="F9" s="273">
        <f t="shared" si="0"/>
        <v>0</v>
      </c>
      <c r="G9" s="273">
        <f>SUM(Základ!I9,Základ!S9)</f>
        <v>0</v>
      </c>
      <c r="H9" s="273"/>
      <c r="I9" s="314" t="s">
        <v>1696</v>
      </c>
      <c r="J9" s="315" t="s">
        <v>1697</v>
      </c>
      <c r="K9" s="315" t="s">
        <v>1698</v>
      </c>
      <c r="L9" s="315" t="s">
        <v>1699</v>
      </c>
      <c r="M9" s="315" t="s">
        <v>1700</v>
      </c>
      <c r="N9" s="315" t="s">
        <v>1701</v>
      </c>
      <c r="O9" s="315" t="s">
        <v>778</v>
      </c>
      <c r="P9" s="315" t="s">
        <v>1702</v>
      </c>
      <c r="Q9" s="315" t="s">
        <v>1703</v>
      </c>
      <c r="R9" s="315" t="s">
        <v>1704</v>
      </c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91">
        <v>8</v>
      </c>
      <c r="B10" s="273" t="str">
        <f>Základ!B10</f>
        <v>Drahoslav Brňák</v>
      </c>
      <c r="C10" s="273" t="str">
        <f>Základ!C10</f>
        <v>LICHNOVÁCI</v>
      </c>
      <c r="D10" s="273">
        <f>SUM(Základ!D10,Základ!F10,Základ!N10,Základ!P10)</f>
        <v>339</v>
      </c>
      <c r="E10" s="273">
        <f>SUM(Základ!E10,Základ!G10,Základ!O10,Základ!Q10)</f>
        <v>180</v>
      </c>
      <c r="F10" s="273">
        <f t="shared" si="0"/>
        <v>519</v>
      </c>
      <c r="G10" s="273">
        <f>SUM(Základ!I10,Základ!S10)</f>
        <v>9</v>
      </c>
      <c r="H10" s="273"/>
      <c r="I10" s="314" t="s">
        <v>1705</v>
      </c>
      <c r="J10" s="315" t="s">
        <v>1706</v>
      </c>
      <c r="K10" s="315" t="s">
        <v>1707</v>
      </c>
      <c r="L10" s="315" t="s">
        <v>1708</v>
      </c>
      <c r="M10" s="315" t="s">
        <v>1709</v>
      </c>
      <c r="N10" s="315" t="s">
        <v>1710</v>
      </c>
      <c r="O10" s="315" t="s">
        <v>788</v>
      </c>
      <c r="P10" s="315" t="s">
        <v>1711</v>
      </c>
      <c r="Q10" s="315" t="s">
        <v>1712</v>
      </c>
      <c r="R10" s="315" t="s">
        <v>1713</v>
      </c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91">
        <v>9</v>
      </c>
      <c r="B11" s="288" t="str">
        <f>Základ!B11</f>
        <v>Jan Opěla</v>
      </c>
      <c r="C11" s="288" t="str">
        <f>Základ!C11</f>
        <v>LICHNOVÁCI</v>
      </c>
      <c r="D11" s="273">
        <f>SUM(Základ!D11,Základ!F11,Základ!N11,Základ!P11)</f>
        <v>367</v>
      </c>
      <c r="E11" s="273">
        <f>SUM(Základ!E11,Základ!G11,Základ!O11,Základ!Q11)</f>
        <v>186</v>
      </c>
      <c r="F11" s="273">
        <f t="shared" si="0"/>
        <v>553</v>
      </c>
      <c r="G11" s="273">
        <f>SUM(Základ!I11,Základ!S11)</f>
        <v>8</v>
      </c>
      <c r="H11" s="273"/>
      <c r="I11" s="314" t="s">
        <v>1714</v>
      </c>
      <c r="J11" s="315" t="s">
        <v>1715</v>
      </c>
      <c r="K11" s="315" t="s">
        <v>1716</v>
      </c>
      <c r="L11" s="315" t="s">
        <v>1717</v>
      </c>
      <c r="M11" s="315" t="s">
        <v>1718</v>
      </c>
      <c r="N11" s="315" t="s">
        <v>1719</v>
      </c>
      <c r="O11" s="315" t="s">
        <v>798</v>
      </c>
      <c r="P11" s="315" t="s">
        <v>1720</v>
      </c>
      <c r="Q11" s="315" t="s">
        <v>1721</v>
      </c>
      <c r="R11" s="315" t="s">
        <v>1722</v>
      </c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91">
        <v>10</v>
      </c>
      <c r="B12" s="288" t="str">
        <f>Základ!B12</f>
        <v>David Slíva</v>
      </c>
      <c r="C12" s="288" t="str">
        <f>Základ!C12</f>
        <v>LICHNOVÁCI</v>
      </c>
      <c r="D12" s="273">
        <f>SUM(Základ!D12,Základ!F12,Základ!N12,Základ!P12)</f>
        <v>350</v>
      </c>
      <c r="E12" s="273">
        <f>SUM(Základ!E12,Základ!G12,Základ!O12,Základ!Q12)</f>
        <v>160</v>
      </c>
      <c r="F12" s="273">
        <f t="shared" si="0"/>
        <v>510</v>
      </c>
      <c r="G12" s="273">
        <f>SUM(Základ!I12,Základ!S12)</f>
        <v>13</v>
      </c>
      <c r="H12" s="273"/>
      <c r="I12" s="314" t="s">
        <v>1723</v>
      </c>
      <c r="J12" s="315" t="s">
        <v>1724</v>
      </c>
      <c r="K12" s="315" t="s">
        <v>1725</v>
      </c>
      <c r="L12" s="315" t="s">
        <v>1726</v>
      </c>
      <c r="M12" s="315" t="s">
        <v>1727</v>
      </c>
      <c r="N12" s="315" t="s">
        <v>1728</v>
      </c>
      <c r="O12" s="315" t="s">
        <v>768</v>
      </c>
      <c r="P12" s="315" t="s">
        <v>1729</v>
      </c>
      <c r="Q12" s="315" t="s">
        <v>1730</v>
      </c>
      <c r="R12" s="315" t="s">
        <v>1731</v>
      </c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91">
        <v>11</v>
      </c>
      <c r="B13" s="288" t="str">
        <f>Základ!B13</f>
        <v>Jiří Maňásek</v>
      </c>
      <c r="C13" s="288" t="str">
        <f>Základ!C13</f>
        <v>LICHNOVÁCI</v>
      </c>
      <c r="D13" s="273">
        <f>SUM(Základ!D13,Základ!F13,Základ!N13,Základ!P13)</f>
        <v>358</v>
      </c>
      <c r="E13" s="273">
        <f>SUM(Základ!E13,Základ!G13,Základ!O13,Základ!Q13)</f>
        <v>165</v>
      </c>
      <c r="F13" s="273">
        <f t="shared" si="0"/>
        <v>523</v>
      </c>
      <c r="G13" s="273">
        <f>SUM(Základ!I13,Základ!S13)</f>
        <v>8</v>
      </c>
      <c r="H13" s="273"/>
      <c r="I13" s="314" t="s">
        <v>1732</v>
      </c>
      <c r="J13" s="315" t="s">
        <v>1733</v>
      </c>
      <c r="K13" s="315" t="s">
        <v>1734</v>
      </c>
      <c r="L13" s="315" t="s">
        <v>1735</v>
      </c>
      <c r="M13" s="315" t="s">
        <v>1736</v>
      </c>
      <c r="N13" s="315" t="s">
        <v>1737</v>
      </c>
      <c r="O13" s="315" t="s">
        <v>778</v>
      </c>
      <c r="P13" s="315" t="s">
        <v>1738</v>
      </c>
      <c r="Q13" s="315" t="s">
        <v>1739</v>
      </c>
      <c r="R13" s="315" t="s">
        <v>1740</v>
      </c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91">
        <v>12</v>
      </c>
      <c r="B14" s="288" t="str">
        <f>Základ!B14</f>
        <v>0</v>
      </c>
      <c r="C14" s="288" t="str">
        <f>Základ!C14</f>
        <v>LICHNOVÁCI</v>
      </c>
      <c r="D14" s="273">
        <f>SUM(Základ!D14,Základ!F14,Základ!N14,Základ!P14)</f>
        <v>0</v>
      </c>
      <c r="E14" s="273">
        <f>SUM(Základ!E14,Základ!G14,Základ!O14,Základ!Q14)</f>
        <v>0</v>
      </c>
      <c r="F14" s="273">
        <f t="shared" si="0"/>
        <v>0</v>
      </c>
      <c r="G14" s="273">
        <f>SUM(Základ!I14,Základ!S14)</f>
        <v>0</v>
      </c>
      <c r="H14" s="273"/>
      <c r="I14" s="314" t="s">
        <v>1741</v>
      </c>
      <c r="J14" s="315" t="s">
        <v>1742</v>
      </c>
      <c r="K14" s="315" t="s">
        <v>1743</v>
      </c>
      <c r="L14" s="315" t="s">
        <v>1744</v>
      </c>
      <c r="M14" s="315" t="s">
        <v>1745</v>
      </c>
      <c r="N14" s="315" t="s">
        <v>1746</v>
      </c>
      <c r="O14" s="315" t="s">
        <v>788</v>
      </c>
      <c r="P14" s="315" t="s">
        <v>1747</v>
      </c>
      <c r="Q14" s="315" t="s">
        <v>1748</v>
      </c>
      <c r="R14" s="315" t="s">
        <v>1749</v>
      </c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91">
        <v>13</v>
      </c>
      <c r="B15" s="288" t="str">
        <f>Základ!B15</f>
        <v>0</v>
      </c>
      <c r="C15" s="288" t="str">
        <f>Základ!C15</f>
        <v>0</v>
      </c>
      <c r="D15" s="273">
        <f>SUM(Základ!D15,Základ!F15,Základ!N15,Základ!P15)</f>
        <v>0</v>
      </c>
      <c r="E15" s="273">
        <f>SUM(Základ!E15,Základ!G15,Základ!O15,Základ!Q15)</f>
        <v>0</v>
      </c>
      <c r="F15" s="273">
        <f t="shared" si="0"/>
        <v>0</v>
      </c>
      <c r="G15" s="273">
        <f>SUM(Základ!I15,Základ!S15)</f>
        <v>0</v>
      </c>
      <c r="H15" s="273"/>
      <c r="I15" s="314" t="s">
        <v>1750</v>
      </c>
      <c r="J15" s="315" t="s">
        <v>1751</v>
      </c>
      <c r="K15" s="315" t="s">
        <v>1752</v>
      </c>
      <c r="L15" s="315" t="s">
        <v>1753</v>
      </c>
      <c r="M15" s="315" t="s">
        <v>1754</v>
      </c>
      <c r="N15" s="315" t="s">
        <v>1755</v>
      </c>
      <c r="O15" s="315" t="s">
        <v>798</v>
      </c>
      <c r="P15" s="315" t="s">
        <v>1756</v>
      </c>
      <c r="Q15" s="315" t="s">
        <v>1757</v>
      </c>
      <c r="R15" s="315" t="s">
        <v>1758</v>
      </c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91">
        <v>14</v>
      </c>
      <c r="B16" s="273">
        <f>Základ!B16</f>
        <v>0</v>
      </c>
      <c r="C16" s="273">
        <f>Základ!C16</f>
        <v>0</v>
      </c>
      <c r="D16" s="273">
        <f>SUM(Základ!D16,Základ!F16,Základ!N16,Základ!P16)</f>
        <v>0</v>
      </c>
      <c r="E16" s="273">
        <f>SUM(Základ!E16,Základ!G16,Základ!O16,Základ!Q16)</f>
        <v>0</v>
      </c>
      <c r="F16" s="273">
        <f t="shared" si="0"/>
        <v>0</v>
      </c>
      <c r="G16" s="273">
        <f>SUM(Základ!I16,Základ!S16)</f>
        <v>0</v>
      </c>
      <c r="H16" s="273"/>
      <c r="I16" s="314" t="s">
        <v>1759</v>
      </c>
      <c r="J16" s="315" t="s">
        <v>1760</v>
      </c>
      <c r="K16" s="315" t="s">
        <v>1761</v>
      </c>
      <c r="L16" s="315" t="s">
        <v>1762</v>
      </c>
      <c r="M16" s="315" t="s">
        <v>1763</v>
      </c>
      <c r="N16" s="315" t="s">
        <v>1764</v>
      </c>
      <c r="O16" s="315" t="s">
        <v>768</v>
      </c>
      <c r="P16" s="315" t="s">
        <v>1765</v>
      </c>
      <c r="Q16" s="315" t="s">
        <v>1766</v>
      </c>
      <c r="R16" s="315" t="s">
        <v>1767</v>
      </c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92">
        <v>15</v>
      </c>
      <c r="B17" s="288" t="str">
        <f>Základ!B17</f>
        <v>Milan Dusbaba (h)</v>
      </c>
      <c r="C17" s="288" t="str">
        <f>Základ!C17</f>
        <v>HIC PARTA</v>
      </c>
      <c r="D17" s="273">
        <f>SUM(Základ!D17,Základ!F17,Základ!N17,Základ!P17)</f>
        <v>196</v>
      </c>
      <c r="E17" s="273">
        <f>SUM(Základ!E17,Základ!G17,Základ!O17,Základ!Q17)</f>
        <v>70</v>
      </c>
      <c r="F17" s="273">
        <f t="shared" si="0"/>
        <v>266</v>
      </c>
      <c r="G17" s="273">
        <f>SUM(Základ!I17,Základ!S17)</f>
        <v>10</v>
      </c>
      <c r="H17" s="273"/>
      <c r="I17" s="314" t="s">
        <v>1768</v>
      </c>
      <c r="J17" s="315" t="s">
        <v>1769</v>
      </c>
      <c r="K17" s="315" t="s">
        <v>1770</v>
      </c>
      <c r="L17" s="315" t="s">
        <v>1771</v>
      </c>
      <c r="M17" s="315" t="s">
        <v>1772</v>
      </c>
      <c r="N17" s="315" t="s">
        <v>1773</v>
      </c>
      <c r="O17" s="315" t="s">
        <v>778</v>
      </c>
      <c r="P17" s="315" t="s">
        <v>1774</v>
      </c>
      <c r="Q17" s="315" t="s">
        <v>1775</v>
      </c>
      <c r="R17" s="315" t="s">
        <v>1776</v>
      </c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92">
        <v>16</v>
      </c>
      <c r="B18" s="288" t="str">
        <f>Základ!B18</f>
        <v>Petr Hofman</v>
      </c>
      <c r="C18" s="288" t="str">
        <f>Základ!C18</f>
        <v>HIC PARTA</v>
      </c>
      <c r="D18" s="273">
        <f>SUM(Základ!D18,Základ!F18,Základ!N18,Základ!P18)</f>
        <v>172</v>
      </c>
      <c r="E18" s="273">
        <f>SUM(Základ!E18,Základ!G18,Základ!O18,Základ!Q18)</f>
        <v>80</v>
      </c>
      <c r="F18" s="273">
        <f t="shared" si="0"/>
        <v>252</v>
      </c>
      <c r="G18" s="273">
        <f>SUM(Základ!I18,Základ!S18)</f>
        <v>7</v>
      </c>
      <c r="H18" s="273"/>
      <c r="I18" s="314" t="s">
        <v>1777</v>
      </c>
      <c r="J18" s="315" t="s">
        <v>1778</v>
      </c>
      <c r="K18" s="315" t="s">
        <v>1779</v>
      </c>
      <c r="L18" s="315" t="s">
        <v>1780</v>
      </c>
      <c r="M18" s="315" t="s">
        <v>1781</v>
      </c>
      <c r="N18" s="315" t="s">
        <v>1782</v>
      </c>
      <c r="O18" s="315" t="s">
        <v>788</v>
      </c>
      <c r="P18" s="315" t="s">
        <v>1783</v>
      </c>
      <c r="Q18" s="315" t="s">
        <v>1784</v>
      </c>
      <c r="R18" s="315" t="s">
        <v>1785</v>
      </c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92">
        <v>17</v>
      </c>
      <c r="B19" s="288" t="str">
        <f>Základ!B19</f>
        <v>Milan Falta</v>
      </c>
      <c r="C19" s="288" t="str">
        <f>Základ!C19</f>
        <v>HIC PARTA</v>
      </c>
      <c r="D19" s="273">
        <f>SUM(Základ!D19,Základ!F19,Základ!N19,Základ!P19)</f>
        <v>176</v>
      </c>
      <c r="E19" s="273">
        <f>SUM(Základ!E19,Základ!G19,Základ!O19,Základ!Q19)</f>
        <v>72</v>
      </c>
      <c r="F19" s="273">
        <f t="shared" si="0"/>
        <v>248</v>
      </c>
      <c r="G19" s="273">
        <f>SUM(Základ!I19,Základ!S19)</f>
        <v>11</v>
      </c>
      <c r="H19" s="273"/>
      <c r="I19" s="314" t="s">
        <v>1786</v>
      </c>
      <c r="J19" s="315" t="s">
        <v>1787</v>
      </c>
      <c r="K19" s="315" t="s">
        <v>1788</v>
      </c>
      <c r="L19" s="315" t="s">
        <v>1789</v>
      </c>
      <c r="M19" s="315" t="s">
        <v>1790</v>
      </c>
      <c r="N19" s="315" t="s">
        <v>1791</v>
      </c>
      <c r="O19" s="315" t="s">
        <v>798</v>
      </c>
      <c r="P19" s="315" t="s">
        <v>1792</v>
      </c>
      <c r="Q19" s="315" t="s">
        <v>1793</v>
      </c>
      <c r="R19" s="315" t="s">
        <v>1794</v>
      </c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92">
        <v>18</v>
      </c>
      <c r="B20" s="288" t="str">
        <f>Základ!B20</f>
        <v>Michal Kubinec</v>
      </c>
      <c r="C20" s="288" t="str">
        <f>Základ!C20</f>
        <v>HIC PARTA</v>
      </c>
      <c r="D20" s="273">
        <f>SUM(Základ!D20,Základ!F20,Základ!N20,Základ!P20)</f>
        <v>211</v>
      </c>
      <c r="E20" s="273">
        <f>SUM(Základ!E20,Základ!G20,Základ!O20,Základ!Q20)</f>
        <v>71</v>
      </c>
      <c r="F20" s="273">
        <f t="shared" si="0"/>
        <v>282</v>
      </c>
      <c r="G20" s="273">
        <f>SUM(Základ!I20,Základ!S20)</f>
        <v>7</v>
      </c>
      <c r="H20" s="273"/>
      <c r="I20" s="314" t="s">
        <v>1795</v>
      </c>
      <c r="J20" s="315" t="s">
        <v>1796</v>
      </c>
      <c r="K20" s="315" t="s">
        <v>1797</v>
      </c>
      <c r="L20" s="315" t="s">
        <v>1798</v>
      </c>
      <c r="M20" s="315" t="s">
        <v>1799</v>
      </c>
      <c r="N20" s="315" t="s">
        <v>1800</v>
      </c>
      <c r="O20" s="315" t="s">
        <v>768</v>
      </c>
      <c r="P20" s="315" t="s">
        <v>1801</v>
      </c>
      <c r="Q20" s="315" t="s">
        <v>1802</v>
      </c>
      <c r="R20" s="315" t="s">
        <v>1803</v>
      </c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92">
        <v>19</v>
      </c>
      <c r="B21" s="288" t="str">
        <f>Základ!B21</f>
        <v>0</v>
      </c>
      <c r="C21" s="288" t="str">
        <f>Základ!C21</f>
        <v>HIC PARTA</v>
      </c>
      <c r="D21" s="273">
        <f>SUM(Základ!D21,Základ!F21,Základ!N21,Základ!P21)</f>
        <v>0</v>
      </c>
      <c r="E21" s="273">
        <f>SUM(Základ!E21,Základ!G21,Základ!O21,Základ!Q21)</f>
        <v>0</v>
      </c>
      <c r="F21" s="273">
        <f t="shared" si="0"/>
        <v>0</v>
      </c>
      <c r="G21" s="273">
        <f>SUM(Základ!I21,Základ!S21)</f>
        <v>0</v>
      </c>
      <c r="H21" s="273"/>
      <c r="I21" s="314" t="s">
        <v>1804</v>
      </c>
      <c r="J21" s="315" t="s">
        <v>1805</v>
      </c>
      <c r="K21" s="315" t="s">
        <v>1806</v>
      </c>
      <c r="L21" s="315" t="s">
        <v>1807</v>
      </c>
      <c r="M21" s="315" t="s">
        <v>1808</v>
      </c>
      <c r="N21" s="315" t="s">
        <v>1809</v>
      </c>
      <c r="O21" s="315" t="s">
        <v>778</v>
      </c>
      <c r="P21" s="315" t="s">
        <v>1810</v>
      </c>
      <c r="Q21" s="315" t="s">
        <v>1811</v>
      </c>
      <c r="R21" s="315" t="s">
        <v>1812</v>
      </c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92">
        <v>20</v>
      </c>
      <c r="B22" s="288" t="str">
        <f>Základ!B22</f>
        <v>0</v>
      </c>
      <c r="C22" s="288" t="str">
        <f>Základ!C22</f>
        <v>0</v>
      </c>
      <c r="D22" s="273">
        <f>SUM(Základ!D22,Základ!F22,Základ!N22,Základ!P22)</f>
        <v>0</v>
      </c>
      <c r="E22" s="273">
        <f>SUM(Základ!E22,Základ!G22,Základ!O22,Základ!Q22)</f>
        <v>0</v>
      </c>
      <c r="F22" s="273">
        <f t="shared" si="0"/>
        <v>0</v>
      </c>
      <c r="G22" s="273">
        <f>SUM(Základ!I22,Základ!S22)</f>
        <v>0</v>
      </c>
      <c r="H22" s="273"/>
      <c r="I22" s="314" t="s">
        <v>1813</v>
      </c>
      <c r="J22" s="315" t="s">
        <v>1814</v>
      </c>
      <c r="K22" s="315" t="s">
        <v>1815</v>
      </c>
      <c r="L22" s="315" t="s">
        <v>1816</v>
      </c>
      <c r="M22" s="315" t="s">
        <v>1817</v>
      </c>
      <c r="N22" s="315" t="s">
        <v>1818</v>
      </c>
      <c r="O22" s="315" t="s">
        <v>788</v>
      </c>
      <c r="P22" s="315" t="s">
        <v>1819</v>
      </c>
      <c r="Q22" s="315" t="s">
        <v>1820</v>
      </c>
      <c r="R22" s="315" t="s">
        <v>1821</v>
      </c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92">
        <v>21</v>
      </c>
      <c r="B23" s="288" t="str">
        <f>Základ!B23</f>
        <v>0</v>
      </c>
      <c r="C23" s="288" t="str">
        <f>Základ!C23</f>
        <v>0</v>
      </c>
      <c r="D23" s="273">
        <f>SUM(Základ!D23,Základ!F23,Základ!N23,Základ!P23)</f>
        <v>0</v>
      </c>
      <c r="E23" s="273">
        <f>SUM(Základ!E23,Základ!G23,Základ!O23,Základ!Q23)</f>
        <v>0</v>
      </c>
      <c r="F23" s="273">
        <f t="shared" si="0"/>
        <v>0</v>
      </c>
      <c r="G23" s="273">
        <f>SUM(Základ!I23,Základ!S23)</f>
        <v>0</v>
      </c>
      <c r="H23" s="273"/>
      <c r="I23" s="314" t="s">
        <v>1822</v>
      </c>
      <c r="J23" s="315" t="s">
        <v>1823</v>
      </c>
      <c r="K23" s="315" t="s">
        <v>1824</v>
      </c>
      <c r="L23" s="315" t="s">
        <v>1825</v>
      </c>
      <c r="M23" s="315" t="s">
        <v>1826</v>
      </c>
      <c r="N23" s="315" t="s">
        <v>1827</v>
      </c>
      <c r="O23" s="315" t="s">
        <v>798</v>
      </c>
      <c r="P23" s="315" t="s">
        <v>1828</v>
      </c>
      <c r="Q23" s="315" t="s">
        <v>1829</v>
      </c>
      <c r="R23" s="315" t="s">
        <v>1830</v>
      </c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91">
        <v>22</v>
      </c>
      <c r="B24" s="288" t="str">
        <f>Základ!B24</f>
        <v>Bohumír Chlebovský</v>
      </c>
      <c r="C24" s="288" t="str">
        <f>Základ!C24</f>
        <v>KOS KRNOV</v>
      </c>
      <c r="D24" s="273">
        <f>SUM(Základ!D24,Základ!F24,Základ!N24,Základ!P24)</f>
        <v>193</v>
      </c>
      <c r="E24" s="273">
        <f>SUM(Základ!E24,Základ!G24,Základ!O24,Základ!Q24)</f>
        <v>81</v>
      </c>
      <c r="F24" s="273">
        <f t="shared" si="0"/>
        <v>274</v>
      </c>
      <c r="G24" s="273">
        <f>SUM(Základ!I24,Základ!S24)</f>
        <v>4</v>
      </c>
      <c r="H24" s="273"/>
      <c r="I24" s="314" t="s">
        <v>1831</v>
      </c>
      <c r="J24" s="315" t="s">
        <v>1832</v>
      </c>
      <c r="K24" s="315" t="s">
        <v>1833</v>
      </c>
      <c r="L24" s="315" t="s">
        <v>1834</v>
      </c>
      <c r="M24" s="315" t="s">
        <v>1835</v>
      </c>
      <c r="N24" s="315" t="s">
        <v>1836</v>
      </c>
      <c r="O24" s="315" t="s">
        <v>768</v>
      </c>
      <c r="P24" s="315" t="s">
        <v>1837</v>
      </c>
      <c r="Q24" s="315" t="s">
        <v>1838</v>
      </c>
      <c r="R24" s="315" t="s">
        <v>1839</v>
      </c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91">
        <v>23</v>
      </c>
      <c r="B25" s="288" t="str">
        <f>Základ!B25</f>
        <v>Petr Daranský</v>
      </c>
      <c r="C25" s="288" t="str">
        <f>Základ!C25</f>
        <v>KOS KRNOV</v>
      </c>
      <c r="D25" s="273">
        <f>SUM(Základ!D25,Základ!F25,Základ!N25,Základ!P25)</f>
        <v>0</v>
      </c>
      <c r="E25" s="273">
        <f>SUM(Základ!E25,Základ!G25,Základ!O25,Základ!Q25)</f>
        <v>0</v>
      </c>
      <c r="F25" s="273">
        <f t="shared" si="0"/>
        <v>0</v>
      </c>
      <c r="G25" s="273">
        <f>SUM(Základ!I25,Základ!S25)</f>
        <v>0</v>
      </c>
      <c r="H25" s="273"/>
      <c r="I25" s="314" t="s">
        <v>1840</v>
      </c>
      <c r="J25" s="315" t="s">
        <v>1841</v>
      </c>
      <c r="K25" s="315" t="s">
        <v>1842</v>
      </c>
      <c r="L25" s="315" t="s">
        <v>1843</v>
      </c>
      <c r="M25" s="315" t="s">
        <v>1844</v>
      </c>
      <c r="N25" s="315" t="s">
        <v>1845</v>
      </c>
      <c r="O25" s="315" t="s">
        <v>778</v>
      </c>
      <c r="P25" s="315" t="s">
        <v>1846</v>
      </c>
      <c r="Q25" s="315" t="s">
        <v>1847</v>
      </c>
      <c r="R25" s="315" t="s">
        <v>1848</v>
      </c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91">
        <v>24</v>
      </c>
      <c r="B26" s="288" t="str">
        <f>Základ!B26</f>
        <v>Bedřich Pluhař</v>
      </c>
      <c r="C26" s="288" t="str">
        <f>Základ!C26</f>
        <v>KOS KRNOV</v>
      </c>
      <c r="D26" s="273">
        <f>SUM(Základ!D26,Základ!F26,Základ!N26,Základ!P26)</f>
        <v>175</v>
      </c>
      <c r="E26" s="273">
        <f>SUM(Základ!E26,Základ!G26,Základ!O26,Základ!Q26)</f>
        <v>80</v>
      </c>
      <c r="F26" s="273">
        <f t="shared" si="0"/>
        <v>255</v>
      </c>
      <c r="G26" s="273">
        <f>SUM(Základ!I26,Základ!S26)</f>
        <v>2</v>
      </c>
      <c r="H26" s="273"/>
      <c r="I26" s="314" t="s">
        <v>1849</v>
      </c>
      <c r="J26" s="315" t="s">
        <v>1850</v>
      </c>
      <c r="K26" s="315" t="s">
        <v>1851</v>
      </c>
      <c r="L26" s="315" t="s">
        <v>1852</v>
      </c>
      <c r="M26" s="315" t="s">
        <v>1853</v>
      </c>
      <c r="N26" s="315" t="s">
        <v>1854</v>
      </c>
      <c r="O26" s="315" t="s">
        <v>788</v>
      </c>
      <c r="P26" s="315" t="s">
        <v>1855</v>
      </c>
      <c r="Q26" s="315" t="s">
        <v>1856</v>
      </c>
      <c r="R26" s="315" t="s">
        <v>1857</v>
      </c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91">
        <v>25</v>
      </c>
      <c r="B27" s="288" t="str">
        <f>Základ!B27</f>
        <v>Roman Anderle (h)</v>
      </c>
      <c r="C27" s="288" t="str">
        <f>Základ!C27</f>
        <v>KOS KRNOV</v>
      </c>
      <c r="D27" s="273">
        <f>SUM(Základ!D27,Základ!F27,Základ!N27,Základ!P27)</f>
        <v>171</v>
      </c>
      <c r="E27" s="273">
        <f>SUM(Základ!E27,Základ!G27,Základ!O27,Základ!Q27)</f>
        <v>96</v>
      </c>
      <c r="F27" s="273">
        <f t="shared" si="0"/>
        <v>267</v>
      </c>
      <c r="G27" s="273">
        <f>SUM(Základ!I27,Základ!S27)</f>
        <v>4</v>
      </c>
      <c r="H27" s="273"/>
      <c r="I27" s="314" t="s">
        <v>1858</v>
      </c>
      <c r="J27" s="315" t="s">
        <v>1859</v>
      </c>
      <c r="K27" s="315" t="s">
        <v>1860</v>
      </c>
      <c r="L27" s="315" t="s">
        <v>1861</v>
      </c>
      <c r="M27" s="315" t="s">
        <v>1862</v>
      </c>
      <c r="N27" s="315" t="s">
        <v>1863</v>
      </c>
      <c r="O27" s="315" t="s">
        <v>798</v>
      </c>
      <c r="P27" s="315" t="s">
        <v>1864</v>
      </c>
      <c r="Q27" s="315" t="s">
        <v>1865</v>
      </c>
      <c r="R27" s="315" t="s">
        <v>1866</v>
      </c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91">
        <v>26</v>
      </c>
      <c r="B28" s="273" t="str">
        <f>Základ!B28</f>
        <v>Rudolf Pecha</v>
      </c>
      <c r="C28" s="288" t="str">
        <f>Základ!C28</f>
        <v>KOS KRNOV</v>
      </c>
      <c r="D28" s="273">
        <f>SUM(Základ!D28,Základ!F28,Základ!N28,Základ!P28)</f>
        <v>172</v>
      </c>
      <c r="E28" s="273">
        <f>SUM(Základ!E28,Základ!G28,Základ!O28,Základ!Q28)</f>
        <v>70</v>
      </c>
      <c r="F28" s="273">
        <f t="shared" si="0"/>
        <v>242</v>
      </c>
      <c r="G28" s="273">
        <f>SUM(Základ!I28,Základ!S28)</f>
        <v>7</v>
      </c>
      <c r="H28" s="273"/>
      <c r="I28" s="314" t="s">
        <v>1867</v>
      </c>
      <c r="J28" s="315" t="s">
        <v>1868</v>
      </c>
      <c r="K28" s="315" t="s">
        <v>1869</v>
      </c>
      <c r="L28" s="315" t="s">
        <v>1870</v>
      </c>
      <c r="M28" s="315" t="s">
        <v>1871</v>
      </c>
      <c r="N28" s="315" t="s">
        <v>1872</v>
      </c>
      <c r="O28" s="315" t="s">
        <v>768</v>
      </c>
      <c r="P28" s="315" t="s">
        <v>1873</v>
      </c>
      <c r="Q28" s="315" t="s">
        <v>1874</v>
      </c>
      <c r="R28" s="315" t="s">
        <v>1875</v>
      </c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91">
        <v>27</v>
      </c>
      <c r="B29" s="288" t="str">
        <f>Základ!B29</f>
        <v>0</v>
      </c>
      <c r="C29" s="288" t="str">
        <f>Základ!C29</f>
        <v>0</v>
      </c>
      <c r="D29" s="273">
        <f>SUM(Základ!D29,Základ!F29,Základ!N29,Základ!P29)</f>
        <v>0</v>
      </c>
      <c r="E29" s="273">
        <f>SUM(Základ!E29,Základ!G29,Základ!O29,Základ!Q29)</f>
        <v>0</v>
      </c>
      <c r="F29" s="273">
        <f t="shared" si="0"/>
        <v>0</v>
      </c>
      <c r="G29" s="273">
        <f>SUM(Základ!I29,Základ!S29)</f>
        <v>0</v>
      </c>
      <c r="H29" s="273"/>
      <c r="I29" s="314" t="s">
        <v>1876</v>
      </c>
      <c r="J29" s="315" t="s">
        <v>1877</v>
      </c>
      <c r="K29" s="315" t="s">
        <v>1878</v>
      </c>
      <c r="L29" s="315" t="s">
        <v>1879</v>
      </c>
      <c r="M29" s="315" t="s">
        <v>1880</v>
      </c>
      <c r="N29" s="315" t="s">
        <v>1881</v>
      </c>
      <c r="O29" s="315" t="s">
        <v>778</v>
      </c>
      <c r="P29" s="315" t="s">
        <v>1882</v>
      </c>
      <c r="Q29" s="315" t="s">
        <v>1883</v>
      </c>
      <c r="R29" s="315" t="s">
        <v>1884</v>
      </c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91">
        <v>28</v>
      </c>
      <c r="B30" s="288" t="str">
        <f>Základ!B30</f>
        <v>0</v>
      </c>
      <c r="C30" s="288" t="str">
        <f>Základ!C30</f>
        <v>0</v>
      </c>
      <c r="D30" s="273">
        <f>SUM(Základ!D30,Základ!F30,Základ!N30,Základ!P30)</f>
        <v>0</v>
      </c>
      <c r="E30" s="273">
        <f>SUM(Základ!E30,Základ!G30,Základ!O30,Základ!Q30)</f>
        <v>0</v>
      </c>
      <c r="F30" s="273">
        <f t="shared" si="0"/>
        <v>0</v>
      </c>
      <c r="G30" s="273">
        <f>SUM(Základ!I30,Základ!S30)</f>
        <v>0</v>
      </c>
      <c r="H30" s="273"/>
      <c r="I30" s="314" t="s">
        <v>1885</v>
      </c>
      <c r="J30" s="315" t="s">
        <v>1886</v>
      </c>
      <c r="K30" s="315" t="s">
        <v>1887</v>
      </c>
      <c r="L30" s="315" t="s">
        <v>1888</v>
      </c>
      <c r="M30" s="315" t="s">
        <v>1889</v>
      </c>
      <c r="N30" s="315" t="s">
        <v>1890</v>
      </c>
      <c r="O30" s="315" t="s">
        <v>788</v>
      </c>
      <c r="P30" s="315" t="s">
        <v>1891</v>
      </c>
      <c r="Q30" s="315" t="s">
        <v>1892</v>
      </c>
      <c r="R30" s="315" t="s">
        <v>1893</v>
      </c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92">
        <v>29</v>
      </c>
      <c r="B31" s="288" t="str">
        <f>Základ!B31</f>
        <v>Petr Šístek</v>
      </c>
      <c r="C31" s="288" t="str">
        <f>Základ!C31</f>
        <v>ČD UZEL PŘEROV</v>
      </c>
      <c r="D31" s="273">
        <f>SUM(Základ!D31,Základ!F31,Základ!N31,Základ!P31)</f>
        <v>383</v>
      </c>
      <c r="E31" s="273">
        <f>SUM(Základ!E31,Základ!G31,Základ!O31,Základ!Q31)</f>
        <v>177</v>
      </c>
      <c r="F31" s="273">
        <f t="shared" si="0"/>
        <v>560</v>
      </c>
      <c r="G31" s="273">
        <f>SUM(Základ!I31,Základ!S31)</f>
        <v>4</v>
      </c>
      <c r="H31" s="273"/>
      <c r="I31" s="314" t="s">
        <v>1894</v>
      </c>
      <c r="J31" s="315" t="s">
        <v>1895</v>
      </c>
      <c r="K31" s="315" t="s">
        <v>1896</v>
      </c>
      <c r="L31" s="315" t="s">
        <v>1897</v>
      </c>
      <c r="M31" s="315" t="s">
        <v>1898</v>
      </c>
      <c r="N31" s="315" t="s">
        <v>1899</v>
      </c>
      <c r="O31" s="315" t="s">
        <v>798</v>
      </c>
      <c r="P31" s="315" t="s">
        <v>1900</v>
      </c>
      <c r="Q31" s="315" t="s">
        <v>1901</v>
      </c>
      <c r="R31" s="315" t="s">
        <v>1902</v>
      </c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92">
        <v>30</v>
      </c>
      <c r="B32" s="288" t="str">
        <f>Základ!B32</f>
        <v>František Hnilica</v>
      </c>
      <c r="C32" s="288" t="str">
        <f>Základ!C32</f>
        <v>ČD UZEL PŘEROV</v>
      </c>
      <c r="D32" s="273">
        <f>SUM(Základ!D32,Základ!F32,Základ!N32,Základ!P32)</f>
        <v>369</v>
      </c>
      <c r="E32" s="273">
        <f>SUM(Základ!E32,Základ!G32,Základ!O32,Základ!Q32)</f>
        <v>153</v>
      </c>
      <c r="F32" s="273">
        <f t="shared" si="0"/>
        <v>522</v>
      </c>
      <c r="G32" s="273">
        <f>SUM(Základ!I32,Základ!S32)</f>
        <v>13</v>
      </c>
      <c r="H32" s="273"/>
      <c r="I32" s="314" t="s">
        <v>1903</v>
      </c>
      <c r="J32" s="315" t="s">
        <v>1904</v>
      </c>
      <c r="K32" s="315" t="s">
        <v>1905</v>
      </c>
      <c r="L32" s="315" t="s">
        <v>1906</v>
      </c>
      <c r="M32" s="315" t="s">
        <v>1907</v>
      </c>
      <c r="N32" s="315" t="s">
        <v>1908</v>
      </c>
      <c r="O32" s="315" t="s">
        <v>768</v>
      </c>
      <c r="P32" s="315" t="s">
        <v>1909</v>
      </c>
      <c r="Q32" s="315" t="s">
        <v>1910</v>
      </c>
      <c r="R32" s="315" t="s">
        <v>1911</v>
      </c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92">
        <v>31</v>
      </c>
      <c r="B33" s="288" t="str">
        <f>Základ!B33</f>
        <v>Michaela Sedláčková</v>
      </c>
      <c r="C33" s="288" t="str">
        <f>Základ!C33</f>
        <v>ČD UZEL PŘEROV</v>
      </c>
      <c r="D33" s="273">
        <f>SUM(Základ!D33,Základ!F33,Základ!N33,Základ!P33)</f>
        <v>403</v>
      </c>
      <c r="E33" s="273">
        <f>SUM(Základ!E33,Základ!G33,Základ!O33,Základ!Q33)</f>
        <v>197</v>
      </c>
      <c r="F33" s="273">
        <f t="shared" si="0"/>
        <v>600</v>
      </c>
      <c r="G33" s="273">
        <f>SUM(Základ!I33,Základ!S33)</f>
        <v>3</v>
      </c>
      <c r="H33" s="273"/>
      <c r="I33" s="314" t="s">
        <v>1912</v>
      </c>
      <c r="J33" s="315" t="s">
        <v>1913</v>
      </c>
      <c r="K33" s="315" t="s">
        <v>1914</v>
      </c>
      <c r="L33" s="315" t="s">
        <v>1915</v>
      </c>
      <c r="M33" s="315" t="s">
        <v>1916</v>
      </c>
      <c r="N33" s="315" t="s">
        <v>1917</v>
      </c>
      <c r="O33" s="315" t="s">
        <v>778</v>
      </c>
      <c r="P33" s="315" t="s">
        <v>1918</v>
      </c>
      <c r="Q33" s="315" t="s">
        <v>1919</v>
      </c>
      <c r="R33" s="315" t="s">
        <v>1920</v>
      </c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92">
        <v>32</v>
      </c>
      <c r="B34" s="288" t="str">
        <f>Základ!B34</f>
        <v>Jaroslav Kolla</v>
      </c>
      <c r="C34" s="288" t="str">
        <f>Základ!C34</f>
        <v>ČD UZEL PŘEROV</v>
      </c>
      <c r="D34" s="273">
        <f>SUM(Základ!D34,Základ!F34,Základ!N34,Základ!P34)</f>
        <v>383</v>
      </c>
      <c r="E34" s="273">
        <f>SUM(Základ!E34,Základ!G34,Základ!O34,Základ!Q34)</f>
        <v>151</v>
      </c>
      <c r="F34" s="273">
        <f t="shared" si="0"/>
        <v>534</v>
      </c>
      <c r="G34" s="273">
        <f>SUM(Základ!I34,Základ!S34)</f>
        <v>7</v>
      </c>
      <c r="H34" s="273"/>
      <c r="I34" s="314" t="s">
        <v>1921</v>
      </c>
      <c r="J34" s="315" t="s">
        <v>1922</v>
      </c>
      <c r="K34" s="315" t="s">
        <v>1923</v>
      </c>
      <c r="L34" s="315" t="s">
        <v>1924</v>
      </c>
      <c r="M34" s="315" t="s">
        <v>1925</v>
      </c>
      <c r="N34" s="315" t="s">
        <v>1926</v>
      </c>
      <c r="O34" s="315" t="s">
        <v>788</v>
      </c>
      <c r="P34" s="315" t="s">
        <v>1927</v>
      </c>
      <c r="Q34" s="315" t="s">
        <v>1928</v>
      </c>
      <c r="R34" s="315" t="s">
        <v>1929</v>
      </c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92">
        <v>33</v>
      </c>
      <c r="B35" s="288" t="str">
        <f>Základ!B35</f>
        <v>Antonín Příhoda</v>
      </c>
      <c r="C35" s="288" t="str">
        <f>Základ!C35</f>
        <v>ČD UZEL PŘEROV</v>
      </c>
      <c r="D35" s="273">
        <f>SUM(Základ!D35,Základ!F35,Základ!N35,Základ!P35)</f>
        <v>0</v>
      </c>
      <c r="E35" s="273">
        <f>SUM(Základ!E35,Základ!G35,Základ!O35,Základ!Q35)</f>
        <v>0</v>
      </c>
      <c r="F35" s="273">
        <f t="shared" si="0"/>
        <v>0</v>
      </c>
      <c r="G35" s="273">
        <f>SUM(Základ!I35,Základ!S35)</f>
        <v>0</v>
      </c>
      <c r="H35" s="273"/>
      <c r="I35" s="314" t="s">
        <v>1930</v>
      </c>
      <c r="J35" s="315" t="s">
        <v>1931</v>
      </c>
      <c r="K35" s="315" t="s">
        <v>1932</v>
      </c>
      <c r="L35" s="315" t="s">
        <v>1933</v>
      </c>
      <c r="M35" s="315" t="s">
        <v>1934</v>
      </c>
      <c r="N35" s="315" t="s">
        <v>1935</v>
      </c>
      <c r="O35" s="315" t="s">
        <v>798</v>
      </c>
      <c r="P35" s="315" t="s">
        <v>1936</v>
      </c>
      <c r="Q35" s="315" t="s">
        <v>1937</v>
      </c>
      <c r="R35" s="315" t="s">
        <v>1938</v>
      </c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92">
        <v>34</v>
      </c>
      <c r="B36" s="288" t="str">
        <f>Základ!B36</f>
        <v>Vlastimil Křupala</v>
      </c>
      <c r="C36" s="288" t="str">
        <f>Základ!C36</f>
        <v>ČD UZEL PŘEROV</v>
      </c>
      <c r="D36" s="273">
        <f>SUM(Základ!D36,Základ!F36,Základ!N36,Základ!P36)</f>
        <v>0</v>
      </c>
      <c r="E36" s="273">
        <f>SUM(Základ!E36,Základ!G36,Základ!O36,Základ!Q36)</f>
        <v>0</v>
      </c>
      <c r="F36" s="273">
        <f t="shared" si="0"/>
        <v>0</v>
      </c>
      <c r="G36" s="273">
        <f>SUM(Základ!I36,Základ!S36)</f>
        <v>0</v>
      </c>
      <c r="H36" s="273"/>
      <c r="I36" s="314" t="s">
        <v>1939</v>
      </c>
      <c r="J36" s="315" t="s">
        <v>1940</v>
      </c>
      <c r="K36" s="315" t="s">
        <v>1941</v>
      </c>
      <c r="L36" s="315" t="s">
        <v>1942</v>
      </c>
      <c r="M36" s="315" t="s">
        <v>1943</v>
      </c>
      <c r="N36" s="315" t="s">
        <v>1944</v>
      </c>
      <c r="O36" s="315" t="s">
        <v>768</v>
      </c>
      <c r="P36" s="315" t="s">
        <v>1945</v>
      </c>
      <c r="Q36" s="315" t="s">
        <v>1946</v>
      </c>
      <c r="R36" s="315" t="s">
        <v>1947</v>
      </c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92">
        <v>35</v>
      </c>
      <c r="B37" s="288" t="str">
        <f>Základ!B37</f>
        <v>0</v>
      </c>
      <c r="C37" s="288" t="str">
        <f>Základ!C37</f>
        <v>ČD UZEL PŘEROV</v>
      </c>
      <c r="D37" s="273">
        <f>SUM(Základ!D37,Základ!F37,Základ!N37,Základ!P37)</f>
        <v>0</v>
      </c>
      <c r="E37" s="273">
        <f>SUM(Základ!E37,Základ!G37,Základ!O37,Základ!Q37)</f>
        <v>0</v>
      </c>
      <c r="F37" s="273">
        <f t="shared" si="0"/>
        <v>0</v>
      </c>
      <c r="G37" s="273">
        <f>SUM(Základ!I37,Základ!S37)</f>
        <v>0</v>
      </c>
      <c r="H37" s="273"/>
      <c r="I37" s="314" t="s">
        <v>1948</v>
      </c>
      <c r="J37" s="315" t="s">
        <v>1949</v>
      </c>
      <c r="K37" s="315" t="s">
        <v>1950</v>
      </c>
      <c r="L37" s="315" t="s">
        <v>1951</v>
      </c>
      <c r="M37" s="315" t="s">
        <v>1952</v>
      </c>
      <c r="N37" s="315" t="s">
        <v>1953</v>
      </c>
      <c r="O37" s="315" t="s">
        <v>778</v>
      </c>
      <c r="P37" s="315" t="s">
        <v>1954</v>
      </c>
      <c r="Q37" s="315" t="s">
        <v>1955</v>
      </c>
      <c r="R37" s="315" t="s">
        <v>1956</v>
      </c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91">
        <v>36</v>
      </c>
      <c r="B38" s="288" t="str">
        <f>Základ!B38</f>
        <v>Jan Šmerda</v>
      </c>
      <c r="C38" s="288" t="str">
        <f>Základ!C38</f>
        <v>A JE TO BLANSKO</v>
      </c>
      <c r="D38" s="273">
        <f>SUM(Základ!D38,Základ!F38,Základ!N38,Základ!P38)</f>
        <v>0</v>
      </c>
      <c r="E38" s="273">
        <f>SUM(Základ!E38,Základ!G38,Základ!O38,Základ!Q38)</f>
        <v>0</v>
      </c>
      <c r="F38" s="273">
        <f t="shared" si="0"/>
        <v>0</v>
      </c>
      <c r="G38" s="273">
        <f>SUM(Základ!I38,Základ!S38)</f>
        <v>0</v>
      </c>
      <c r="H38" s="273"/>
      <c r="I38" s="314" t="s">
        <v>1957</v>
      </c>
      <c r="J38" s="315" t="s">
        <v>1958</v>
      </c>
      <c r="K38" s="315" t="s">
        <v>1959</v>
      </c>
      <c r="L38" s="315" t="s">
        <v>1960</v>
      </c>
      <c r="M38" s="315" t="s">
        <v>1961</v>
      </c>
      <c r="N38" s="315" t="s">
        <v>1962</v>
      </c>
      <c r="O38" s="315" t="s">
        <v>788</v>
      </c>
      <c r="P38" s="315" t="s">
        <v>1963</v>
      </c>
      <c r="Q38" s="315" t="s">
        <v>1964</v>
      </c>
      <c r="R38" s="315" t="s">
        <v>1965</v>
      </c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91">
        <v>37</v>
      </c>
      <c r="B39" s="288" t="str">
        <f>Základ!B39</f>
        <v>Iva Stejskalová</v>
      </c>
      <c r="C39" s="288" t="str">
        <f>Základ!C39</f>
        <v>A JE TO BLANSKO</v>
      </c>
      <c r="D39" s="273">
        <f>SUM(Základ!D39,Základ!F39,Základ!N39,Základ!P39)</f>
        <v>369</v>
      </c>
      <c r="E39" s="273">
        <f>SUM(Základ!E39,Základ!G39,Základ!O39,Základ!Q39)</f>
        <v>181</v>
      </c>
      <c r="F39" s="273">
        <f t="shared" si="0"/>
        <v>550</v>
      </c>
      <c r="G39" s="273">
        <f>SUM(Základ!I39,Základ!S39)</f>
        <v>3</v>
      </c>
      <c r="H39" s="273"/>
      <c r="I39" s="314" t="s">
        <v>1966</v>
      </c>
      <c r="J39" s="315" t="s">
        <v>1967</v>
      </c>
      <c r="K39" s="315" t="s">
        <v>1968</v>
      </c>
      <c r="L39" s="315" t="s">
        <v>1969</v>
      </c>
      <c r="M39" s="315" t="s">
        <v>1970</v>
      </c>
      <c r="N39" s="315" t="s">
        <v>1971</v>
      </c>
      <c r="O39" s="315" t="s">
        <v>798</v>
      </c>
      <c r="P39" s="315" t="s">
        <v>1972</v>
      </c>
      <c r="Q39" s="315" t="s">
        <v>1973</v>
      </c>
      <c r="R39" s="315" t="s">
        <v>1974</v>
      </c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91">
        <v>38</v>
      </c>
      <c r="B40" s="288" t="str">
        <f>Základ!B40</f>
        <v>Kamila Veselá</v>
      </c>
      <c r="C40" s="288" t="str">
        <f>Základ!C40</f>
        <v>A JE TO BLANSKO</v>
      </c>
      <c r="D40" s="273">
        <f>SUM(Základ!D40,Základ!F40,Základ!N40,Základ!P40)</f>
        <v>382</v>
      </c>
      <c r="E40" s="273">
        <f>SUM(Základ!E40,Základ!G40,Základ!O40,Základ!Q40)</f>
        <v>177</v>
      </c>
      <c r="F40" s="273">
        <f t="shared" si="0"/>
        <v>559</v>
      </c>
      <c r="G40" s="273">
        <f>SUM(Základ!I40,Základ!S40)</f>
        <v>6</v>
      </c>
      <c r="H40" s="273"/>
      <c r="I40" s="314" t="s">
        <v>1975</v>
      </c>
      <c r="J40" s="315" t="s">
        <v>1976</v>
      </c>
      <c r="K40" s="315" t="s">
        <v>1977</v>
      </c>
      <c r="L40" s="315" t="s">
        <v>1978</v>
      </c>
      <c r="M40" s="315" t="s">
        <v>1979</v>
      </c>
      <c r="N40" s="315" t="s">
        <v>1980</v>
      </c>
      <c r="O40" s="315" t="s">
        <v>768</v>
      </c>
      <c r="P40" s="315" t="s">
        <v>1981</v>
      </c>
      <c r="Q40" s="315" t="s">
        <v>1982</v>
      </c>
      <c r="R40" s="315" t="s">
        <v>1983</v>
      </c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91">
        <v>39</v>
      </c>
      <c r="B41" s="288" t="str">
        <f>Základ!B41</f>
        <v>Miloš Stloukal</v>
      </c>
      <c r="C41" s="288" t="str">
        <f>Základ!C41</f>
        <v>A JE TO BLANSKO</v>
      </c>
      <c r="D41" s="273">
        <f>SUM(Základ!D41,Základ!F41,Základ!N41,Základ!P41)</f>
        <v>391</v>
      </c>
      <c r="E41" s="273">
        <f>SUM(Základ!E41,Základ!G41,Základ!O41,Základ!Q41)</f>
        <v>182</v>
      </c>
      <c r="F41" s="273">
        <f t="shared" si="0"/>
        <v>573</v>
      </c>
      <c r="G41" s="273">
        <f>SUM(Základ!I41,Základ!S41)</f>
        <v>7</v>
      </c>
      <c r="H41" s="273"/>
      <c r="I41" s="314" t="s">
        <v>1984</v>
      </c>
      <c r="J41" s="315" t="s">
        <v>1985</v>
      </c>
      <c r="K41" s="315" t="s">
        <v>1986</v>
      </c>
      <c r="L41" s="315" t="s">
        <v>1987</v>
      </c>
      <c r="M41" s="315" t="s">
        <v>1988</v>
      </c>
      <c r="N41" s="315" t="s">
        <v>1989</v>
      </c>
      <c r="O41" s="315" t="s">
        <v>778</v>
      </c>
      <c r="P41" s="315" t="s">
        <v>1990</v>
      </c>
      <c r="Q41" s="315" t="s">
        <v>1991</v>
      </c>
      <c r="R41" s="315" t="s">
        <v>1992</v>
      </c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91">
        <v>40</v>
      </c>
      <c r="B42" s="288" t="str">
        <f>Základ!B42</f>
        <v>Michal Král</v>
      </c>
      <c r="C42" s="288" t="str">
        <f>Základ!C42</f>
        <v>A JE TO BLANSKO</v>
      </c>
      <c r="D42" s="273">
        <f>SUM(Základ!D42,Základ!F42,Základ!N42,Základ!P42)</f>
        <v>390</v>
      </c>
      <c r="E42" s="273">
        <f>SUM(Základ!E42,Základ!G42,Základ!O42,Základ!Q42)</f>
        <v>201</v>
      </c>
      <c r="F42" s="273">
        <f t="shared" si="0"/>
        <v>591</v>
      </c>
      <c r="G42" s="273">
        <f>SUM(Základ!I42,Základ!S42)</f>
        <v>7</v>
      </c>
      <c r="H42" s="273"/>
      <c r="I42" s="314" t="s">
        <v>1993</v>
      </c>
      <c r="J42" s="315" t="s">
        <v>1994</v>
      </c>
      <c r="K42" s="315" t="s">
        <v>1995</v>
      </c>
      <c r="L42" s="315" t="s">
        <v>1996</v>
      </c>
      <c r="M42" s="315" t="s">
        <v>1997</v>
      </c>
      <c r="N42" s="315" t="s">
        <v>1998</v>
      </c>
      <c r="O42" s="315" t="s">
        <v>788</v>
      </c>
      <c r="P42" s="315" t="s">
        <v>1999</v>
      </c>
      <c r="Q42" s="315" t="s">
        <v>2000</v>
      </c>
      <c r="R42" s="315" t="s">
        <v>2001</v>
      </c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91">
        <v>41</v>
      </c>
      <c r="B43" s="288" t="str">
        <f>Základ!B43</f>
        <v>0</v>
      </c>
      <c r="C43" s="288" t="str">
        <f>Základ!C43</f>
        <v>A JE TO BLANSKO</v>
      </c>
      <c r="D43" s="273">
        <f>SUM(Základ!D43,Základ!F43,Základ!N43,Základ!P43)</f>
        <v>0</v>
      </c>
      <c r="E43" s="273">
        <f>SUM(Základ!E43,Základ!G43,Základ!O43,Základ!Q43)</f>
        <v>0</v>
      </c>
      <c r="F43" s="273">
        <f t="shared" si="0"/>
        <v>0</v>
      </c>
      <c r="G43" s="273">
        <f>SUM(Základ!I43,Základ!S43)</f>
        <v>0</v>
      </c>
      <c r="H43" s="273"/>
      <c r="I43" s="314" t="s">
        <v>2002</v>
      </c>
      <c r="J43" s="315" t="s">
        <v>2003</v>
      </c>
      <c r="K43" s="315" t="s">
        <v>2004</v>
      </c>
      <c r="L43" s="315" t="s">
        <v>2005</v>
      </c>
      <c r="M43" s="315" t="s">
        <v>2006</v>
      </c>
      <c r="N43" s="315" t="s">
        <v>2007</v>
      </c>
      <c r="O43" s="315" t="s">
        <v>798</v>
      </c>
      <c r="P43" s="315" t="s">
        <v>2008</v>
      </c>
      <c r="Q43" s="315" t="s">
        <v>2009</v>
      </c>
      <c r="R43" s="315" t="s">
        <v>2010</v>
      </c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91">
        <v>42</v>
      </c>
      <c r="B44" s="288">
        <f>Základ!B44</f>
        <v>0</v>
      </c>
      <c r="C44" s="288" t="str">
        <f>Základ!C44</f>
        <v>A JE TO BLANSKO</v>
      </c>
      <c r="D44" s="273">
        <f>SUM(Základ!D44,Základ!F44,Základ!N44,Základ!P44)</f>
        <v>0</v>
      </c>
      <c r="E44" s="273">
        <f>SUM(Základ!E44,Základ!G44,Základ!O44,Základ!Q44)</f>
        <v>0</v>
      </c>
      <c r="F44" s="273">
        <f t="shared" si="0"/>
        <v>0</v>
      </c>
      <c r="G44" s="273">
        <f>SUM(Základ!I44,Základ!S44)</f>
        <v>0</v>
      </c>
      <c r="H44" s="273"/>
      <c r="I44" s="314" t="s">
        <v>2011</v>
      </c>
      <c r="J44" s="315" t="s">
        <v>2012</v>
      </c>
      <c r="K44" s="315" t="s">
        <v>2013</v>
      </c>
      <c r="L44" s="315" t="s">
        <v>2014</v>
      </c>
      <c r="M44" s="315" t="s">
        <v>2015</v>
      </c>
      <c r="N44" s="315" t="s">
        <v>2016</v>
      </c>
      <c r="O44" s="315" t="s">
        <v>768</v>
      </c>
      <c r="P44" s="315" t="s">
        <v>2017</v>
      </c>
      <c r="Q44" s="315" t="s">
        <v>2018</v>
      </c>
      <c r="R44" s="315" t="s">
        <v>2019</v>
      </c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92">
        <v>43</v>
      </c>
      <c r="B45" s="288" t="str">
        <f>Základ!B45</f>
        <v>Michal Brychta</v>
      </c>
      <c r="C45" s="288" t="str">
        <f>Základ!C45</f>
        <v>BRUSÍRNA „B“</v>
      </c>
      <c r="D45" s="273">
        <f>SUM(Základ!D45,Základ!F45,Základ!N45,Základ!P45)</f>
        <v>404</v>
      </c>
      <c r="E45" s="273">
        <f>SUM(Základ!E45,Základ!G45,Základ!O45,Základ!Q45)</f>
        <v>148</v>
      </c>
      <c r="F45" s="273">
        <f t="shared" si="0"/>
        <v>552</v>
      </c>
      <c r="G45" s="273">
        <f>SUM(Základ!I45,Základ!S45)</f>
        <v>9</v>
      </c>
      <c r="H45" s="273"/>
      <c r="I45" s="314" t="s">
        <v>2020</v>
      </c>
      <c r="J45" s="315" t="s">
        <v>2021</v>
      </c>
      <c r="K45" s="315" t="s">
        <v>2022</v>
      </c>
      <c r="L45" s="315" t="s">
        <v>2023</v>
      </c>
      <c r="M45" s="315" t="s">
        <v>2024</v>
      </c>
      <c r="N45" s="315" t="s">
        <v>2025</v>
      </c>
      <c r="O45" s="315" t="s">
        <v>778</v>
      </c>
      <c r="P45" s="315" t="s">
        <v>2026</v>
      </c>
      <c r="Q45" s="315" t="s">
        <v>2027</v>
      </c>
      <c r="R45" s="315" t="s">
        <v>2028</v>
      </c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92">
        <v>44</v>
      </c>
      <c r="B46" s="288" t="str">
        <f>Základ!B46</f>
        <v>Radim Nezval</v>
      </c>
      <c r="C46" s="288" t="str">
        <f>Základ!C46</f>
        <v>BRUSÍRNA „B“</v>
      </c>
      <c r="D46" s="273">
        <f>SUM(Základ!D46,Základ!F46,Základ!N46,Základ!P46)</f>
        <v>388</v>
      </c>
      <c r="E46" s="273">
        <f>SUM(Základ!E46,Základ!G46,Základ!O46,Základ!Q46)</f>
        <v>155</v>
      </c>
      <c r="F46" s="273">
        <f t="shared" si="0"/>
        <v>543</v>
      </c>
      <c r="G46" s="273">
        <f>SUM(Základ!I46,Základ!S46)</f>
        <v>6</v>
      </c>
      <c r="H46" s="273"/>
      <c r="I46" s="314" t="s">
        <v>2029</v>
      </c>
      <c r="J46" s="315" t="s">
        <v>2030</v>
      </c>
      <c r="K46" s="315" t="s">
        <v>2031</v>
      </c>
      <c r="L46" s="315" t="s">
        <v>2032</v>
      </c>
      <c r="M46" s="315" t="s">
        <v>2033</v>
      </c>
      <c r="N46" s="315" t="s">
        <v>2034</v>
      </c>
      <c r="O46" s="315" t="s">
        <v>788</v>
      </c>
      <c r="P46" s="315" t="s">
        <v>2035</v>
      </c>
      <c r="Q46" s="315" t="s">
        <v>2036</v>
      </c>
      <c r="R46" s="315" t="s">
        <v>2037</v>
      </c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92">
        <v>45</v>
      </c>
      <c r="B47" s="288" t="str">
        <f>Základ!B47</f>
        <v>Pavel Zouhar</v>
      </c>
      <c r="C47" s="288" t="str">
        <f>Základ!C47</f>
        <v>BRUSÍRNA „B“</v>
      </c>
      <c r="D47" s="273">
        <f>SUM(Základ!D47,Základ!F47,Základ!N47,Základ!P47)</f>
        <v>380</v>
      </c>
      <c r="E47" s="273">
        <f>SUM(Základ!E47,Základ!G47,Základ!O47,Základ!Q47)</f>
        <v>150</v>
      </c>
      <c r="F47" s="273">
        <f t="shared" si="0"/>
        <v>530</v>
      </c>
      <c r="G47" s="273">
        <f>SUM(Základ!I47,Základ!S47)</f>
        <v>14</v>
      </c>
      <c r="H47" s="273"/>
      <c r="I47" s="314" t="s">
        <v>2038</v>
      </c>
      <c r="J47" s="315" t="s">
        <v>2039</v>
      </c>
      <c r="K47" s="315" t="s">
        <v>2040</v>
      </c>
      <c r="L47" s="315" t="s">
        <v>2041</v>
      </c>
      <c r="M47" s="315" t="s">
        <v>2042</v>
      </c>
      <c r="N47" s="315" t="s">
        <v>2043</v>
      </c>
      <c r="O47" s="315" t="s">
        <v>798</v>
      </c>
      <c r="P47" s="315" t="s">
        <v>2044</v>
      </c>
      <c r="Q47" s="315" t="s">
        <v>2045</v>
      </c>
      <c r="R47" s="315" t="s">
        <v>2046</v>
      </c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92">
        <v>46</v>
      </c>
      <c r="B48" s="288" t="str">
        <f>Základ!B48</f>
        <v>Petr Novotný</v>
      </c>
      <c r="C48" s="288" t="str">
        <f>Základ!C48</f>
        <v>BRUSÍRNA „B“</v>
      </c>
      <c r="D48" s="273">
        <f>SUM(Základ!D48,Základ!F48,Základ!N48,Základ!P48)</f>
        <v>384</v>
      </c>
      <c r="E48" s="273">
        <f>SUM(Základ!E48,Základ!G48,Základ!O48,Základ!Q48)</f>
        <v>200</v>
      </c>
      <c r="F48" s="273">
        <f t="shared" si="0"/>
        <v>584</v>
      </c>
      <c r="G48" s="273">
        <f>SUM(Základ!I48,Základ!S48)</f>
        <v>6</v>
      </c>
      <c r="H48" s="273"/>
      <c r="I48" s="314" t="s">
        <v>2047</v>
      </c>
      <c r="J48" s="315" t="s">
        <v>2048</v>
      </c>
      <c r="K48" s="315" t="s">
        <v>2049</v>
      </c>
      <c r="L48" s="315" t="s">
        <v>2050</v>
      </c>
      <c r="M48" s="315" t="s">
        <v>2051</v>
      </c>
      <c r="N48" s="315" t="s">
        <v>2052</v>
      </c>
      <c r="O48" s="315" t="s">
        <v>768</v>
      </c>
      <c r="P48" s="315" t="s">
        <v>2053</v>
      </c>
      <c r="Q48" s="315" t="s">
        <v>2054</v>
      </c>
      <c r="R48" s="315" t="s">
        <v>2055</v>
      </c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92">
        <v>47</v>
      </c>
      <c r="B49" s="288" t="str">
        <f>Základ!B49</f>
        <v>Miroslav Pernica</v>
      </c>
      <c r="C49" s="288" t="str">
        <f>Základ!C49</f>
        <v>BRUSÍRNA „B“</v>
      </c>
      <c r="D49" s="273">
        <f>SUM(Základ!D49,Základ!F49,Základ!N49,Základ!P49)</f>
        <v>0</v>
      </c>
      <c r="E49" s="273">
        <f>SUM(Základ!E49,Základ!G49,Základ!O49,Základ!Q49)</f>
        <v>0</v>
      </c>
      <c r="F49" s="273">
        <f t="shared" si="0"/>
        <v>0</v>
      </c>
      <c r="G49" s="273">
        <f>SUM(Základ!I49,Základ!S49)</f>
        <v>0</v>
      </c>
      <c r="H49" s="273"/>
      <c r="I49" s="314" t="s">
        <v>2056</v>
      </c>
      <c r="J49" s="315" t="s">
        <v>2057</v>
      </c>
      <c r="K49" s="315" t="s">
        <v>2058</v>
      </c>
      <c r="L49" s="315" t="s">
        <v>2059</v>
      </c>
      <c r="M49" s="315" t="s">
        <v>2060</v>
      </c>
      <c r="N49" s="315" t="s">
        <v>2061</v>
      </c>
      <c r="O49" s="315" t="s">
        <v>778</v>
      </c>
      <c r="P49" s="315" t="s">
        <v>2062</v>
      </c>
      <c r="Q49" s="315" t="s">
        <v>2063</v>
      </c>
      <c r="R49" s="315" t="s">
        <v>2064</v>
      </c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92">
        <v>48</v>
      </c>
      <c r="B50" s="288" t="str">
        <f>Základ!B50</f>
        <v>Martin Malits</v>
      </c>
      <c r="C50" s="288" t="str">
        <f>Základ!C50</f>
        <v>BRUSÍRNA „B“</v>
      </c>
      <c r="D50" s="273">
        <f>SUM(Základ!D50,Základ!F50,Základ!N50,Základ!P50)</f>
        <v>0</v>
      </c>
      <c r="E50" s="273">
        <f>SUM(Základ!E50,Základ!G50,Základ!O50,Základ!Q50)</f>
        <v>0</v>
      </c>
      <c r="F50" s="273">
        <f t="shared" si="0"/>
        <v>0</v>
      </c>
      <c r="G50" s="273">
        <f>SUM(Základ!I50,Základ!S50)</f>
        <v>0</v>
      </c>
      <c r="H50" s="273"/>
      <c r="I50" s="314" t="s">
        <v>2065</v>
      </c>
      <c r="J50" s="315" t="s">
        <v>2066</v>
      </c>
      <c r="K50" s="315" t="s">
        <v>2067</v>
      </c>
      <c r="L50" s="315" t="s">
        <v>2068</v>
      </c>
      <c r="M50" s="315" t="s">
        <v>2069</v>
      </c>
      <c r="N50" s="315" t="s">
        <v>2070</v>
      </c>
      <c r="O50" s="315" t="s">
        <v>788</v>
      </c>
      <c r="P50" s="315" t="s">
        <v>2071</v>
      </c>
      <c r="Q50" s="315" t="s">
        <v>2072</v>
      </c>
      <c r="R50" s="315" t="s">
        <v>2073</v>
      </c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92">
        <v>49</v>
      </c>
      <c r="B51" s="288" t="str">
        <f>Základ!B51</f>
        <v>0</v>
      </c>
      <c r="C51" s="288" t="str">
        <f>Základ!C51</f>
        <v>0</v>
      </c>
      <c r="D51" s="273">
        <f>SUM(Základ!D51,Základ!F51,Základ!N51,Základ!P51)</f>
        <v>0</v>
      </c>
      <c r="E51" s="273">
        <f>SUM(Základ!E51,Základ!G51,Základ!O51,Základ!Q51)</f>
        <v>0</v>
      </c>
      <c r="F51" s="273">
        <f t="shared" si="0"/>
        <v>0</v>
      </c>
      <c r="G51" s="273">
        <f>SUM(Základ!I51,Základ!S51)</f>
        <v>0</v>
      </c>
      <c r="H51" s="273"/>
      <c r="I51" s="314" t="s">
        <v>2074</v>
      </c>
      <c r="J51" s="315" t="s">
        <v>2075</v>
      </c>
      <c r="K51" s="315" t="s">
        <v>2076</v>
      </c>
      <c r="L51" s="315" t="s">
        <v>2077</v>
      </c>
      <c r="M51" s="315" t="s">
        <v>2078</v>
      </c>
      <c r="N51" s="315" t="s">
        <v>2079</v>
      </c>
      <c r="O51" s="315" t="s">
        <v>798</v>
      </c>
      <c r="P51" s="315" t="s">
        <v>2080</v>
      </c>
      <c r="Q51" s="315" t="s">
        <v>2081</v>
      </c>
      <c r="R51" s="315" t="s">
        <v>2082</v>
      </c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91">
        <v>50</v>
      </c>
      <c r="B52" s="288" t="str">
        <f>Základ!B52</f>
        <v>Pavel Kakáč</v>
      </c>
      <c r="C52" s="288" t="str">
        <f>Základ!C52</f>
        <v>POSTUP BLANSKO</v>
      </c>
      <c r="D52" s="273">
        <f>SUM(Základ!D52,Základ!F52,Základ!N52,Základ!P52)</f>
        <v>375</v>
      </c>
      <c r="E52" s="273">
        <f>SUM(Základ!E52,Základ!G52,Základ!O52,Základ!Q52)</f>
        <v>232</v>
      </c>
      <c r="F52" s="273">
        <f t="shared" si="0"/>
        <v>607</v>
      </c>
      <c r="G52" s="273">
        <f>SUM(Základ!I52,Základ!S52)</f>
        <v>1</v>
      </c>
      <c r="H52" s="273"/>
      <c r="I52" s="314" t="s">
        <v>2083</v>
      </c>
      <c r="J52" s="315" t="s">
        <v>2084</v>
      </c>
      <c r="K52" s="315" t="s">
        <v>2085</v>
      </c>
      <c r="L52" s="315" t="s">
        <v>2086</v>
      </c>
      <c r="M52" s="315" t="s">
        <v>2087</v>
      </c>
      <c r="N52" s="315" t="s">
        <v>2088</v>
      </c>
      <c r="O52" s="315" t="s">
        <v>768</v>
      </c>
      <c r="P52" s="315" t="s">
        <v>2089</v>
      </c>
      <c r="Q52" s="315" t="s">
        <v>2090</v>
      </c>
      <c r="R52" s="315" t="s">
        <v>2091</v>
      </c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91">
        <v>51</v>
      </c>
      <c r="B53" s="288" t="str">
        <f>Základ!B53</f>
        <v>Jan Semrád</v>
      </c>
      <c r="C53" s="288" t="str">
        <f>Základ!C53</f>
        <v>POSTUP BLANSKO</v>
      </c>
      <c r="D53" s="273">
        <f>SUM(Základ!D53,Základ!F53,Základ!N53,Základ!P53)</f>
        <v>0</v>
      </c>
      <c r="E53" s="273">
        <f>SUM(Základ!E53,Základ!G53,Základ!O53,Základ!Q53)</f>
        <v>0</v>
      </c>
      <c r="F53" s="273">
        <f t="shared" si="0"/>
        <v>0</v>
      </c>
      <c r="G53" s="273">
        <f>SUM(Základ!I53,Základ!S53)</f>
        <v>0</v>
      </c>
      <c r="H53" s="273"/>
      <c r="I53" s="314" t="s">
        <v>2092</v>
      </c>
      <c r="J53" s="315" t="s">
        <v>2093</v>
      </c>
      <c r="K53" s="315" t="s">
        <v>2094</v>
      </c>
      <c r="L53" s="315" t="s">
        <v>2095</v>
      </c>
      <c r="M53" s="315" t="s">
        <v>2096</v>
      </c>
      <c r="N53" s="315" t="s">
        <v>2097</v>
      </c>
      <c r="O53" s="315" t="s">
        <v>778</v>
      </c>
      <c r="P53" s="315" t="s">
        <v>2098</v>
      </c>
      <c r="Q53" s="315" t="s">
        <v>2099</v>
      </c>
      <c r="R53" s="315" t="s">
        <v>2100</v>
      </c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91">
        <v>52</v>
      </c>
      <c r="B54" s="288" t="str">
        <f>Základ!B54</f>
        <v>Tomáš Smola</v>
      </c>
      <c r="C54" s="288" t="str">
        <f>Základ!C54</f>
        <v>POSTUP BLANSKO</v>
      </c>
      <c r="D54" s="273">
        <f>SUM(Základ!D54,Základ!F54,Základ!N54,Základ!P54)</f>
        <v>361</v>
      </c>
      <c r="E54" s="273">
        <f>SUM(Základ!E54,Základ!G54,Základ!O54,Základ!Q54)</f>
        <v>178</v>
      </c>
      <c r="F54" s="273">
        <f t="shared" si="0"/>
        <v>539</v>
      </c>
      <c r="G54" s="273">
        <f>SUM(Základ!I54,Základ!S54)</f>
        <v>9</v>
      </c>
      <c r="H54" s="273"/>
      <c r="I54" s="314" t="s">
        <v>2101</v>
      </c>
      <c r="J54" s="315" t="s">
        <v>2102</v>
      </c>
      <c r="K54" s="315" t="s">
        <v>2103</v>
      </c>
      <c r="L54" s="315" t="s">
        <v>2104</v>
      </c>
      <c r="M54" s="315" t="s">
        <v>2105</v>
      </c>
      <c r="N54" s="315" t="s">
        <v>2106</v>
      </c>
      <c r="O54" s="315" t="s">
        <v>788</v>
      </c>
      <c r="P54" s="315" t="s">
        <v>2107</v>
      </c>
      <c r="Q54" s="315" t="s">
        <v>2108</v>
      </c>
      <c r="R54" s="315" t="s">
        <v>2109</v>
      </c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91">
        <v>53</v>
      </c>
      <c r="B55" s="288" t="str">
        <f>Základ!B55</f>
        <v>Tomáš Stojkovič</v>
      </c>
      <c r="C55" s="288" t="str">
        <f>Základ!C55</f>
        <v>POSTUP BLANSKO</v>
      </c>
      <c r="D55" s="273">
        <f>SUM(Základ!D55,Základ!F55,Základ!N55,Základ!P55)</f>
        <v>369</v>
      </c>
      <c r="E55" s="273">
        <f>SUM(Základ!E55,Základ!G55,Základ!O55,Základ!Q55)</f>
        <v>159</v>
      </c>
      <c r="F55" s="273">
        <f t="shared" si="0"/>
        <v>528</v>
      </c>
      <c r="G55" s="273">
        <f>SUM(Základ!I55,Základ!S55)</f>
        <v>10</v>
      </c>
      <c r="H55" s="273"/>
      <c r="I55" s="314" t="s">
        <v>2110</v>
      </c>
      <c r="J55" s="315" t="s">
        <v>2111</v>
      </c>
      <c r="K55" s="315" t="s">
        <v>2112</v>
      </c>
      <c r="L55" s="315" t="s">
        <v>2113</v>
      </c>
      <c r="M55" s="315" t="s">
        <v>2114</v>
      </c>
      <c r="N55" s="315" t="s">
        <v>2115</v>
      </c>
      <c r="O55" s="315" t="s">
        <v>798</v>
      </c>
      <c r="P55" s="315" t="s">
        <v>2116</v>
      </c>
      <c r="Q55" s="315" t="s">
        <v>2117</v>
      </c>
      <c r="R55" s="315" t="s">
        <v>2118</v>
      </c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91">
        <v>54</v>
      </c>
      <c r="B56" s="288" t="str">
        <f>Základ!B56</f>
        <v>Luboš Sotolář</v>
      </c>
      <c r="C56" s="288" t="str">
        <f>Základ!C56</f>
        <v>POSTUP BLANSKO</v>
      </c>
      <c r="D56" s="273">
        <f>SUM(Základ!D56,Základ!F56,Základ!N56,Základ!P56)</f>
        <v>395</v>
      </c>
      <c r="E56" s="273">
        <f>SUM(Základ!E56,Základ!G56,Základ!O56,Základ!Q56)</f>
        <v>174</v>
      </c>
      <c r="F56" s="273">
        <f t="shared" si="0"/>
        <v>569</v>
      </c>
      <c r="G56" s="273">
        <f>SUM(Základ!I56,Základ!S56)</f>
        <v>13</v>
      </c>
      <c r="H56" s="273"/>
      <c r="I56" s="314" t="s">
        <v>2119</v>
      </c>
      <c r="J56" s="315" t="s">
        <v>2120</v>
      </c>
      <c r="K56" s="315" t="s">
        <v>2121</v>
      </c>
      <c r="L56" s="315" t="s">
        <v>2122</v>
      </c>
      <c r="M56" s="315" t="s">
        <v>2123</v>
      </c>
      <c r="N56" s="315" t="s">
        <v>2124</v>
      </c>
      <c r="O56" s="315" t="s">
        <v>768</v>
      </c>
      <c r="P56" s="315" t="s">
        <v>2125</v>
      </c>
      <c r="Q56" s="315" t="s">
        <v>2126</v>
      </c>
      <c r="R56" s="315" t="s">
        <v>2127</v>
      </c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91">
        <v>55</v>
      </c>
      <c r="B57" s="288" t="str">
        <f>Základ!B57</f>
        <v>Martin Hrubý</v>
      </c>
      <c r="C57" s="288" t="str">
        <f>Základ!C57</f>
        <v>POSTUP BLANSKO</v>
      </c>
      <c r="D57" s="273">
        <f>SUM(Základ!D57,Základ!F57,Základ!N57,Základ!P57)</f>
        <v>0</v>
      </c>
      <c r="E57" s="273">
        <f>SUM(Základ!E57,Základ!G57,Základ!O57,Základ!Q57)</f>
        <v>0</v>
      </c>
      <c r="F57" s="273">
        <f t="shared" si="0"/>
        <v>0</v>
      </c>
      <c r="G57" s="273">
        <f>SUM(Základ!I57,Základ!S57)</f>
        <v>0</v>
      </c>
      <c r="H57" s="273"/>
      <c r="I57" s="314" t="s">
        <v>2128</v>
      </c>
      <c r="J57" s="315" t="s">
        <v>2129</v>
      </c>
      <c r="K57" s="315" t="s">
        <v>2130</v>
      </c>
      <c r="L57" s="315" t="s">
        <v>2131</v>
      </c>
      <c r="M57" s="315" t="s">
        <v>2132</v>
      </c>
      <c r="N57" s="315" t="s">
        <v>2133</v>
      </c>
      <c r="O57" s="315" t="s">
        <v>778</v>
      </c>
      <c r="P57" s="315" t="s">
        <v>2134</v>
      </c>
      <c r="Q57" s="315" t="s">
        <v>2135</v>
      </c>
      <c r="R57" s="315" t="s">
        <v>2136</v>
      </c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91">
        <v>56</v>
      </c>
      <c r="B58" s="288" t="str">
        <f>Základ!B58</f>
        <v>0</v>
      </c>
      <c r="C58" s="288" t="str">
        <f>Základ!C58</f>
        <v>POSTUP BLANSKO</v>
      </c>
      <c r="D58" s="273">
        <f>SUM(Základ!D58,Základ!F58,Základ!N58,Základ!P58)</f>
        <v>0</v>
      </c>
      <c r="E58" s="273">
        <f>SUM(Základ!E58,Základ!G58,Základ!O58,Základ!Q58)</f>
        <v>0</v>
      </c>
      <c r="F58" s="273">
        <f t="shared" si="0"/>
        <v>0</v>
      </c>
      <c r="G58" s="273">
        <f>SUM(Základ!I58,Základ!S58)</f>
        <v>0</v>
      </c>
      <c r="H58" s="273"/>
      <c r="I58" s="314" t="s">
        <v>2137</v>
      </c>
      <c r="J58" s="315" t="s">
        <v>2138</v>
      </c>
      <c r="K58" s="315" t="s">
        <v>2139</v>
      </c>
      <c r="L58" s="315" t="s">
        <v>2140</v>
      </c>
      <c r="M58" s="315" t="s">
        <v>2141</v>
      </c>
      <c r="N58" s="315" t="s">
        <v>2142</v>
      </c>
      <c r="O58" s="315" t="s">
        <v>788</v>
      </c>
      <c r="P58" s="315" t="s">
        <v>2143</v>
      </c>
      <c r="Q58" s="315" t="s">
        <v>2144</v>
      </c>
      <c r="R58" s="315" t="s">
        <v>2145</v>
      </c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92">
        <v>57</v>
      </c>
      <c r="B59" s="288" t="str">
        <f>Základ!B59</f>
        <v>Milan Kříž</v>
      </c>
      <c r="C59" s="288" t="str">
        <f>Základ!C59</f>
        <v>LAZAŘI DAČICE</v>
      </c>
      <c r="D59" s="273">
        <f>SUM(Základ!D59,Základ!F59,Základ!N59,Základ!P59)</f>
        <v>182</v>
      </c>
      <c r="E59" s="273">
        <f>SUM(Základ!E59,Základ!G59,Základ!O59,Základ!Q59)</f>
        <v>79</v>
      </c>
      <c r="F59" s="273">
        <f t="shared" si="0"/>
        <v>261</v>
      </c>
      <c r="G59" s="273">
        <f>SUM(Základ!I59,Základ!S59)</f>
        <v>10</v>
      </c>
      <c r="H59" s="273"/>
      <c r="I59" s="314" t="s">
        <v>2146</v>
      </c>
      <c r="J59" s="315" t="s">
        <v>2147</v>
      </c>
      <c r="K59" s="315" t="s">
        <v>2148</v>
      </c>
      <c r="L59" s="315" t="s">
        <v>2149</v>
      </c>
      <c r="M59" s="315" t="s">
        <v>2150</v>
      </c>
      <c r="N59" s="315" t="s">
        <v>2151</v>
      </c>
      <c r="O59" s="315" t="s">
        <v>798</v>
      </c>
      <c r="P59" s="315" t="s">
        <v>2152</v>
      </c>
      <c r="Q59" s="315" t="s">
        <v>2153</v>
      </c>
      <c r="R59" s="315" t="s">
        <v>2154</v>
      </c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92">
        <v>58</v>
      </c>
      <c r="B60" s="288" t="str">
        <f>Základ!B60</f>
        <v>Petr Doležal</v>
      </c>
      <c r="C60" s="288" t="str">
        <f>Základ!C60</f>
        <v>LAZAŘI DAČICE</v>
      </c>
      <c r="D60" s="273">
        <f>SUM(Základ!D60,Základ!F60,Základ!N60,Základ!P60)</f>
        <v>201</v>
      </c>
      <c r="E60" s="273">
        <f>SUM(Základ!E60,Základ!G60,Základ!O60,Základ!Q60)</f>
        <v>95</v>
      </c>
      <c r="F60" s="273">
        <f t="shared" si="0"/>
        <v>296</v>
      </c>
      <c r="G60" s="273">
        <f>SUM(Základ!I60,Základ!S60)</f>
        <v>1</v>
      </c>
      <c r="H60" s="273"/>
      <c r="I60" s="314" t="s">
        <v>2155</v>
      </c>
      <c r="J60" s="315" t="s">
        <v>2156</v>
      </c>
      <c r="K60" s="315" t="s">
        <v>2157</v>
      </c>
      <c r="L60" s="315" t="s">
        <v>2158</v>
      </c>
      <c r="M60" s="315" t="s">
        <v>2159</v>
      </c>
      <c r="N60" s="315" t="s">
        <v>2160</v>
      </c>
      <c r="O60" s="315" t="s">
        <v>768</v>
      </c>
      <c r="P60" s="315" t="s">
        <v>2161</v>
      </c>
      <c r="Q60" s="315" t="s">
        <v>2162</v>
      </c>
      <c r="R60" s="315" t="s">
        <v>2163</v>
      </c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92">
        <v>59</v>
      </c>
      <c r="B61" s="288" t="str">
        <f>Základ!B61</f>
        <v>Vojta Čurda</v>
      </c>
      <c r="C61" s="288" t="str">
        <f>Základ!C61</f>
        <v>LAZAŘI DAČICE</v>
      </c>
      <c r="D61" s="273">
        <f>SUM(Základ!D61,Základ!F61,Základ!N61,Základ!P61)</f>
        <v>162</v>
      </c>
      <c r="E61" s="273">
        <f>SUM(Základ!E61,Základ!G61,Základ!O61,Základ!Q61)</f>
        <v>86</v>
      </c>
      <c r="F61" s="273">
        <f t="shared" si="0"/>
        <v>248</v>
      </c>
      <c r="G61" s="273">
        <f>SUM(Základ!I61,Základ!S61)</f>
        <v>1</v>
      </c>
      <c r="H61" s="273"/>
      <c r="I61" s="314" t="s">
        <v>2164</v>
      </c>
      <c r="J61" s="315" t="s">
        <v>2165</v>
      </c>
      <c r="K61" s="315" t="s">
        <v>2166</v>
      </c>
      <c r="L61" s="315" t="s">
        <v>2167</v>
      </c>
      <c r="M61" s="315" t="s">
        <v>2168</v>
      </c>
      <c r="N61" s="315" t="s">
        <v>2169</v>
      </c>
      <c r="O61" s="315" t="s">
        <v>778</v>
      </c>
      <c r="P61" s="315" t="s">
        <v>2170</v>
      </c>
      <c r="Q61" s="315" t="s">
        <v>2171</v>
      </c>
      <c r="R61" s="315" t="s">
        <v>2172</v>
      </c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92">
        <v>60</v>
      </c>
      <c r="B62" s="288" t="str">
        <f>Základ!B62</f>
        <v>Aleš Macků (h)</v>
      </c>
      <c r="C62" s="288" t="str">
        <f>Základ!C62</f>
        <v>LAZAŘI DAČICE</v>
      </c>
      <c r="D62" s="273">
        <f>SUM(Základ!D62,Základ!F62,Základ!N62,Základ!P62)</f>
        <v>186</v>
      </c>
      <c r="E62" s="273">
        <f>SUM(Základ!E62,Základ!G62,Základ!O62,Základ!Q62)</f>
        <v>93</v>
      </c>
      <c r="F62" s="273">
        <f t="shared" si="0"/>
        <v>279</v>
      </c>
      <c r="G62" s="273">
        <f>SUM(Základ!I62,Základ!S62)</f>
        <v>3</v>
      </c>
      <c r="H62" s="273"/>
      <c r="I62" s="314" t="s">
        <v>2173</v>
      </c>
      <c r="J62" s="315" t="s">
        <v>2174</v>
      </c>
      <c r="K62" s="315" t="s">
        <v>2175</v>
      </c>
      <c r="L62" s="315" t="s">
        <v>2176</v>
      </c>
      <c r="M62" s="315" t="s">
        <v>2177</v>
      </c>
      <c r="N62" s="315" t="s">
        <v>2178</v>
      </c>
      <c r="O62" s="315" t="s">
        <v>788</v>
      </c>
      <c r="P62" s="315" t="s">
        <v>2179</v>
      </c>
      <c r="Q62" s="315" t="s">
        <v>2180</v>
      </c>
      <c r="R62" s="315" t="s">
        <v>2181</v>
      </c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92">
        <v>61</v>
      </c>
      <c r="B63" s="288" t="str">
        <f>Základ!B63</f>
        <v>0</v>
      </c>
      <c r="C63" s="288" t="str">
        <f>Základ!C63</f>
        <v>LAZAŘI DAČICE</v>
      </c>
      <c r="D63" s="273">
        <f>SUM(Základ!D63,Základ!F63,Základ!N63,Základ!P63)</f>
        <v>0</v>
      </c>
      <c r="E63" s="273">
        <f>SUM(Základ!E63,Základ!G63,Základ!O63,Základ!Q63)</f>
        <v>0</v>
      </c>
      <c r="F63" s="273">
        <f t="shared" si="0"/>
        <v>0</v>
      </c>
      <c r="G63" s="273">
        <f>SUM(Základ!I63,Základ!S63)</f>
        <v>0</v>
      </c>
      <c r="H63" s="273"/>
      <c r="I63" s="314" t="s">
        <v>2182</v>
      </c>
      <c r="J63" s="315" t="s">
        <v>2183</v>
      </c>
      <c r="K63" s="315" t="s">
        <v>2184</v>
      </c>
      <c r="L63" s="315" t="s">
        <v>2185</v>
      </c>
      <c r="M63" s="315" t="s">
        <v>2186</v>
      </c>
      <c r="N63" s="315" t="s">
        <v>2187</v>
      </c>
      <c r="O63" s="315" t="s">
        <v>798</v>
      </c>
      <c r="P63" s="315" t="s">
        <v>2188</v>
      </c>
      <c r="Q63" s="315" t="s">
        <v>2189</v>
      </c>
      <c r="R63" s="315" t="s">
        <v>2190</v>
      </c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92">
        <v>62</v>
      </c>
      <c r="B64" s="288" t="str">
        <f>Základ!B64</f>
        <v>0</v>
      </c>
      <c r="C64" s="288" t="str">
        <f>Základ!C64</f>
        <v>LAZAŘI DAČICE</v>
      </c>
      <c r="D64" s="273">
        <f>SUM(Základ!D64,Základ!F64,Základ!N64,Základ!P64)</f>
        <v>0</v>
      </c>
      <c r="E64" s="273">
        <f>SUM(Základ!E64,Základ!G64,Základ!O64,Základ!Q64)</f>
        <v>0</v>
      </c>
      <c r="F64" s="273">
        <f t="shared" si="0"/>
        <v>0</v>
      </c>
      <c r="G64" s="273">
        <f>SUM(Základ!I64,Základ!S64)</f>
        <v>0</v>
      </c>
      <c r="H64" s="273"/>
      <c r="I64" s="314" t="s">
        <v>2191</v>
      </c>
      <c r="J64" s="315" t="s">
        <v>2192</v>
      </c>
      <c r="K64" s="315" t="s">
        <v>2193</v>
      </c>
      <c r="L64" s="315" t="s">
        <v>2194</v>
      </c>
      <c r="M64" s="315" t="s">
        <v>2195</v>
      </c>
      <c r="N64" s="315" t="s">
        <v>2196</v>
      </c>
      <c r="O64" s="315" t="s">
        <v>768</v>
      </c>
      <c r="P64" s="315" t="s">
        <v>2197</v>
      </c>
      <c r="Q64" s="315" t="s">
        <v>2198</v>
      </c>
      <c r="R64" s="315" t="s">
        <v>2199</v>
      </c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92">
        <v>63</v>
      </c>
      <c r="B65" s="288" t="str">
        <f>Základ!B65</f>
        <v>0</v>
      </c>
      <c r="C65" s="288" t="str">
        <f>Základ!C65</f>
        <v>0</v>
      </c>
      <c r="D65" s="273">
        <f>SUM(Základ!D65,Základ!F65,Základ!N65,Základ!P65)</f>
        <v>0</v>
      </c>
      <c r="E65" s="273">
        <f>SUM(Základ!E65,Základ!G65,Základ!O65,Základ!Q65)</f>
        <v>0</v>
      </c>
      <c r="F65" s="273">
        <f t="shared" si="0"/>
        <v>0</v>
      </c>
      <c r="G65" s="273">
        <f>SUM(Základ!I65,Základ!S65)</f>
        <v>0</v>
      </c>
      <c r="H65" s="273"/>
      <c r="I65" s="314" t="s">
        <v>2200</v>
      </c>
      <c r="J65" s="315" t="s">
        <v>2201</v>
      </c>
      <c r="K65" s="315" t="s">
        <v>2202</v>
      </c>
      <c r="L65" s="315" t="s">
        <v>2203</v>
      </c>
      <c r="M65" s="315" t="s">
        <v>2204</v>
      </c>
      <c r="N65" s="315" t="s">
        <v>2205</v>
      </c>
      <c r="O65" s="315" t="s">
        <v>778</v>
      </c>
      <c r="P65" s="315" t="s">
        <v>2206</v>
      </c>
      <c r="Q65" s="315" t="s">
        <v>2207</v>
      </c>
      <c r="R65" s="315" t="s">
        <v>2208</v>
      </c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91">
        <v>64</v>
      </c>
      <c r="B66" s="288" t="str">
        <f>Základ!B66</f>
        <v>Petr Mikulenka</v>
      </c>
      <c r="C66" s="288" t="str">
        <f>Základ!C66</f>
        <v>KROKODÝLI VELKÝ KARLOV</v>
      </c>
      <c r="D66" s="273">
        <f>SUM(Základ!D66,Základ!F66,Základ!N66,Základ!P66)</f>
        <v>196</v>
      </c>
      <c r="E66" s="273">
        <f>SUM(Základ!E66,Základ!G66,Základ!O66,Základ!Q66)</f>
        <v>72</v>
      </c>
      <c r="F66" s="273">
        <f t="shared" si="0"/>
        <v>268</v>
      </c>
      <c r="G66" s="273">
        <f>SUM(Základ!I66,Základ!S66)</f>
        <v>5</v>
      </c>
      <c r="H66" s="273"/>
      <c r="I66" s="314" t="s">
        <v>2209</v>
      </c>
      <c r="J66" s="315" t="s">
        <v>2210</v>
      </c>
      <c r="K66" s="315" t="s">
        <v>2211</v>
      </c>
      <c r="L66" s="315" t="s">
        <v>2212</v>
      </c>
      <c r="M66" s="315" t="s">
        <v>2213</v>
      </c>
      <c r="N66" s="315" t="s">
        <v>2214</v>
      </c>
      <c r="O66" s="315" t="s">
        <v>788</v>
      </c>
      <c r="P66" s="315" t="s">
        <v>2215</v>
      </c>
      <c r="Q66" s="315" t="s">
        <v>2216</v>
      </c>
      <c r="R66" s="315" t="s">
        <v>2217</v>
      </c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91">
        <v>65</v>
      </c>
      <c r="B67" s="288" t="str">
        <f>Základ!B67</f>
        <v>Robert Mikulenka</v>
      </c>
      <c r="C67" s="288" t="str">
        <f>Základ!C67</f>
        <v>KROKODÝLI VELKÝ KARLOV</v>
      </c>
      <c r="D67" s="273">
        <f>SUM(Základ!D67,Základ!F67,Základ!N67,Základ!P67)</f>
        <v>178</v>
      </c>
      <c r="E67" s="273">
        <f>SUM(Základ!E67,Základ!G67,Základ!O67,Základ!Q67)</f>
        <v>88</v>
      </c>
      <c r="F67" s="273">
        <f t="shared" si="0"/>
        <v>266</v>
      </c>
      <c r="G67" s="273">
        <f>SUM(Základ!I67,Základ!S67)</f>
        <v>8</v>
      </c>
      <c r="H67" s="273"/>
      <c r="I67" s="314" t="s">
        <v>2218</v>
      </c>
      <c r="J67" s="315" t="s">
        <v>2219</v>
      </c>
      <c r="K67" s="315" t="s">
        <v>2220</v>
      </c>
      <c r="L67" s="315" t="s">
        <v>2221</v>
      </c>
      <c r="M67" s="315" t="s">
        <v>2222</v>
      </c>
      <c r="N67" s="315" t="s">
        <v>2223</v>
      </c>
      <c r="O67" s="315" t="s">
        <v>798</v>
      </c>
      <c r="P67" s="315" t="s">
        <v>2224</v>
      </c>
      <c r="Q67" s="315" t="s">
        <v>2225</v>
      </c>
      <c r="R67" s="315" t="s">
        <v>2226</v>
      </c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91">
        <v>66</v>
      </c>
      <c r="B68" s="288" t="str">
        <f>Základ!B68</f>
        <v>Jakub Mikulenka</v>
      </c>
      <c r="C68" s="288" t="str">
        <f>Základ!C68</f>
        <v>KROKODÝLI VELKÝ KARLOV</v>
      </c>
      <c r="D68" s="273">
        <f>SUM(Základ!D68,Základ!F68,Základ!N68,Základ!P68)</f>
        <v>197</v>
      </c>
      <c r="E68" s="273">
        <f>SUM(Základ!E68,Základ!G68,Základ!O68,Základ!Q68)</f>
        <v>89</v>
      </c>
      <c r="F68" s="273">
        <f t="shared" si="0"/>
        <v>286</v>
      </c>
      <c r="G68" s="273">
        <f>SUM(Základ!I68,Základ!S68)</f>
        <v>6</v>
      </c>
      <c r="H68" s="273"/>
      <c r="I68" s="314" t="s">
        <v>2227</v>
      </c>
      <c r="J68" s="315" t="s">
        <v>2228</v>
      </c>
      <c r="K68" s="315" t="s">
        <v>2229</v>
      </c>
      <c r="L68" s="315" t="s">
        <v>2230</v>
      </c>
      <c r="M68" s="315" t="s">
        <v>2231</v>
      </c>
      <c r="N68" s="315" t="s">
        <v>2232</v>
      </c>
      <c r="O68" s="315" t="s">
        <v>768</v>
      </c>
      <c r="P68" s="315" t="s">
        <v>2233</v>
      </c>
      <c r="Q68" s="315" t="s">
        <v>2234</v>
      </c>
      <c r="R68" s="315" t="s">
        <v>2235</v>
      </c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91">
        <v>67</v>
      </c>
      <c r="B69" s="288" t="str">
        <f>Základ!B69</f>
        <v>Tomáš Juhaňák</v>
      </c>
      <c r="C69" s="288" t="str">
        <f>Základ!C69</f>
        <v>KROKODÝLI VELKÝ KARLOV</v>
      </c>
      <c r="D69" s="273">
        <f>SUM(Základ!D69,Základ!F69,Základ!N69,Základ!P69)</f>
        <v>167</v>
      </c>
      <c r="E69" s="273">
        <f>SUM(Základ!E69,Základ!G69,Základ!O69,Základ!Q69)</f>
        <v>80</v>
      </c>
      <c r="F69" s="273">
        <f t="shared" si="0"/>
        <v>247</v>
      </c>
      <c r="G69" s="273">
        <f>SUM(Základ!I69,Základ!S69)</f>
        <v>8</v>
      </c>
      <c r="H69" s="273"/>
      <c r="I69" s="314" t="s">
        <v>2236</v>
      </c>
      <c r="J69" s="315" t="s">
        <v>2237</v>
      </c>
      <c r="K69" s="315" t="s">
        <v>2238</v>
      </c>
      <c r="L69" s="315" t="s">
        <v>2239</v>
      </c>
      <c r="M69" s="315" t="s">
        <v>2240</v>
      </c>
      <c r="N69" s="315" t="s">
        <v>2241</v>
      </c>
      <c r="O69" s="315" t="s">
        <v>778</v>
      </c>
      <c r="P69" s="315" t="s">
        <v>2242</v>
      </c>
      <c r="Q69" s="315" t="s">
        <v>2243</v>
      </c>
      <c r="R69" s="315" t="s">
        <v>2244</v>
      </c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91">
        <v>68</v>
      </c>
      <c r="B70" s="288" t="str">
        <f>Základ!B70</f>
        <v>Michal Jurkovič</v>
      </c>
      <c r="C70" s="288" t="str">
        <f>Základ!C70</f>
        <v>KROKODÝLI VELKÝ KARLOV</v>
      </c>
      <c r="D70" s="273">
        <f>SUM(Základ!D70,Základ!F70,Základ!N70,Základ!P70)</f>
        <v>0</v>
      </c>
      <c r="E70" s="273">
        <f>SUM(Základ!E70,Základ!G70,Základ!O70,Základ!Q70)</f>
        <v>0</v>
      </c>
      <c r="F70" s="273">
        <f t="shared" si="0"/>
        <v>0</v>
      </c>
      <c r="G70" s="273">
        <f>SUM(Základ!I70,Základ!S70)</f>
        <v>0</v>
      </c>
      <c r="H70" s="273"/>
      <c r="I70" s="314" t="s">
        <v>2245</v>
      </c>
      <c r="J70" s="315" t="s">
        <v>2246</v>
      </c>
      <c r="K70" s="315" t="s">
        <v>2247</v>
      </c>
      <c r="L70" s="315" t="s">
        <v>2248</v>
      </c>
      <c r="M70" s="315" t="s">
        <v>2249</v>
      </c>
      <c r="N70" s="315" t="s">
        <v>2250</v>
      </c>
      <c r="O70" s="315" t="s">
        <v>788</v>
      </c>
      <c r="P70" s="315" t="s">
        <v>2251</v>
      </c>
      <c r="Q70" s="315" t="s">
        <v>2252</v>
      </c>
      <c r="R70" s="315" t="s">
        <v>2253</v>
      </c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91">
        <v>69</v>
      </c>
      <c r="B71" s="288" t="str">
        <f>Základ!B71</f>
        <v>Leoš Zoubek</v>
      </c>
      <c r="C71" s="288" t="str">
        <f>Základ!C71</f>
        <v>KROKODÝLI VELKÝ KARLOV</v>
      </c>
      <c r="D71" s="273">
        <f>SUM(Základ!D71,Základ!F71,Základ!N71,Základ!P71)</f>
        <v>0</v>
      </c>
      <c r="E71" s="273">
        <f>SUM(Základ!E71,Základ!G71,Základ!O71,Základ!Q71)</f>
        <v>0</v>
      </c>
      <c r="F71" s="273">
        <f t="shared" si="0"/>
        <v>0</v>
      </c>
      <c r="G71" s="273">
        <f>SUM(Základ!I71,Základ!S71)</f>
        <v>0</v>
      </c>
      <c r="H71" s="273"/>
      <c r="I71" s="314" t="s">
        <v>2254</v>
      </c>
      <c r="J71" s="315" t="s">
        <v>2255</v>
      </c>
      <c r="K71" s="315" t="s">
        <v>2256</v>
      </c>
      <c r="L71" s="315" t="s">
        <v>2257</v>
      </c>
      <c r="M71" s="315" t="s">
        <v>2258</v>
      </c>
      <c r="N71" s="315" t="s">
        <v>2259</v>
      </c>
      <c r="O71" s="315" t="s">
        <v>798</v>
      </c>
      <c r="P71" s="315" t="s">
        <v>2260</v>
      </c>
      <c r="Q71" s="315" t="s">
        <v>2261</v>
      </c>
      <c r="R71" s="315" t="s">
        <v>2262</v>
      </c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91">
        <v>70</v>
      </c>
      <c r="B72" s="288">
        <f>Základ!B72</f>
        <v>0</v>
      </c>
      <c r="C72" s="288">
        <f>Základ!C72</f>
        <v>0</v>
      </c>
      <c r="D72" s="273">
        <f>SUM(Základ!D72,Základ!F72,Základ!N72,Základ!P72)</f>
        <v>0</v>
      </c>
      <c r="E72" s="273">
        <f>SUM(Základ!E72,Základ!G72,Základ!O72,Základ!Q72)</f>
        <v>0</v>
      </c>
      <c r="F72" s="273">
        <f t="shared" si="0"/>
        <v>0</v>
      </c>
      <c r="G72" s="273">
        <f>SUM(Základ!I72,Základ!S72)</f>
        <v>0</v>
      </c>
      <c r="H72" s="273"/>
      <c r="I72" s="314" t="s">
        <v>2263</v>
      </c>
      <c r="J72" s="315" t="s">
        <v>2264</v>
      </c>
      <c r="K72" s="315" t="s">
        <v>2265</v>
      </c>
      <c r="L72" s="315" t="s">
        <v>2266</v>
      </c>
      <c r="M72" s="315" t="s">
        <v>2267</v>
      </c>
      <c r="N72" s="315" t="s">
        <v>2268</v>
      </c>
      <c r="O72" s="315" t="s">
        <v>768</v>
      </c>
      <c r="P72" s="315" t="s">
        <v>2269</v>
      </c>
      <c r="Q72" s="315" t="s">
        <v>2270</v>
      </c>
      <c r="R72" s="315" t="s">
        <v>2271</v>
      </c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92">
        <v>71</v>
      </c>
      <c r="B73" s="288" t="str">
        <f>Základ!B73</f>
        <v>Milan Svěrák</v>
      </c>
      <c r="C73" s="288" t="str">
        <f>Základ!C73</f>
        <v>CTIRAD TROUBSKO</v>
      </c>
      <c r="D73" s="273">
        <f>SUM(Základ!D73,Základ!F73,Základ!N73,Základ!P73)</f>
        <v>193</v>
      </c>
      <c r="E73" s="273">
        <f>SUM(Základ!E73,Základ!G73,Základ!O73,Základ!Q73)</f>
        <v>106</v>
      </c>
      <c r="F73" s="273">
        <f t="shared" si="0"/>
        <v>299</v>
      </c>
      <c r="G73" s="273">
        <f>SUM(Základ!I73,Základ!S73)</f>
        <v>4</v>
      </c>
      <c r="H73" s="273"/>
      <c r="I73" s="314" t="s">
        <v>2272</v>
      </c>
      <c r="J73" s="315" t="s">
        <v>2273</v>
      </c>
      <c r="K73" s="315" t="s">
        <v>2274</v>
      </c>
      <c r="L73" s="315" t="s">
        <v>2275</v>
      </c>
      <c r="M73" s="315" t="s">
        <v>2276</v>
      </c>
      <c r="N73" s="315" t="s">
        <v>2277</v>
      </c>
      <c r="O73" s="315" t="s">
        <v>778</v>
      </c>
      <c r="P73" s="315" t="s">
        <v>2278</v>
      </c>
      <c r="Q73" s="315" t="s">
        <v>2279</v>
      </c>
      <c r="R73" s="315" t="s">
        <v>2280</v>
      </c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92">
        <v>72</v>
      </c>
      <c r="B74" s="288" t="str">
        <f>Základ!B74</f>
        <v>Aleš Svěrák</v>
      </c>
      <c r="C74" s="288" t="str">
        <f>Základ!C74</f>
        <v>CTIRAD TROUBSKO</v>
      </c>
      <c r="D74" s="273">
        <f>SUM(Základ!D74,Základ!F74,Základ!N74,Základ!P74)</f>
        <v>181</v>
      </c>
      <c r="E74" s="273">
        <f>SUM(Základ!E74,Základ!G74,Základ!O74,Základ!Q74)</f>
        <v>86</v>
      </c>
      <c r="F74" s="273">
        <f t="shared" si="0"/>
        <v>267</v>
      </c>
      <c r="G74" s="273">
        <f>SUM(Základ!I74,Základ!S74)</f>
        <v>6</v>
      </c>
      <c r="H74" s="273"/>
      <c r="I74" s="314" t="s">
        <v>2281</v>
      </c>
      <c r="J74" s="315" t="s">
        <v>2282</v>
      </c>
      <c r="K74" s="315" t="s">
        <v>2283</v>
      </c>
      <c r="L74" s="315" t="s">
        <v>2284</v>
      </c>
      <c r="M74" s="315" t="s">
        <v>2285</v>
      </c>
      <c r="N74" s="315" t="s">
        <v>2286</v>
      </c>
      <c r="O74" s="315" t="s">
        <v>788</v>
      </c>
      <c r="P74" s="315" t="s">
        <v>2287</v>
      </c>
      <c r="Q74" s="315" t="s">
        <v>2288</v>
      </c>
      <c r="R74" s="315" t="s">
        <v>2289</v>
      </c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92">
        <v>73</v>
      </c>
      <c r="B75" s="288" t="str">
        <f>Základ!B75</f>
        <v>Oldřich Zbíral</v>
      </c>
      <c r="C75" s="288" t="str">
        <f>Základ!C75</f>
        <v>CTIRAD TROUBSKO</v>
      </c>
      <c r="D75" s="273">
        <f>SUM(Základ!D75,Základ!F75,Základ!N75,Základ!P75)</f>
        <v>0</v>
      </c>
      <c r="E75" s="273">
        <f>SUM(Základ!E75,Základ!G75,Základ!O75,Základ!Q75)</f>
        <v>0</v>
      </c>
      <c r="F75" s="273">
        <f t="shared" si="0"/>
        <v>0</v>
      </c>
      <c r="G75" s="273">
        <f>SUM(Základ!I75,Základ!S75)</f>
        <v>0</v>
      </c>
      <c r="H75" s="273"/>
      <c r="I75" s="314" t="s">
        <v>2290</v>
      </c>
      <c r="J75" s="315" t="s">
        <v>2291</v>
      </c>
      <c r="K75" s="315" t="s">
        <v>2292</v>
      </c>
      <c r="L75" s="315" t="s">
        <v>2293</v>
      </c>
      <c r="M75" s="315" t="s">
        <v>2294</v>
      </c>
      <c r="N75" s="315" t="s">
        <v>2295</v>
      </c>
      <c r="O75" s="315" t="s">
        <v>798</v>
      </c>
      <c r="P75" s="315" t="s">
        <v>2296</v>
      </c>
      <c r="Q75" s="315" t="s">
        <v>2297</v>
      </c>
      <c r="R75" s="315" t="s">
        <v>2298</v>
      </c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92">
        <v>74</v>
      </c>
      <c r="B76" s="288" t="str">
        <f>Základ!B76</f>
        <v>Tomáš Turek</v>
      </c>
      <c r="C76" s="288" t="str">
        <f>Základ!C76</f>
        <v>CTIRAD TROUBSKO</v>
      </c>
      <c r="D76" s="273">
        <f>SUM(Základ!D76,Základ!F76,Základ!N76,Základ!P76)</f>
        <v>180</v>
      </c>
      <c r="E76" s="273">
        <f>SUM(Základ!E76,Základ!G76,Základ!O76,Základ!Q76)</f>
        <v>103</v>
      </c>
      <c r="F76" s="273">
        <f t="shared" si="0"/>
        <v>283</v>
      </c>
      <c r="G76" s="273">
        <f>SUM(Základ!I76,Základ!S76)</f>
        <v>2</v>
      </c>
      <c r="H76" s="273"/>
      <c r="I76" s="314" t="s">
        <v>2299</v>
      </c>
      <c r="J76" s="315" t="s">
        <v>2300</v>
      </c>
      <c r="K76" s="315" t="s">
        <v>2301</v>
      </c>
      <c r="L76" s="315" t="s">
        <v>2302</v>
      </c>
      <c r="M76" s="315" t="s">
        <v>2303</v>
      </c>
      <c r="N76" s="315" t="s">
        <v>2304</v>
      </c>
      <c r="O76" s="315" t="s">
        <v>768</v>
      </c>
      <c r="P76" s="315" t="s">
        <v>2305</v>
      </c>
      <c r="Q76" s="315" t="s">
        <v>2306</v>
      </c>
      <c r="R76" s="315" t="s">
        <v>2307</v>
      </c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92">
        <v>75</v>
      </c>
      <c r="B77" s="288" t="str">
        <f>Základ!B77</f>
        <v>Tobiáš Turek</v>
      </c>
      <c r="C77" s="288" t="str">
        <f>Základ!C77</f>
        <v>CTIRAD TROUBSKO</v>
      </c>
      <c r="D77" s="273">
        <f>SUM(Základ!D77,Základ!F77,Základ!N77,Základ!P77)</f>
        <v>177</v>
      </c>
      <c r="E77" s="273">
        <f>SUM(Základ!E77,Základ!G77,Základ!O77,Základ!Q77)</f>
        <v>60</v>
      </c>
      <c r="F77" s="273">
        <f t="shared" si="0"/>
        <v>237</v>
      </c>
      <c r="G77" s="273">
        <f>SUM(Základ!I77,Základ!S77)</f>
        <v>7</v>
      </c>
      <c r="H77" s="273"/>
      <c r="I77" s="314" t="s">
        <v>2308</v>
      </c>
      <c r="J77" s="315" t="s">
        <v>2309</v>
      </c>
      <c r="K77" s="315" t="s">
        <v>2310</v>
      </c>
      <c r="L77" s="315" t="s">
        <v>2311</v>
      </c>
      <c r="M77" s="315" t="s">
        <v>2312</v>
      </c>
      <c r="N77" s="315" t="s">
        <v>2313</v>
      </c>
      <c r="O77" s="315" t="s">
        <v>778</v>
      </c>
      <c r="P77" s="315" t="s">
        <v>2314</v>
      </c>
      <c r="Q77" s="315" t="s">
        <v>2315</v>
      </c>
      <c r="R77" s="315" t="s">
        <v>2316</v>
      </c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92">
        <v>76</v>
      </c>
      <c r="B78" s="288" t="str">
        <f>Základ!B78</f>
        <v>Matěj Pospíšil</v>
      </c>
      <c r="C78" s="288" t="str">
        <f>Základ!C78</f>
        <v>CTIRAD TROUBSKO</v>
      </c>
      <c r="D78" s="273">
        <f>SUM(Základ!D78,Základ!F78,Základ!N78,Základ!P78)</f>
        <v>0</v>
      </c>
      <c r="E78" s="273">
        <f>SUM(Základ!E78,Základ!G78,Základ!O78,Základ!Q78)</f>
        <v>0</v>
      </c>
      <c r="F78" s="273">
        <f t="shared" si="0"/>
        <v>0</v>
      </c>
      <c r="G78" s="273">
        <f>SUM(Základ!I78,Základ!S78)</f>
        <v>0</v>
      </c>
      <c r="H78" s="273"/>
      <c r="I78" s="314" t="s">
        <v>2317</v>
      </c>
      <c r="J78" s="315" t="s">
        <v>2318</v>
      </c>
      <c r="K78" s="315" t="s">
        <v>2319</v>
      </c>
      <c r="L78" s="315" t="s">
        <v>2320</v>
      </c>
      <c r="M78" s="315" t="s">
        <v>2321</v>
      </c>
      <c r="N78" s="315" t="s">
        <v>2322</v>
      </c>
      <c r="O78" s="315" t="s">
        <v>788</v>
      </c>
      <c r="P78" s="315" t="s">
        <v>2323</v>
      </c>
      <c r="Q78" s="315" t="s">
        <v>2324</v>
      </c>
      <c r="R78" s="315" t="s">
        <v>2325</v>
      </c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92">
        <v>77</v>
      </c>
      <c r="B79" s="288" t="str">
        <f>Základ!B79</f>
        <v>0</v>
      </c>
      <c r="C79" s="288" t="str">
        <f>Základ!C79</f>
        <v>CTIRAD TROUBSKO</v>
      </c>
      <c r="D79" s="273">
        <f>SUM(Základ!D79,Základ!F79,Základ!N79,Základ!P79)</f>
        <v>0</v>
      </c>
      <c r="E79" s="273">
        <f>SUM(Základ!E79,Základ!G79,Základ!O79,Základ!Q79)</f>
        <v>0</v>
      </c>
      <c r="F79" s="273">
        <f t="shared" si="0"/>
        <v>0</v>
      </c>
      <c r="G79" s="273">
        <f>SUM(Základ!I79,Základ!S79)</f>
        <v>0</v>
      </c>
      <c r="H79" s="273"/>
      <c r="I79" s="314" t="s">
        <v>2326</v>
      </c>
      <c r="J79" s="315" t="s">
        <v>2327</v>
      </c>
      <c r="K79" s="315" t="s">
        <v>2328</v>
      </c>
      <c r="L79" s="315" t="s">
        <v>2329</v>
      </c>
      <c r="M79" s="315" t="s">
        <v>2330</v>
      </c>
      <c r="N79" s="315" t="s">
        <v>2331</v>
      </c>
      <c r="O79" s="315" t="s">
        <v>798</v>
      </c>
      <c r="P79" s="315" t="s">
        <v>2332</v>
      </c>
      <c r="Q79" s="315" t="s">
        <v>2333</v>
      </c>
      <c r="R79" s="315" t="s">
        <v>2334</v>
      </c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91">
        <v>78</v>
      </c>
      <c r="B80" s="288" t="str">
        <f>Základ!B80</f>
        <v>Martin Mazáček</v>
      </c>
      <c r="C80" s="288" t="str">
        <f>Základ!C80</f>
        <v>KRČMA DĚTENICE „A“</v>
      </c>
      <c r="D80" s="273">
        <f>SUM(Základ!D80,Základ!F80,Základ!N80,Základ!P80)</f>
        <v>366</v>
      </c>
      <c r="E80" s="273">
        <f>SUM(Základ!E80,Základ!G80,Základ!O80,Základ!Q80)</f>
        <v>164</v>
      </c>
      <c r="F80" s="273">
        <f t="shared" si="0"/>
        <v>530</v>
      </c>
      <c r="G80" s="273">
        <f>SUM(Základ!I80,Základ!S80)</f>
        <v>7</v>
      </c>
      <c r="H80" s="273"/>
      <c r="I80" s="314" t="s">
        <v>2335</v>
      </c>
      <c r="J80" s="315" t="s">
        <v>2336</v>
      </c>
      <c r="K80" s="315" t="s">
        <v>2337</v>
      </c>
      <c r="L80" s="315" t="s">
        <v>2338</v>
      </c>
      <c r="M80" s="315" t="s">
        <v>2339</v>
      </c>
      <c r="N80" s="315" t="s">
        <v>2340</v>
      </c>
      <c r="O80" s="315" t="s">
        <v>768</v>
      </c>
      <c r="P80" s="315" t="s">
        <v>2341</v>
      </c>
      <c r="Q80" s="315" t="s">
        <v>2342</v>
      </c>
      <c r="R80" s="315" t="s">
        <v>2343</v>
      </c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91">
        <v>79</v>
      </c>
      <c r="B81" s="288" t="str">
        <f>Základ!B81</f>
        <v>Petr Portyš ml.</v>
      </c>
      <c r="C81" s="288" t="str">
        <f>Základ!C81</f>
        <v>KRČMA DĚTENICE „A“</v>
      </c>
      <c r="D81" s="273">
        <f>SUM(Základ!D81,Základ!F81,Základ!N81,Základ!P81)</f>
        <v>337</v>
      </c>
      <c r="E81" s="273">
        <f>SUM(Základ!E81,Základ!G81,Základ!O81,Základ!Q81)</f>
        <v>143</v>
      </c>
      <c r="F81" s="273">
        <f t="shared" si="0"/>
        <v>480</v>
      </c>
      <c r="G81" s="273">
        <f>SUM(Základ!I81,Základ!S81)</f>
        <v>9</v>
      </c>
      <c r="H81" s="273"/>
      <c r="I81" s="314" t="s">
        <v>2344</v>
      </c>
      <c r="J81" s="315" t="s">
        <v>2345</v>
      </c>
      <c r="K81" s="315" t="s">
        <v>2346</v>
      </c>
      <c r="L81" s="315" t="s">
        <v>2347</v>
      </c>
      <c r="M81" s="315" t="s">
        <v>2348</v>
      </c>
      <c r="N81" s="315" t="s">
        <v>2349</v>
      </c>
      <c r="O81" s="315" t="s">
        <v>778</v>
      </c>
      <c r="P81" s="315" t="s">
        <v>2350</v>
      </c>
      <c r="Q81" s="315" t="s">
        <v>2351</v>
      </c>
      <c r="R81" s="315" t="s">
        <v>2352</v>
      </c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91">
        <v>80</v>
      </c>
      <c r="B82" s="288" t="str">
        <f>Základ!B82</f>
        <v>Petr Portyš st.</v>
      </c>
      <c r="C82" s="288" t="str">
        <f>Základ!C82</f>
        <v>KRČMA DĚTENICE „A“</v>
      </c>
      <c r="D82" s="273">
        <f>SUM(Základ!D82,Základ!F82,Základ!N82,Základ!P82)</f>
        <v>386</v>
      </c>
      <c r="E82" s="273">
        <f>SUM(Základ!E82,Základ!G82,Základ!O82,Základ!Q82)</f>
        <v>147</v>
      </c>
      <c r="F82" s="273">
        <f t="shared" si="0"/>
        <v>533</v>
      </c>
      <c r="G82" s="273">
        <f>SUM(Základ!I82,Základ!S82)</f>
        <v>10</v>
      </c>
      <c r="H82" s="273"/>
      <c r="I82" s="314" t="s">
        <v>2353</v>
      </c>
      <c r="J82" s="315" t="s">
        <v>2354</v>
      </c>
      <c r="K82" s="315" t="s">
        <v>2355</v>
      </c>
      <c r="L82" s="315" t="s">
        <v>2356</v>
      </c>
      <c r="M82" s="315" t="s">
        <v>2357</v>
      </c>
      <c r="N82" s="315" t="s">
        <v>2358</v>
      </c>
      <c r="O82" s="315" t="s">
        <v>788</v>
      </c>
      <c r="P82" s="315" t="s">
        <v>2359</v>
      </c>
      <c r="Q82" s="315" t="s">
        <v>2360</v>
      </c>
      <c r="R82" s="315" t="s">
        <v>2361</v>
      </c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91">
        <v>81</v>
      </c>
      <c r="B83" s="288" t="str">
        <f>Základ!B83</f>
        <v>Michaela Nožičková (h)</v>
      </c>
      <c r="C83" s="288" t="str">
        <f>Základ!C83</f>
        <v>KRČMA DĚTENICE „A“</v>
      </c>
      <c r="D83" s="273">
        <f>SUM(Základ!D83,Základ!F83,Základ!N83,Základ!P83)</f>
        <v>396</v>
      </c>
      <c r="E83" s="273">
        <f>SUM(Základ!E83,Základ!G83,Základ!O83,Základ!Q83)</f>
        <v>184</v>
      </c>
      <c r="F83" s="273">
        <f t="shared" si="0"/>
        <v>580</v>
      </c>
      <c r="G83" s="273">
        <f>SUM(Základ!I83,Základ!S83)</f>
        <v>8</v>
      </c>
      <c r="H83" s="273"/>
      <c r="I83" s="314" t="s">
        <v>2362</v>
      </c>
      <c r="J83" s="315" t="s">
        <v>2363</v>
      </c>
      <c r="K83" s="315" t="s">
        <v>2364</v>
      </c>
      <c r="L83" s="315" t="s">
        <v>2365</v>
      </c>
      <c r="M83" s="315" t="s">
        <v>2366</v>
      </c>
      <c r="N83" s="315" t="s">
        <v>2367</v>
      </c>
      <c r="O83" s="315" t="s">
        <v>798</v>
      </c>
      <c r="P83" s="315" t="s">
        <v>2368</v>
      </c>
      <c r="Q83" s="315" t="s">
        <v>2369</v>
      </c>
      <c r="R83" s="315" t="s">
        <v>2370</v>
      </c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91">
        <v>82</v>
      </c>
      <c r="B84" s="288" t="str">
        <f>Základ!B84</f>
        <v>Jiří Douša</v>
      </c>
      <c r="C84" s="288" t="str">
        <f>Základ!C84</f>
        <v>KRČMA DĚTENICE „A“</v>
      </c>
      <c r="D84" s="273">
        <f>SUM(Základ!D84,Základ!F84,Základ!N84,Základ!P84)</f>
        <v>0</v>
      </c>
      <c r="E84" s="273">
        <f>SUM(Základ!E84,Základ!G84,Základ!O84,Základ!Q84)</f>
        <v>0</v>
      </c>
      <c r="F84" s="273">
        <f t="shared" si="0"/>
        <v>0</v>
      </c>
      <c r="G84" s="273">
        <f>SUM(Základ!I84,Základ!S84)</f>
        <v>0</v>
      </c>
      <c r="H84" s="273"/>
      <c r="I84" s="314" t="s">
        <v>2371</v>
      </c>
      <c r="J84" s="315" t="s">
        <v>2372</v>
      </c>
      <c r="K84" s="315" t="s">
        <v>2373</v>
      </c>
      <c r="L84" s="315" t="s">
        <v>2374</v>
      </c>
      <c r="M84" s="315" t="s">
        <v>2375</v>
      </c>
      <c r="N84" s="315" t="s">
        <v>2376</v>
      </c>
      <c r="O84" s="315" t="s">
        <v>768</v>
      </c>
      <c r="P84" s="315" t="s">
        <v>2377</v>
      </c>
      <c r="Q84" s="315" t="s">
        <v>2378</v>
      </c>
      <c r="R84" s="315" t="s">
        <v>2379</v>
      </c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91">
        <v>83</v>
      </c>
      <c r="B85" s="288" t="str">
        <f>Základ!B85</f>
        <v>Luděk Šulc</v>
      </c>
      <c r="C85" s="288" t="str">
        <f>Základ!C85</f>
        <v>KRČMA DĚTENICE „A“</v>
      </c>
      <c r="D85" s="273">
        <f>SUM(Základ!D85,Základ!F85,Základ!N85,Základ!P85)</f>
        <v>0</v>
      </c>
      <c r="E85" s="273">
        <f>SUM(Základ!E85,Základ!G85,Základ!O85,Základ!Q85)</f>
        <v>0</v>
      </c>
      <c r="F85" s="273">
        <f t="shared" si="0"/>
        <v>0</v>
      </c>
      <c r="G85" s="273">
        <f>SUM(Základ!I85,Základ!S85)</f>
        <v>0</v>
      </c>
      <c r="H85" s="273"/>
      <c r="I85" s="314" t="s">
        <v>2380</v>
      </c>
      <c r="J85" s="315" t="s">
        <v>2381</v>
      </c>
      <c r="K85" s="315" t="s">
        <v>2382</v>
      </c>
      <c r="L85" s="315" t="s">
        <v>2383</v>
      </c>
      <c r="M85" s="315" t="s">
        <v>2384</v>
      </c>
      <c r="N85" s="315" t="s">
        <v>2385</v>
      </c>
      <c r="O85" s="315" t="s">
        <v>778</v>
      </c>
      <c r="P85" s="315" t="s">
        <v>2386</v>
      </c>
      <c r="Q85" s="315" t="s">
        <v>2387</v>
      </c>
      <c r="R85" s="315" t="s">
        <v>2388</v>
      </c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91">
        <v>84</v>
      </c>
      <c r="B86" s="288" t="str">
        <f>Základ!B86</f>
        <v>Jiří Šolc</v>
      </c>
      <c r="C86" s="288" t="str">
        <f>Základ!C86</f>
        <v>KRČMA DĚTENICE „A“</v>
      </c>
      <c r="D86" s="273">
        <f>SUM(Základ!D86,Základ!F86,Základ!N86,Základ!P86)</f>
        <v>0</v>
      </c>
      <c r="E86" s="273">
        <f>SUM(Základ!E86,Základ!G86,Základ!O86,Základ!Q86)</f>
        <v>0</v>
      </c>
      <c r="F86" s="273">
        <f t="shared" si="0"/>
        <v>0</v>
      </c>
      <c r="G86" s="273">
        <f>SUM(Základ!I86,Základ!S86)</f>
        <v>0</v>
      </c>
      <c r="H86" s="273"/>
      <c r="I86" s="314" t="s">
        <v>2389</v>
      </c>
      <c r="J86" s="315" t="s">
        <v>2390</v>
      </c>
      <c r="K86" s="315" t="s">
        <v>2391</v>
      </c>
      <c r="L86" s="315" t="s">
        <v>2392</v>
      </c>
      <c r="M86" s="315" t="s">
        <v>2393</v>
      </c>
      <c r="N86" s="315" t="s">
        <v>2394</v>
      </c>
      <c r="O86" s="315" t="s">
        <v>788</v>
      </c>
      <c r="P86" s="315" t="s">
        <v>2395</v>
      </c>
      <c r="Q86" s="315" t="s">
        <v>2396</v>
      </c>
      <c r="R86" s="315" t="s">
        <v>2397</v>
      </c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92">
        <v>85</v>
      </c>
      <c r="B87" s="288" t="str">
        <f>Základ!B87</f>
        <v>Václav Procházka</v>
      </c>
      <c r="C87" s="288" t="str">
        <f>Základ!C87</f>
        <v>TESPO HOŘICE</v>
      </c>
      <c r="D87" s="273">
        <f>SUM(Základ!D87,Základ!F87,Základ!N87,Základ!P87)</f>
        <v>390</v>
      </c>
      <c r="E87" s="273">
        <f>SUM(Základ!E87,Základ!G87,Základ!O87,Základ!Q87)</f>
        <v>178</v>
      </c>
      <c r="F87" s="273">
        <f t="shared" si="0"/>
        <v>568</v>
      </c>
      <c r="G87" s="273">
        <f>SUM(Základ!I87,Základ!S87)</f>
        <v>8</v>
      </c>
      <c r="H87" s="273"/>
      <c r="I87" s="314" t="s">
        <v>2398</v>
      </c>
      <c r="J87" s="315" t="s">
        <v>2399</v>
      </c>
      <c r="K87" s="315" t="s">
        <v>2400</v>
      </c>
      <c r="L87" s="315" t="s">
        <v>2401</v>
      </c>
      <c r="M87" s="315" t="s">
        <v>2402</v>
      </c>
      <c r="N87" s="315" t="s">
        <v>2403</v>
      </c>
      <c r="O87" s="315" t="s">
        <v>798</v>
      </c>
      <c r="P87" s="315" t="s">
        <v>2404</v>
      </c>
      <c r="Q87" s="315" t="s">
        <v>2405</v>
      </c>
      <c r="R87" s="315" t="s">
        <v>2406</v>
      </c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92">
        <v>86</v>
      </c>
      <c r="B88" s="288" t="str">
        <f>Základ!B88</f>
        <v>Ladislav Rolc</v>
      </c>
      <c r="C88" s="288" t="str">
        <f>Základ!C88</f>
        <v>TESPO HOŘICE</v>
      </c>
      <c r="D88" s="273">
        <f>SUM(Základ!D88,Základ!F88,Základ!N88,Základ!P88)</f>
        <v>392</v>
      </c>
      <c r="E88" s="273">
        <f>SUM(Základ!E88,Základ!G88,Základ!O88,Základ!Q88)</f>
        <v>163</v>
      </c>
      <c r="F88" s="273">
        <f t="shared" si="0"/>
        <v>555</v>
      </c>
      <c r="G88" s="273">
        <f>SUM(Základ!I88,Základ!S88)</f>
        <v>2</v>
      </c>
      <c r="H88" s="273"/>
      <c r="I88" s="314" t="s">
        <v>2407</v>
      </c>
      <c r="J88" s="315" t="s">
        <v>2408</v>
      </c>
      <c r="K88" s="315" t="s">
        <v>2409</v>
      </c>
      <c r="L88" s="315" t="s">
        <v>2410</v>
      </c>
      <c r="M88" s="315" t="s">
        <v>2411</v>
      </c>
      <c r="N88" s="315" t="s">
        <v>2412</v>
      </c>
      <c r="O88" s="315" t="s">
        <v>768</v>
      </c>
      <c r="P88" s="315" t="s">
        <v>2413</v>
      </c>
      <c r="Q88" s="315" t="s">
        <v>2414</v>
      </c>
      <c r="R88" s="315" t="s">
        <v>2415</v>
      </c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92">
        <v>87</v>
      </c>
      <c r="B89" s="288" t="str">
        <f>Základ!B89</f>
        <v>Zbyněk Novotný</v>
      </c>
      <c r="C89" s="288" t="str">
        <f>Základ!C89</f>
        <v>TESPO HOŘICE</v>
      </c>
      <c r="D89" s="273">
        <f>SUM(Základ!D89,Základ!F89,Základ!N89,Základ!P89)</f>
        <v>409</v>
      </c>
      <c r="E89" s="273">
        <f>SUM(Základ!E89,Základ!G89,Základ!O89,Základ!Q89)</f>
        <v>184</v>
      </c>
      <c r="F89" s="273">
        <f t="shared" si="0"/>
        <v>593</v>
      </c>
      <c r="G89" s="273">
        <f>SUM(Základ!I89,Základ!S89)</f>
        <v>7</v>
      </c>
      <c r="H89" s="273"/>
      <c r="I89" s="314" t="s">
        <v>2416</v>
      </c>
      <c r="J89" s="315" t="s">
        <v>2417</v>
      </c>
      <c r="K89" s="315" t="s">
        <v>2418</v>
      </c>
      <c r="L89" s="315" t="s">
        <v>2419</v>
      </c>
      <c r="M89" s="315" t="s">
        <v>2420</v>
      </c>
      <c r="N89" s="315" t="s">
        <v>2421</v>
      </c>
      <c r="O89" s="315" t="s">
        <v>778</v>
      </c>
      <c r="P89" s="315" t="s">
        <v>2422</v>
      </c>
      <c r="Q89" s="315" t="s">
        <v>2423</v>
      </c>
      <c r="R89" s="315" t="s">
        <v>2424</v>
      </c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92">
        <v>88</v>
      </c>
      <c r="B90" s="288" t="str">
        <f>Základ!B90</f>
        <v>Pavel Frait</v>
      </c>
      <c r="C90" s="288" t="str">
        <f>Základ!C90</f>
        <v>TESPO HOŘICE</v>
      </c>
      <c r="D90" s="273">
        <f>SUM(Základ!D90,Základ!F90,Základ!N90,Základ!P90)</f>
        <v>384</v>
      </c>
      <c r="E90" s="273">
        <f>SUM(Základ!E90,Základ!G90,Základ!O90,Základ!Q90)</f>
        <v>219</v>
      </c>
      <c r="F90" s="273">
        <f t="shared" si="0"/>
        <v>603</v>
      </c>
      <c r="G90" s="273">
        <f>SUM(Základ!I90,Základ!S90)</f>
        <v>4</v>
      </c>
      <c r="H90" s="273"/>
      <c r="I90" s="314" t="s">
        <v>2425</v>
      </c>
      <c r="J90" s="315" t="s">
        <v>2426</v>
      </c>
      <c r="K90" s="315" t="s">
        <v>2427</v>
      </c>
      <c r="L90" s="315" t="s">
        <v>2428</v>
      </c>
      <c r="M90" s="315" t="s">
        <v>2429</v>
      </c>
      <c r="N90" s="315" t="s">
        <v>2430</v>
      </c>
      <c r="O90" s="315" t="s">
        <v>788</v>
      </c>
      <c r="P90" s="315" t="s">
        <v>2431</v>
      </c>
      <c r="Q90" s="315" t="s">
        <v>2432</v>
      </c>
      <c r="R90" s="315" t="s">
        <v>2433</v>
      </c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92">
        <v>89</v>
      </c>
      <c r="B91" s="288" t="str">
        <f>Základ!B91</f>
        <v>Jan Jaroš</v>
      </c>
      <c r="C91" s="288" t="str">
        <f>Základ!C91</f>
        <v>TESPO HOŘICE</v>
      </c>
      <c r="D91" s="273">
        <f>SUM(Základ!D91,Základ!F91,Základ!N91,Základ!P91)</f>
        <v>0</v>
      </c>
      <c r="E91" s="273">
        <f>SUM(Základ!E91,Základ!G91,Základ!O91,Základ!Q91)</f>
        <v>0</v>
      </c>
      <c r="F91" s="273">
        <f t="shared" si="0"/>
        <v>0</v>
      </c>
      <c r="G91" s="273">
        <f>SUM(Základ!I91,Základ!S91)</f>
        <v>0</v>
      </c>
      <c r="H91" s="273"/>
      <c r="I91" s="314" t="s">
        <v>2434</v>
      </c>
      <c r="J91" s="315" t="s">
        <v>2435</v>
      </c>
      <c r="K91" s="315" t="s">
        <v>2436</v>
      </c>
      <c r="L91" s="315" t="s">
        <v>2437</v>
      </c>
      <c r="M91" s="315" t="s">
        <v>2438</v>
      </c>
      <c r="N91" s="315" t="s">
        <v>2439</v>
      </c>
      <c r="O91" s="315" t="s">
        <v>798</v>
      </c>
      <c r="P91" s="315" t="s">
        <v>2440</v>
      </c>
      <c r="Q91" s="315" t="s">
        <v>2441</v>
      </c>
      <c r="R91" s="315" t="s">
        <v>2442</v>
      </c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92">
        <v>90</v>
      </c>
      <c r="B92" s="288" t="str">
        <f>Základ!B92</f>
        <v>0</v>
      </c>
      <c r="C92" s="288" t="str">
        <f>Základ!C92</f>
        <v>0</v>
      </c>
      <c r="D92" s="273">
        <f>SUM(Základ!D92,Základ!F92,Základ!N92,Základ!P92)</f>
        <v>0</v>
      </c>
      <c r="E92" s="273">
        <f>SUM(Základ!E92,Základ!G92,Základ!O92,Základ!Q92)</f>
        <v>0</v>
      </c>
      <c r="F92" s="273">
        <f t="shared" si="0"/>
        <v>0</v>
      </c>
      <c r="G92" s="273">
        <f>SUM(Základ!I92,Základ!S92)</f>
        <v>0</v>
      </c>
      <c r="H92" s="273"/>
      <c r="I92" s="314" t="s">
        <v>2443</v>
      </c>
      <c r="J92" s="315" t="s">
        <v>2444</v>
      </c>
      <c r="K92" s="315" t="s">
        <v>2445</v>
      </c>
      <c r="L92" s="315" t="s">
        <v>2446</v>
      </c>
      <c r="M92" s="315" t="s">
        <v>2447</v>
      </c>
      <c r="N92" s="315" t="s">
        <v>2448</v>
      </c>
      <c r="O92" s="315" t="s">
        <v>768</v>
      </c>
      <c r="P92" s="315" t="s">
        <v>2449</v>
      </c>
      <c r="Q92" s="315" t="s">
        <v>2450</v>
      </c>
      <c r="R92" s="315" t="s">
        <v>2451</v>
      </c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92">
        <v>91</v>
      </c>
      <c r="B93" s="288" t="str">
        <f>Základ!B93</f>
        <v>0</v>
      </c>
      <c r="C93" s="288" t="str">
        <f>Základ!C93</f>
        <v>0</v>
      </c>
      <c r="D93" s="273">
        <f>SUM(Základ!D93,Základ!F93,Základ!N93,Základ!P93)</f>
        <v>0</v>
      </c>
      <c r="E93" s="273">
        <f>SUM(Základ!E93,Základ!G93,Základ!O93,Základ!Q93)</f>
        <v>0</v>
      </c>
      <c r="F93" s="273">
        <f t="shared" si="0"/>
        <v>0</v>
      </c>
      <c r="G93" s="273">
        <f>SUM(Základ!I93,Základ!S93)</f>
        <v>0</v>
      </c>
      <c r="H93" s="273"/>
      <c r="I93" s="314" t="s">
        <v>2452</v>
      </c>
      <c r="J93" s="315" t="s">
        <v>2453</v>
      </c>
      <c r="K93" s="315" t="s">
        <v>2454</v>
      </c>
      <c r="L93" s="315" t="s">
        <v>2455</v>
      </c>
      <c r="M93" s="315" t="s">
        <v>2456</v>
      </c>
      <c r="N93" s="315" t="s">
        <v>2457</v>
      </c>
      <c r="O93" s="315" t="s">
        <v>778</v>
      </c>
      <c r="P93" s="315" t="s">
        <v>2458</v>
      </c>
      <c r="Q93" s="315" t="s">
        <v>2459</v>
      </c>
      <c r="R93" s="315" t="s">
        <v>2460</v>
      </c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91">
        <v>92</v>
      </c>
      <c r="B94" s="288" t="str">
        <f>Základ!B94</f>
        <v>Tomáš Bartoníček</v>
      </c>
      <c r="C94" s="288" t="str">
        <f>Základ!C94</f>
        <v>HEKŤÁK HOŘICE</v>
      </c>
      <c r="D94" s="273">
        <f>SUM(Základ!D94,Základ!F94,Základ!N94,Základ!P94)</f>
        <v>374</v>
      </c>
      <c r="E94" s="273">
        <f>SUM(Základ!E94,Základ!G94,Základ!O94,Základ!Q94)</f>
        <v>187</v>
      </c>
      <c r="F94" s="273">
        <f t="shared" si="0"/>
        <v>561</v>
      </c>
      <c r="G94" s="273">
        <f>SUM(Základ!I94,Základ!S94)</f>
        <v>11</v>
      </c>
      <c r="H94" s="273"/>
      <c r="I94" s="314" t="s">
        <v>2461</v>
      </c>
      <c r="J94" s="315" t="s">
        <v>2462</v>
      </c>
      <c r="K94" s="315" t="s">
        <v>2463</v>
      </c>
      <c r="L94" s="315" t="s">
        <v>2464</v>
      </c>
      <c r="M94" s="315" t="s">
        <v>2465</v>
      </c>
      <c r="N94" s="315" t="s">
        <v>2466</v>
      </c>
      <c r="O94" s="315" t="s">
        <v>788</v>
      </c>
      <c r="P94" s="315" t="s">
        <v>2467</v>
      </c>
      <c r="Q94" s="315" t="s">
        <v>2468</v>
      </c>
      <c r="R94" s="315" t="s">
        <v>2469</v>
      </c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91">
        <v>93</v>
      </c>
      <c r="B95" s="288" t="str">
        <f>Základ!B95</f>
        <v>Luboš Marek</v>
      </c>
      <c r="C95" s="288" t="str">
        <f>Základ!C95</f>
        <v>HEKŤÁK HOŘICE</v>
      </c>
      <c r="D95" s="273">
        <f>SUM(Základ!D95,Základ!F95,Základ!N95,Základ!P95)</f>
        <v>344</v>
      </c>
      <c r="E95" s="273">
        <f>SUM(Základ!E95,Základ!G95,Základ!O95,Základ!Q95)</f>
        <v>173</v>
      </c>
      <c r="F95" s="273">
        <f t="shared" si="0"/>
        <v>517</v>
      </c>
      <c r="G95" s="273">
        <f>SUM(Základ!I95,Základ!S95)</f>
        <v>14</v>
      </c>
      <c r="H95" s="273"/>
      <c r="I95" s="314" t="s">
        <v>2470</v>
      </c>
      <c r="J95" s="315" t="s">
        <v>2471</v>
      </c>
      <c r="K95" s="315" t="s">
        <v>2472</v>
      </c>
      <c r="L95" s="315" t="s">
        <v>2473</v>
      </c>
      <c r="M95" s="315" t="s">
        <v>2474</v>
      </c>
      <c r="N95" s="315" t="s">
        <v>2475</v>
      </c>
      <c r="O95" s="315" t="s">
        <v>798</v>
      </c>
      <c r="P95" s="315" t="s">
        <v>2476</v>
      </c>
      <c r="Q95" s="315" t="s">
        <v>2477</v>
      </c>
      <c r="R95" s="315" t="s">
        <v>2478</v>
      </c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91">
        <v>94</v>
      </c>
      <c r="B96" s="288" t="str">
        <f>Základ!B96</f>
        <v>Petr Svoboda</v>
      </c>
      <c r="C96" s="288" t="str">
        <f>Základ!C96</f>
        <v>HEKŤÁK HOŘICE</v>
      </c>
      <c r="D96" s="273">
        <f>SUM(Základ!D96,Základ!F96,Základ!N96,Základ!P96)</f>
        <v>387</v>
      </c>
      <c r="E96" s="273">
        <f>SUM(Základ!E96,Základ!G96,Základ!O96,Základ!Q96)</f>
        <v>159</v>
      </c>
      <c r="F96" s="273">
        <f t="shared" si="0"/>
        <v>546</v>
      </c>
      <c r="G96" s="273">
        <f>SUM(Základ!I96,Základ!S96)</f>
        <v>9</v>
      </c>
      <c r="H96" s="273"/>
      <c r="I96" s="314" t="s">
        <v>2479</v>
      </c>
      <c r="J96" s="315" t="s">
        <v>2480</v>
      </c>
      <c r="K96" s="315" t="s">
        <v>2481</v>
      </c>
      <c r="L96" s="315" t="s">
        <v>2482</v>
      </c>
      <c r="M96" s="315" t="s">
        <v>2483</v>
      </c>
      <c r="N96" s="315" t="s">
        <v>2484</v>
      </c>
      <c r="O96" s="315" t="s">
        <v>768</v>
      </c>
      <c r="P96" s="315" t="s">
        <v>2485</v>
      </c>
      <c r="Q96" s="315" t="s">
        <v>2486</v>
      </c>
      <c r="R96" s="315" t="s">
        <v>2487</v>
      </c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91">
        <v>95</v>
      </c>
      <c r="B97" s="288" t="str">
        <f>Základ!B97</f>
        <v>Jiří Marek</v>
      </c>
      <c r="C97" s="288" t="str">
        <f>Základ!C97</f>
        <v>HEKŤÁK HOŘICE</v>
      </c>
      <c r="D97" s="273">
        <f>SUM(Základ!D97,Základ!F97,Základ!N97,Základ!P97)</f>
        <v>377</v>
      </c>
      <c r="E97" s="273">
        <f>SUM(Základ!E97,Základ!G97,Základ!O97,Základ!Q97)</f>
        <v>186</v>
      </c>
      <c r="F97" s="273">
        <f t="shared" si="0"/>
        <v>563</v>
      </c>
      <c r="G97" s="273">
        <f>SUM(Základ!I97,Základ!S97)</f>
        <v>9</v>
      </c>
      <c r="H97" s="273"/>
      <c r="I97" s="314" t="s">
        <v>2488</v>
      </c>
      <c r="J97" s="315" t="s">
        <v>2489</v>
      </c>
      <c r="K97" s="315" t="s">
        <v>2490</v>
      </c>
      <c r="L97" s="315" t="s">
        <v>2491</v>
      </c>
      <c r="M97" s="315" t="s">
        <v>2492</v>
      </c>
      <c r="N97" s="315" t="s">
        <v>2493</v>
      </c>
      <c r="O97" s="315" t="s">
        <v>778</v>
      </c>
      <c r="P97" s="315" t="s">
        <v>2494</v>
      </c>
      <c r="Q97" s="315" t="s">
        <v>2495</v>
      </c>
      <c r="R97" s="315" t="s">
        <v>2496</v>
      </c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91">
        <v>96</v>
      </c>
      <c r="B98" s="288" t="str">
        <f>Základ!B98</f>
        <v>Jindřich Kulhánek (h)</v>
      </c>
      <c r="C98" s="288" t="str">
        <f>Základ!C98</f>
        <v>HEKŤÁK HOŘICE</v>
      </c>
      <c r="D98" s="273">
        <f>SUM(Základ!D98,Základ!F98,Základ!N98,Základ!P98)</f>
        <v>0</v>
      </c>
      <c r="E98" s="273">
        <f>SUM(Základ!E98,Základ!G98,Základ!O98,Základ!Q98)</f>
        <v>0</v>
      </c>
      <c r="F98" s="273">
        <f t="shared" si="0"/>
        <v>0</v>
      </c>
      <c r="G98" s="273">
        <f>SUM(Základ!I98,Základ!S98)</f>
        <v>0</v>
      </c>
      <c r="H98" s="273"/>
      <c r="I98" s="314" t="s">
        <v>2497</v>
      </c>
      <c r="J98" s="315" t="s">
        <v>2498</v>
      </c>
      <c r="K98" s="315" t="s">
        <v>2499</v>
      </c>
      <c r="L98" s="315" t="s">
        <v>2500</v>
      </c>
      <c r="M98" s="315" t="s">
        <v>2501</v>
      </c>
      <c r="N98" s="315" t="s">
        <v>2502</v>
      </c>
      <c r="O98" s="315" t="s">
        <v>788</v>
      </c>
      <c r="P98" s="315" t="s">
        <v>2503</v>
      </c>
      <c r="Q98" s="315" t="s">
        <v>2504</v>
      </c>
      <c r="R98" s="315" t="s">
        <v>2505</v>
      </c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91">
        <v>97</v>
      </c>
      <c r="B99" s="288" t="str">
        <f>Základ!B99</f>
        <v>Jakub Bartoníček (h)</v>
      </c>
      <c r="C99" s="288" t="str">
        <f>Základ!C99</f>
        <v>HEKŤÁK HOŘICE</v>
      </c>
      <c r="D99" s="273">
        <f>SUM(Základ!D99,Základ!F99,Základ!N99,Základ!P99)</f>
        <v>0</v>
      </c>
      <c r="E99" s="273">
        <f>SUM(Základ!E99,Základ!G99,Základ!O99,Základ!Q99)</f>
        <v>0</v>
      </c>
      <c r="F99" s="273">
        <f t="shared" si="0"/>
        <v>0</v>
      </c>
      <c r="G99" s="273">
        <f>SUM(Základ!I99,Základ!S99)</f>
        <v>0</v>
      </c>
      <c r="H99" s="273"/>
      <c r="I99" s="314" t="s">
        <v>2506</v>
      </c>
      <c r="J99" s="315" t="s">
        <v>2507</v>
      </c>
      <c r="K99" s="315" t="s">
        <v>2508</v>
      </c>
      <c r="L99" s="315" t="s">
        <v>2509</v>
      </c>
      <c r="M99" s="315" t="s">
        <v>2510</v>
      </c>
      <c r="N99" s="315" t="s">
        <v>2511</v>
      </c>
      <c r="O99" s="315" t="s">
        <v>798</v>
      </c>
      <c r="P99" s="315" t="s">
        <v>2512</v>
      </c>
      <c r="Q99" s="315" t="s">
        <v>2513</v>
      </c>
      <c r="R99" s="315" t="s">
        <v>2514</v>
      </c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91">
        <v>98</v>
      </c>
      <c r="B100" s="288">
        <f>Základ!B100</f>
        <v>0</v>
      </c>
      <c r="C100" s="288">
        <f>Základ!C100</f>
        <v>0</v>
      </c>
      <c r="D100" s="273">
        <f>SUM(Základ!D100,Základ!F100,Základ!N100,Základ!P100)</f>
        <v>0</v>
      </c>
      <c r="E100" s="273">
        <f>SUM(Základ!E100,Základ!G100,Základ!O100,Základ!Q100)</f>
        <v>0</v>
      </c>
      <c r="F100" s="273">
        <f t="shared" si="0"/>
        <v>0</v>
      </c>
      <c r="G100" s="273">
        <f>SUM(Základ!I100,Základ!S100)</f>
        <v>0</v>
      </c>
      <c r="H100" s="273"/>
      <c r="I100" s="314" t="s">
        <v>2515</v>
      </c>
      <c r="J100" s="315" t="s">
        <v>2516</v>
      </c>
      <c r="K100" s="315" t="s">
        <v>2517</v>
      </c>
      <c r="L100" s="315" t="s">
        <v>2518</v>
      </c>
      <c r="M100" s="315" t="s">
        <v>2519</v>
      </c>
      <c r="N100" s="315" t="s">
        <v>2520</v>
      </c>
      <c r="O100" s="315" t="s">
        <v>768</v>
      </c>
      <c r="P100" s="315" t="s">
        <v>2521</v>
      </c>
      <c r="Q100" s="315" t="s">
        <v>2522</v>
      </c>
      <c r="R100" s="315" t="s">
        <v>2523</v>
      </c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92">
        <v>99</v>
      </c>
      <c r="B101" s="288" t="str">
        <f>Základ!B101</f>
        <v>Patrik Palm</v>
      </c>
      <c r="C101" s="288" t="str">
        <f>Základ!C101</f>
        <v>FOTBAL HOŘICE</v>
      </c>
      <c r="D101" s="273">
        <f>SUM(Základ!D101,Základ!F101,Základ!N101,Základ!P101)</f>
        <v>384</v>
      </c>
      <c r="E101" s="273">
        <f>SUM(Základ!E101,Základ!G101,Základ!O101,Základ!Q101)</f>
        <v>186</v>
      </c>
      <c r="F101" s="273">
        <f t="shared" si="0"/>
        <v>570</v>
      </c>
      <c r="G101" s="273">
        <f>SUM(Základ!I101,Základ!S101)</f>
        <v>5</v>
      </c>
      <c r="H101" s="273"/>
      <c r="I101" s="314" t="s">
        <v>2524</v>
      </c>
      <c r="J101" s="315" t="s">
        <v>2525</v>
      </c>
      <c r="K101" s="315" t="s">
        <v>2526</v>
      </c>
      <c r="L101" s="315" t="s">
        <v>2527</v>
      </c>
      <c r="M101" s="315" t="s">
        <v>2528</v>
      </c>
      <c r="N101" s="315" t="s">
        <v>2529</v>
      </c>
      <c r="O101" s="315" t="s">
        <v>778</v>
      </c>
      <c r="P101" s="315" t="s">
        <v>2530</v>
      </c>
      <c r="Q101" s="315" t="s">
        <v>2531</v>
      </c>
      <c r="R101" s="315" t="s">
        <v>2532</v>
      </c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92">
        <v>100</v>
      </c>
      <c r="B102" s="288" t="str">
        <f>Základ!B102</f>
        <v>Radek Palm</v>
      </c>
      <c r="C102" s="288" t="str">
        <f>Základ!C102</f>
        <v>FOTBAL HOŘICE</v>
      </c>
      <c r="D102" s="273">
        <f>SUM(Základ!D102,Základ!F102,Základ!N102,Základ!P102)</f>
        <v>168</v>
      </c>
      <c r="E102" s="273">
        <f>SUM(Základ!E102,Základ!G102,Základ!O102,Základ!Q102)</f>
        <v>95</v>
      </c>
      <c r="F102" s="273">
        <f t="shared" si="0"/>
        <v>263</v>
      </c>
      <c r="G102" s="273">
        <f>SUM(Základ!I102,Základ!S102)</f>
        <v>3</v>
      </c>
      <c r="H102" s="273"/>
      <c r="I102" s="314" t="s">
        <v>2533</v>
      </c>
      <c r="J102" s="315" t="s">
        <v>2534</v>
      </c>
      <c r="K102" s="315" t="s">
        <v>2535</v>
      </c>
      <c r="L102" s="315" t="s">
        <v>2536</v>
      </c>
      <c r="M102" s="315" t="s">
        <v>2537</v>
      </c>
      <c r="N102" s="315" t="s">
        <v>2538</v>
      </c>
      <c r="O102" s="315" t="s">
        <v>788</v>
      </c>
      <c r="P102" s="315" t="s">
        <v>2539</v>
      </c>
      <c r="Q102" s="315" t="s">
        <v>2540</v>
      </c>
      <c r="R102" s="315" t="s">
        <v>2541</v>
      </c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92">
        <v>101</v>
      </c>
      <c r="B103" s="288" t="str">
        <f>Základ!B103</f>
        <v>Josef Koňák</v>
      </c>
      <c r="C103" s="288" t="str">
        <f>Základ!C103</f>
        <v>FOTBAL HOŘICE</v>
      </c>
      <c r="D103" s="273">
        <f>SUM(Základ!D103,Základ!F103,Základ!N103,Základ!P103)</f>
        <v>375</v>
      </c>
      <c r="E103" s="273">
        <f>SUM(Základ!E103,Základ!G103,Základ!O103,Základ!Q103)</f>
        <v>165</v>
      </c>
      <c r="F103" s="273">
        <f t="shared" si="0"/>
        <v>540</v>
      </c>
      <c r="G103" s="273">
        <f>SUM(Základ!I103,Základ!S103)</f>
        <v>11</v>
      </c>
      <c r="H103" s="273"/>
      <c r="I103" s="314" t="s">
        <v>2542</v>
      </c>
      <c r="J103" s="315" t="s">
        <v>2543</v>
      </c>
      <c r="K103" s="315" t="s">
        <v>2544</v>
      </c>
      <c r="L103" s="315" t="s">
        <v>2545</v>
      </c>
      <c r="M103" s="315" t="s">
        <v>2546</v>
      </c>
      <c r="N103" s="315" t="s">
        <v>2547</v>
      </c>
      <c r="O103" s="315" t="s">
        <v>798</v>
      </c>
      <c r="P103" s="315" t="s">
        <v>2548</v>
      </c>
      <c r="Q103" s="315" t="s">
        <v>2549</v>
      </c>
      <c r="R103" s="315" t="s">
        <v>2550</v>
      </c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92">
        <v>102</v>
      </c>
      <c r="B104" s="288" t="str">
        <f>Základ!B104</f>
        <v>Miloš Fejfar</v>
      </c>
      <c r="C104" s="288" t="str">
        <f>Základ!C104</f>
        <v>FOTBAL HOŘICE</v>
      </c>
      <c r="D104" s="273">
        <f>SUM(Základ!D104,Základ!F104,Základ!N104,Základ!P104)</f>
        <v>377</v>
      </c>
      <c r="E104" s="273">
        <f>SUM(Základ!E104,Základ!G104,Základ!O104,Základ!Q104)</f>
        <v>204</v>
      </c>
      <c r="F104" s="273">
        <f t="shared" si="0"/>
        <v>581</v>
      </c>
      <c r="G104" s="273">
        <f>SUM(Základ!I104,Základ!S104)</f>
        <v>4</v>
      </c>
      <c r="H104" s="273"/>
      <c r="I104" s="314" t="s">
        <v>2551</v>
      </c>
      <c r="J104" s="315" t="s">
        <v>2552</v>
      </c>
      <c r="K104" s="315" t="s">
        <v>2553</v>
      </c>
      <c r="L104" s="315" t="s">
        <v>2554</v>
      </c>
      <c r="M104" s="315" t="s">
        <v>2555</v>
      </c>
      <c r="N104" s="315" t="s">
        <v>2556</v>
      </c>
      <c r="O104" s="315" t="s">
        <v>768</v>
      </c>
      <c r="P104" s="315" t="s">
        <v>2557</v>
      </c>
      <c r="Q104" s="315" t="s">
        <v>2558</v>
      </c>
      <c r="R104" s="315" t="s">
        <v>2559</v>
      </c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92">
        <v>103</v>
      </c>
      <c r="B105" s="288" t="str">
        <f>Základ!B105</f>
        <v>Denisa Palmová</v>
      </c>
      <c r="C105" s="288" t="str">
        <f>Základ!C105</f>
        <v>FOTBAL HOŘICE</v>
      </c>
      <c r="D105" s="273">
        <f>SUM(Základ!D105,Základ!F105,Základ!N105,Základ!P105)</f>
        <v>190</v>
      </c>
      <c r="E105" s="273">
        <f>SUM(Základ!E105,Základ!G105,Základ!O105,Základ!Q105)</f>
        <v>81</v>
      </c>
      <c r="F105" s="273">
        <f t="shared" si="0"/>
        <v>271</v>
      </c>
      <c r="G105" s="273">
        <f>SUM(Základ!I105,Základ!S105)</f>
        <v>5</v>
      </c>
      <c r="H105" s="273"/>
      <c r="I105" s="314" t="s">
        <v>2560</v>
      </c>
      <c r="J105" s="315" t="s">
        <v>2561</v>
      </c>
      <c r="K105" s="315" t="s">
        <v>2562</v>
      </c>
      <c r="L105" s="315" t="s">
        <v>2563</v>
      </c>
      <c r="M105" s="315" t="s">
        <v>2564</v>
      </c>
      <c r="N105" s="315" t="s">
        <v>2565</v>
      </c>
      <c r="O105" s="315" t="s">
        <v>778</v>
      </c>
      <c r="P105" s="315" t="s">
        <v>2566</v>
      </c>
      <c r="Q105" s="315" t="s">
        <v>2567</v>
      </c>
      <c r="R105" s="315" t="s">
        <v>2568</v>
      </c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92">
        <v>104</v>
      </c>
      <c r="B106" s="288" t="str">
        <f>Základ!B106</f>
        <v>0</v>
      </c>
      <c r="C106" s="288" t="str">
        <f>Základ!C106</f>
        <v>0</v>
      </c>
      <c r="D106" s="273">
        <f>SUM(Základ!D106,Základ!F106,Základ!N106,Základ!P106)</f>
        <v>0</v>
      </c>
      <c r="E106" s="273">
        <f>SUM(Základ!E106,Základ!G106,Základ!O106,Základ!Q106)</f>
        <v>0</v>
      </c>
      <c r="F106" s="273">
        <f t="shared" si="0"/>
        <v>0</v>
      </c>
      <c r="G106" s="273">
        <f>SUM(Základ!I106,Základ!S106)</f>
        <v>0</v>
      </c>
      <c r="H106" s="273"/>
      <c r="I106" s="314" t="s">
        <v>2569</v>
      </c>
      <c r="J106" s="315" t="s">
        <v>2570</v>
      </c>
      <c r="K106" s="315" t="s">
        <v>2571</v>
      </c>
      <c r="L106" s="315" t="s">
        <v>2572</v>
      </c>
      <c r="M106" s="315" t="s">
        <v>2573</v>
      </c>
      <c r="N106" s="315" t="s">
        <v>2574</v>
      </c>
      <c r="O106" s="315" t="s">
        <v>788</v>
      </c>
      <c r="P106" s="315" t="s">
        <v>2575</v>
      </c>
      <c r="Q106" s="315" t="s">
        <v>2576</v>
      </c>
      <c r="R106" s="315" t="s">
        <v>2577</v>
      </c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92">
        <v>105</v>
      </c>
      <c r="B107" s="288">
        <f>Základ!B107</f>
        <v>0</v>
      </c>
      <c r="C107" s="288">
        <f>Základ!C107</f>
        <v>0</v>
      </c>
      <c r="D107" s="273">
        <f>SUM(Základ!D107,Základ!F107,Základ!N107,Základ!P107)</f>
        <v>0</v>
      </c>
      <c r="E107" s="273">
        <f>SUM(Základ!E107,Základ!G107,Základ!O107,Základ!Q107)</f>
        <v>0</v>
      </c>
      <c r="F107" s="273">
        <f t="shared" si="0"/>
        <v>0</v>
      </c>
      <c r="G107" s="273">
        <f>SUM(Základ!I107,Základ!S107)</f>
        <v>0</v>
      </c>
      <c r="H107" s="273"/>
      <c r="I107" s="314" t="s">
        <v>2578</v>
      </c>
      <c r="J107" s="315" t="s">
        <v>2579</v>
      </c>
      <c r="K107" s="315" t="s">
        <v>2580</v>
      </c>
      <c r="L107" s="315" t="s">
        <v>2581</v>
      </c>
      <c r="M107" s="315" t="s">
        <v>2582</v>
      </c>
      <c r="N107" s="315" t="s">
        <v>2583</v>
      </c>
      <c r="O107" s="315" t="s">
        <v>798</v>
      </c>
      <c r="P107" s="315" t="s">
        <v>2584</v>
      </c>
      <c r="Q107" s="315" t="s">
        <v>2585</v>
      </c>
      <c r="R107" s="315" t="s">
        <v>2586</v>
      </c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91">
        <v>106</v>
      </c>
      <c r="B108" s="288" t="str">
        <f>Základ!B108</f>
        <v>Jiří Dědina</v>
      </c>
      <c r="C108" s="288" t="str">
        <f>Základ!C108</f>
        <v>CEREA OSTROMĚŘ</v>
      </c>
      <c r="D108" s="273">
        <f>SUM(Základ!D108,Základ!F108,Základ!N108,Základ!P108)</f>
        <v>366</v>
      </c>
      <c r="E108" s="273">
        <f>SUM(Základ!E108,Základ!G108,Základ!O108,Základ!Q108)</f>
        <v>177</v>
      </c>
      <c r="F108" s="273">
        <f t="shared" si="0"/>
        <v>543</v>
      </c>
      <c r="G108" s="273">
        <f>SUM(Základ!I108,Základ!S108)</f>
        <v>12</v>
      </c>
      <c r="H108" s="273"/>
      <c r="I108" s="314" t="s">
        <v>2587</v>
      </c>
      <c r="J108" s="315" t="s">
        <v>2588</v>
      </c>
      <c r="K108" s="315" t="s">
        <v>2589</v>
      </c>
      <c r="L108" s="315" t="s">
        <v>2590</v>
      </c>
      <c r="M108" s="315" t="s">
        <v>2591</v>
      </c>
      <c r="N108" s="315" t="s">
        <v>2592</v>
      </c>
      <c r="O108" s="315" t="s">
        <v>768</v>
      </c>
      <c r="P108" s="315" t="s">
        <v>2593</v>
      </c>
      <c r="Q108" s="315" t="s">
        <v>2594</v>
      </c>
      <c r="R108" s="315" t="s">
        <v>2595</v>
      </c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91">
        <v>107</v>
      </c>
      <c r="B109" s="288" t="str">
        <f>Základ!B109</f>
        <v>Michal Havlíček</v>
      </c>
      <c r="C109" s="288" t="str">
        <f>Základ!C109</f>
        <v>CEREA OSTROMĚŘ</v>
      </c>
      <c r="D109" s="273">
        <f>SUM(Základ!D109,Základ!F109,Základ!N109,Základ!P109)</f>
        <v>379</v>
      </c>
      <c r="E109" s="273">
        <f>SUM(Základ!E109,Základ!G109,Základ!O109,Základ!Q109)</f>
        <v>119</v>
      </c>
      <c r="F109" s="273">
        <f t="shared" si="0"/>
        <v>498</v>
      </c>
      <c r="G109" s="273">
        <f>SUM(Základ!I109,Základ!S109)</f>
        <v>18</v>
      </c>
      <c r="H109" s="273"/>
      <c r="I109" s="314" t="s">
        <v>2596</v>
      </c>
      <c r="J109" s="315" t="s">
        <v>2597</v>
      </c>
      <c r="K109" s="315" t="s">
        <v>2598</v>
      </c>
      <c r="L109" s="315" t="s">
        <v>2599</v>
      </c>
      <c r="M109" s="315" t="s">
        <v>2600</v>
      </c>
      <c r="N109" s="315" t="s">
        <v>2601</v>
      </c>
      <c r="O109" s="315" t="s">
        <v>778</v>
      </c>
      <c r="P109" s="315" t="s">
        <v>2602</v>
      </c>
      <c r="Q109" s="315" t="s">
        <v>2603</v>
      </c>
      <c r="R109" s="315" t="s">
        <v>2604</v>
      </c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91">
        <v>108</v>
      </c>
      <c r="B110" s="288" t="str">
        <f>Základ!B110</f>
        <v>Radislav Pražák</v>
      </c>
      <c r="C110" s="288" t="str">
        <f>Základ!C110</f>
        <v>CEREA OSTROMĚŘ</v>
      </c>
      <c r="D110" s="273">
        <f>SUM(Základ!D110,Základ!F110,Základ!N110,Základ!P110)</f>
        <v>395</v>
      </c>
      <c r="E110" s="273">
        <f>SUM(Základ!E110,Základ!G110,Základ!O110,Základ!Q110)</f>
        <v>165</v>
      </c>
      <c r="F110" s="273">
        <f t="shared" si="0"/>
        <v>560</v>
      </c>
      <c r="G110" s="273">
        <f>SUM(Základ!I110,Základ!S110)</f>
        <v>14</v>
      </c>
      <c r="H110" s="273"/>
      <c r="I110" s="314" t="s">
        <v>2605</v>
      </c>
      <c r="J110" s="315" t="s">
        <v>2606</v>
      </c>
      <c r="K110" s="315" t="s">
        <v>2607</v>
      </c>
      <c r="L110" s="315" t="s">
        <v>2608</v>
      </c>
      <c r="M110" s="315" t="s">
        <v>2609</v>
      </c>
      <c r="N110" s="315" t="s">
        <v>2610</v>
      </c>
      <c r="O110" s="315" t="s">
        <v>788</v>
      </c>
      <c r="P110" s="315" t="s">
        <v>2611</v>
      </c>
      <c r="Q110" s="315" t="s">
        <v>2612</v>
      </c>
      <c r="R110" s="315" t="s">
        <v>2613</v>
      </c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91">
        <v>109</v>
      </c>
      <c r="B111" s="288" t="str">
        <f>Základ!B111</f>
        <v>Jan Černý (h)</v>
      </c>
      <c r="C111" s="288" t="str">
        <f>Základ!C111</f>
        <v>CEREA OSTROMĚŘ</v>
      </c>
      <c r="D111" s="273">
        <f>SUM(Základ!D111,Základ!F111,Základ!N111,Základ!P111)</f>
        <v>385</v>
      </c>
      <c r="E111" s="273">
        <f>SUM(Základ!E111,Základ!G111,Základ!O111,Základ!Q111)</f>
        <v>176</v>
      </c>
      <c r="F111" s="273">
        <f t="shared" si="0"/>
        <v>561</v>
      </c>
      <c r="G111" s="273">
        <f>SUM(Základ!I111,Základ!S111)</f>
        <v>11</v>
      </c>
      <c r="H111" s="273"/>
      <c r="I111" s="314" t="s">
        <v>2614</v>
      </c>
      <c r="J111" s="315" t="s">
        <v>2615</v>
      </c>
      <c r="K111" s="315" t="s">
        <v>2616</v>
      </c>
      <c r="L111" s="315" t="s">
        <v>2617</v>
      </c>
      <c r="M111" s="315" t="s">
        <v>2618</v>
      </c>
      <c r="N111" s="315" t="s">
        <v>2619</v>
      </c>
      <c r="O111" s="315" t="s">
        <v>798</v>
      </c>
      <c r="P111" s="315" t="s">
        <v>2620</v>
      </c>
      <c r="Q111" s="315" t="s">
        <v>2621</v>
      </c>
      <c r="R111" s="315" t="s">
        <v>2622</v>
      </c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91">
        <v>110</v>
      </c>
      <c r="B112" s="288" t="str">
        <f>Základ!B112</f>
        <v>Pavol Krčmárik</v>
      </c>
      <c r="C112" s="288" t="str">
        <f>Základ!C112</f>
        <v>CEREA OSTROMĚŘ</v>
      </c>
      <c r="D112" s="273">
        <f>SUM(Základ!D112,Základ!F112,Základ!N112,Základ!P112)</f>
        <v>0</v>
      </c>
      <c r="E112" s="273">
        <f>SUM(Základ!E112,Základ!G112,Základ!O112,Základ!Q112)</f>
        <v>0</v>
      </c>
      <c r="F112" s="273">
        <f t="shared" si="0"/>
        <v>0</v>
      </c>
      <c r="G112" s="273">
        <f>SUM(Základ!I112,Základ!S112)</f>
        <v>0</v>
      </c>
      <c r="H112" s="273"/>
      <c r="I112" s="314" t="s">
        <v>2623</v>
      </c>
      <c r="J112" s="315" t="s">
        <v>2624</v>
      </c>
      <c r="K112" s="315" t="s">
        <v>2625</v>
      </c>
      <c r="L112" s="315" t="s">
        <v>2626</v>
      </c>
      <c r="M112" s="315" t="s">
        <v>2627</v>
      </c>
      <c r="N112" s="315" t="s">
        <v>2628</v>
      </c>
      <c r="O112" s="315" t="s">
        <v>768</v>
      </c>
      <c r="P112" s="315" t="s">
        <v>2629</v>
      </c>
      <c r="Q112" s="315" t="s">
        <v>2630</v>
      </c>
      <c r="R112" s="315" t="s">
        <v>2631</v>
      </c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91">
        <v>111</v>
      </c>
      <c r="B113" s="288" t="str">
        <f>Základ!B113</f>
        <v>Jakub Šlambera (h)</v>
      </c>
      <c r="C113" s="288" t="str">
        <f>Základ!C113</f>
        <v>CEREA OSTROMĚŘ</v>
      </c>
      <c r="D113" s="273">
        <f>SUM(Základ!D113,Základ!F113,Základ!N113,Základ!P113)</f>
        <v>0</v>
      </c>
      <c r="E113" s="273">
        <f>SUM(Základ!E113,Základ!G113,Základ!O113,Základ!Q113)</f>
        <v>0</v>
      </c>
      <c r="F113" s="273">
        <f t="shared" si="0"/>
        <v>0</v>
      </c>
      <c r="G113" s="273">
        <f>SUM(Základ!I113,Základ!S113)</f>
        <v>0</v>
      </c>
      <c r="H113" s="273"/>
      <c r="I113" s="314" t="s">
        <v>2632</v>
      </c>
      <c r="J113" s="315" t="s">
        <v>2633</v>
      </c>
      <c r="K113" s="315" t="s">
        <v>2634</v>
      </c>
      <c r="L113" s="315" t="s">
        <v>2635</v>
      </c>
      <c r="M113" s="315" t="s">
        <v>2636</v>
      </c>
      <c r="N113" s="315" t="s">
        <v>2637</v>
      </c>
      <c r="O113" s="315" t="s">
        <v>778</v>
      </c>
      <c r="P113" s="315" t="s">
        <v>2638</v>
      </c>
      <c r="Q113" s="315" t="s">
        <v>2639</v>
      </c>
      <c r="R113" s="315" t="s">
        <v>2640</v>
      </c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91">
        <v>112</v>
      </c>
      <c r="B114" s="288">
        <f>Základ!B114</f>
        <v>0</v>
      </c>
      <c r="C114" s="288" t="str">
        <f>Základ!C114</f>
        <v>CEREA OSTROMĚŘ</v>
      </c>
      <c r="D114" s="273">
        <f>SUM(Základ!D114,Základ!F114,Základ!N114,Základ!P114)</f>
        <v>0</v>
      </c>
      <c r="E114" s="273">
        <f>SUM(Základ!E114,Základ!G114,Základ!O114,Základ!Q114)</f>
        <v>0</v>
      </c>
      <c r="F114" s="273">
        <f t="shared" si="0"/>
        <v>0</v>
      </c>
      <c r="G114" s="273">
        <f>SUM(Základ!I114,Základ!S114)</f>
        <v>0</v>
      </c>
      <c r="H114" s="273"/>
      <c r="I114" s="314" t="s">
        <v>2641</v>
      </c>
      <c r="J114" s="315" t="s">
        <v>2642</v>
      </c>
      <c r="K114" s="315" t="s">
        <v>2643</v>
      </c>
      <c r="L114" s="315" t="s">
        <v>2644</v>
      </c>
      <c r="M114" s="315" t="s">
        <v>2645</v>
      </c>
      <c r="N114" s="315" t="s">
        <v>2646</v>
      </c>
      <c r="O114" s="315" t="s">
        <v>788</v>
      </c>
      <c r="P114" s="315" t="s">
        <v>2647</v>
      </c>
      <c r="Q114" s="315" t="s">
        <v>2648</v>
      </c>
      <c r="R114" s="315" t="s">
        <v>2649</v>
      </c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92">
        <v>113</v>
      </c>
      <c r="B115" s="273" t="str">
        <f>Základ!B115</f>
        <v>Pavel Trudič</v>
      </c>
      <c r="C115" s="288" t="str">
        <f>Základ!C115</f>
        <v>KRÁKORÁCI</v>
      </c>
      <c r="D115" s="273">
        <f>SUM(Základ!D115,Základ!F115,Základ!N115,Základ!P115)</f>
        <v>371</v>
      </c>
      <c r="E115" s="273">
        <f>SUM(Základ!E115,Základ!G115,Základ!O115,Základ!Q115)</f>
        <v>217</v>
      </c>
      <c r="F115" s="273">
        <f t="shared" si="0"/>
        <v>588</v>
      </c>
      <c r="G115" s="273">
        <f>SUM(Základ!I115,Základ!S115)</f>
        <v>9</v>
      </c>
      <c r="H115" s="273"/>
      <c r="I115" s="314" t="s">
        <v>2650</v>
      </c>
      <c r="J115" s="315" t="s">
        <v>2651</v>
      </c>
      <c r="K115" s="315" t="s">
        <v>2652</v>
      </c>
      <c r="L115" s="315" t="s">
        <v>2653</v>
      </c>
      <c r="M115" s="315" t="s">
        <v>2654</v>
      </c>
      <c r="N115" s="315" t="s">
        <v>2655</v>
      </c>
      <c r="O115" s="315" t="s">
        <v>798</v>
      </c>
      <c r="P115" s="315" t="s">
        <v>2656</v>
      </c>
      <c r="Q115" s="315" t="s">
        <v>2657</v>
      </c>
      <c r="R115" s="315" t="s">
        <v>2658</v>
      </c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92">
        <v>114</v>
      </c>
      <c r="B116" s="288" t="str">
        <f>Základ!B116</f>
        <v>Petr Trudič ml.</v>
      </c>
      <c r="C116" s="288" t="str">
        <f>Základ!C116</f>
        <v>KRÁKORÁCI</v>
      </c>
      <c r="D116" s="273">
        <f>SUM(Základ!D116,Základ!F116,Základ!N116,Základ!P116)</f>
        <v>388</v>
      </c>
      <c r="E116" s="273">
        <f>SUM(Základ!E116,Základ!G116,Základ!O116,Základ!Q116)</f>
        <v>202</v>
      </c>
      <c r="F116" s="273">
        <f t="shared" si="0"/>
        <v>590</v>
      </c>
      <c r="G116" s="273">
        <f>SUM(Základ!I116,Základ!S116)</f>
        <v>3</v>
      </c>
      <c r="H116" s="273"/>
      <c r="I116" s="314" t="s">
        <v>2659</v>
      </c>
      <c r="J116" s="315" t="s">
        <v>2660</v>
      </c>
      <c r="K116" s="315" t="s">
        <v>2661</v>
      </c>
      <c r="L116" s="315" t="s">
        <v>2662</v>
      </c>
      <c r="M116" s="315" t="s">
        <v>2663</v>
      </c>
      <c r="N116" s="315" t="s">
        <v>2664</v>
      </c>
      <c r="O116" s="315" t="s">
        <v>768</v>
      </c>
      <c r="P116" s="315" t="s">
        <v>2665</v>
      </c>
      <c r="Q116" s="315" t="s">
        <v>2666</v>
      </c>
      <c r="R116" s="315" t="s">
        <v>2667</v>
      </c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92">
        <v>115</v>
      </c>
      <c r="B117" s="288" t="str">
        <f>Základ!B117</f>
        <v>Viktor Brožek ml.</v>
      </c>
      <c r="C117" s="288" t="str">
        <f>Základ!C117</f>
        <v>KRÁKORÁCI</v>
      </c>
      <c r="D117" s="273">
        <f>SUM(Základ!D117,Základ!F117,Základ!N117,Základ!P117)</f>
        <v>400</v>
      </c>
      <c r="E117" s="273">
        <f>SUM(Základ!E117,Základ!G117,Základ!O117,Základ!Q117)</f>
        <v>173</v>
      </c>
      <c r="F117" s="273">
        <f t="shared" si="0"/>
        <v>573</v>
      </c>
      <c r="G117" s="273">
        <f>SUM(Základ!I117,Základ!S117)</f>
        <v>9</v>
      </c>
      <c r="H117" s="273"/>
      <c r="I117" s="314" t="s">
        <v>2668</v>
      </c>
      <c r="J117" s="315" t="s">
        <v>2669</v>
      </c>
      <c r="K117" s="315" t="s">
        <v>2670</v>
      </c>
      <c r="L117" s="315" t="s">
        <v>2671</v>
      </c>
      <c r="M117" s="315" t="s">
        <v>2672</v>
      </c>
      <c r="N117" s="315" t="s">
        <v>2673</v>
      </c>
      <c r="O117" s="315" t="s">
        <v>778</v>
      </c>
      <c r="P117" s="315" t="s">
        <v>2674</v>
      </c>
      <c r="Q117" s="315" t="s">
        <v>2675</v>
      </c>
      <c r="R117" s="315" t="s">
        <v>2676</v>
      </c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92">
        <v>116</v>
      </c>
      <c r="B118" s="273" t="str">
        <f>Základ!B118</f>
        <v>Viktor Brožek st.</v>
      </c>
      <c r="C118" s="288" t="str">
        <f>Základ!C118</f>
        <v>KRÁKORÁCI</v>
      </c>
      <c r="D118" s="273">
        <f>SUM(Základ!D118,Základ!F118,Základ!N118,Základ!P118)</f>
        <v>365</v>
      </c>
      <c r="E118" s="273">
        <f>SUM(Základ!E118,Základ!G118,Základ!O118,Základ!Q118)</f>
        <v>183</v>
      </c>
      <c r="F118" s="273">
        <f t="shared" si="0"/>
        <v>548</v>
      </c>
      <c r="G118" s="273">
        <f>SUM(Základ!I118,Základ!S118)</f>
        <v>9</v>
      </c>
      <c r="H118" s="273"/>
      <c r="I118" s="314" t="s">
        <v>2677</v>
      </c>
      <c r="J118" s="315" t="s">
        <v>2678</v>
      </c>
      <c r="K118" s="315" t="s">
        <v>2679</v>
      </c>
      <c r="L118" s="315" t="s">
        <v>2680</v>
      </c>
      <c r="M118" s="315" t="s">
        <v>2681</v>
      </c>
      <c r="N118" s="315" t="s">
        <v>2682</v>
      </c>
      <c r="O118" s="315" t="s">
        <v>788</v>
      </c>
      <c r="P118" s="315" t="s">
        <v>2683</v>
      </c>
      <c r="Q118" s="315" t="s">
        <v>2684</v>
      </c>
      <c r="R118" s="315" t="s">
        <v>2685</v>
      </c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92">
        <v>117</v>
      </c>
      <c r="B119" s="273" t="str">
        <f>Základ!B119</f>
        <v>Petr Trudič st.</v>
      </c>
      <c r="C119" s="273" t="str">
        <f>Základ!C119</f>
        <v>KRÁKORÁCI</v>
      </c>
      <c r="D119" s="273">
        <f>SUM(Základ!D119,Základ!F119,Základ!N119,Základ!P119)</f>
        <v>0</v>
      </c>
      <c r="E119" s="273">
        <f>SUM(Základ!E119,Základ!G119,Základ!O119,Základ!Q119)</f>
        <v>0</v>
      </c>
      <c r="F119" s="273">
        <f t="shared" si="0"/>
        <v>0</v>
      </c>
      <c r="G119" s="273">
        <f>SUM(Základ!I119,Základ!S119)</f>
        <v>0</v>
      </c>
      <c r="H119" s="273"/>
      <c r="I119" s="314" t="s">
        <v>2686</v>
      </c>
      <c r="J119" s="315" t="s">
        <v>2687</v>
      </c>
      <c r="K119" s="315" t="s">
        <v>2688</v>
      </c>
      <c r="L119" s="315" t="s">
        <v>2689</v>
      </c>
      <c r="M119" s="315" t="s">
        <v>2690</v>
      </c>
      <c r="N119" s="315" t="s">
        <v>2691</v>
      </c>
      <c r="O119" s="315" t="s">
        <v>798</v>
      </c>
      <c r="P119" s="315" t="s">
        <v>2692</v>
      </c>
      <c r="Q119" s="315" t="s">
        <v>2693</v>
      </c>
      <c r="R119" s="315" t="s">
        <v>2694</v>
      </c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92">
        <v>118</v>
      </c>
      <c r="B120" s="273">
        <f>Základ!B120</f>
        <v>0</v>
      </c>
      <c r="C120" s="273">
        <f>Základ!C120</f>
        <v>0</v>
      </c>
      <c r="D120" s="273">
        <f>SUM(Základ!D120,Základ!F120,Základ!N120,Základ!P120)</f>
        <v>0</v>
      </c>
      <c r="E120" s="273">
        <f>SUM(Základ!E120,Základ!G120,Základ!O120,Základ!Q120)</f>
        <v>0</v>
      </c>
      <c r="F120" s="273">
        <f t="shared" si="0"/>
        <v>0</v>
      </c>
      <c r="G120" s="273">
        <f>SUM(Základ!I120,Základ!S120)</f>
        <v>0</v>
      </c>
      <c r="H120" s="273"/>
      <c r="I120" s="314" t="s">
        <v>2695</v>
      </c>
      <c r="J120" s="315" t="s">
        <v>2696</v>
      </c>
      <c r="K120" s="315" t="s">
        <v>2697</v>
      </c>
      <c r="L120" s="315" t="s">
        <v>2698</v>
      </c>
      <c r="M120" s="315" t="s">
        <v>2699</v>
      </c>
      <c r="N120" s="315" t="s">
        <v>2700</v>
      </c>
      <c r="O120" s="315" t="s">
        <v>768</v>
      </c>
      <c r="P120" s="315" t="s">
        <v>2701</v>
      </c>
      <c r="Q120" s="315" t="s">
        <v>2702</v>
      </c>
      <c r="R120" s="315" t="s">
        <v>2703</v>
      </c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92">
        <v>119</v>
      </c>
      <c r="B121" s="288">
        <f>Základ!B121</f>
        <v>0</v>
      </c>
      <c r="C121" s="288">
        <f>Základ!C121</f>
        <v>0</v>
      </c>
      <c r="D121" s="273">
        <f>SUM(Základ!D121,Základ!F121,Základ!N121,Základ!P121)</f>
        <v>0</v>
      </c>
      <c r="E121" s="273">
        <f>SUM(Základ!E121,Základ!G121,Základ!O121,Základ!Q121)</f>
        <v>0</v>
      </c>
      <c r="F121" s="273">
        <f t="shared" si="0"/>
        <v>0</v>
      </c>
      <c r="G121" s="273">
        <f>SUM(Základ!I121,Základ!S121)</f>
        <v>0</v>
      </c>
      <c r="H121" s="273"/>
      <c r="I121" s="314" t="s">
        <v>2704</v>
      </c>
      <c r="J121" s="315" t="s">
        <v>2705</v>
      </c>
      <c r="K121" s="315" t="s">
        <v>2706</v>
      </c>
      <c r="L121" s="315" t="s">
        <v>2707</v>
      </c>
      <c r="M121" s="315" t="s">
        <v>2708</v>
      </c>
      <c r="N121" s="315" t="s">
        <v>2709</v>
      </c>
      <c r="O121" s="315" t="s">
        <v>778</v>
      </c>
      <c r="P121" s="315" t="s">
        <v>2710</v>
      </c>
      <c r="Q121" s="315" t="s">
        <v>2711</v>
      </c>
      <c r="R121" s="315" t="s">
        <v>2712</v>
      </c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91">
        <v>120</v>
      </c>
      <c r="B122" s="288" t="str">
        <f>Základ!B122</f>
        <v>Bohuslav Reitermann</v>
      </c>
      <c r="C122" s="288" t="str">
        <f>Základ!C122</f>
        <v>CENTROSTAV BROK</v>
      </c>
      <c r="D122" s="273">
        <f>SUM(Základ!D122,Základ!F122,Základ!N122,Základ!P122)</f>
        <v>374</v>
      </c>
      <c r="E122" s="273">
        <f>SUM(Základ!E122,Základ!G122,Základ!O122,Základ!Q122)</f>
        <v>172</v>
      </c>
      <c r="F122" s="273">
        <f t="shared" si="0"/>
        <v>546</v>
      </c>
      <c r="G122" s="273">
        <f>SUM(Základ!I122,Základ!S122)</f>
        <v>10</v>
      </c>
      <c r="H122" s="273"/>
      <c r="I122" s="314" t="s">
        <v>2713</v>
      </c>
      <c r="J122" s="315" t="s">
        <v>2714</v>
      </c>
      <c r="K122" s="315" t="s">
        <v>2715</v>
      </c>
      <c r="L122" s="315" t="s">
        <v>2716</v>
      </c>
      <c r="M122" s="315" t="s">
        <v>2717</v>
      </c>
      <c r="N122" s="315" t="s">
        <v>2718</v>
      </c>
      <c r="O122" s="315" t="s">
        <v>788</v>
      </c>
      <c r="P122" s="315" t="s">
        <v>2719</v>
      </c>
      <c r="Q122" s="315" t="s">
        <v>2720</v>
      </c>
      <c r="R122" s="315" t="s">
        <v>2721</v>
      </c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91">
        <v>121</v>
      </c>
      <c r="B123" s="288" t="str">
        <f>Základ!B123</f>
        <v>Igor Ševela</v>
      </c>
      <c r="C123" s="288" t="str">
        <f>Základ!C123</f>
        <v>CENTROSTAV BROK</v>
      </c>
      <c r="D123" s="273">
        <f>SUM(Základ!D123,Základ!F123,Základ!N123,Základ!P123)</f>
        <v>0</v>
      </c>
      <c r="E123" s="273">
        <f>SUM(Základ!E123,Základ!G123,Základ!O123,Základ!Q123)</f>
        <v>0</v>
      </c>
      <c r="F123" s="273">
        <f t="shared" si="0"/>
        <v>0</v>
      </c>
      <c r="G123" s="273">
        <f>SUM(Základ!I123,Základ!S123)</f>
        <v>0</v>
      </c>
      <c r="H123" s="273"/>
      <c r="I123" s="314" t="s">
        <v>2722</v>
      </c>
      <c r="J123" s="315" t="s">
        <v>2723</v>
      </c>
      <c r="K123" s="315" t="s">
        <v>2724</v>
      </c>
      <c r="L123" s="315" t="s">
        <v>2725</v>
      </c>
      <c r="M123" s="315" t="s">
        <v>2726</v>
      </c>
      <c r="N123" s="315" t="s">
        <v>2727</v>
      </c>
      <c r="O123" s="315" t="s">
        <v>798</v>
      </c>
      <c r="P123" s="315" t="s">
        <v>2728</v>
      </c>
      <c r="Q123" s="315" t="s">
        <v>2729</v>
      </c>
      <c r="R123" s="315" t="s">
        <v>2730</v>
      </c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91">
        <v>122</v>
      </c>
      <c r="B124" s="288" t="str">
        <f>Základ!B124</f>
        <v>Marian Ábel</v>
      </c>
      <c r="C124" s="288" t="str">
        <f>Základ!C124</f>
        <v>CENTROSTAV BROK</v>
      </c>
      <c r="D124" s="273">
        <f>SUM(Základ!D124,Základ!F124,Základ!N124,Základ!P124)</f>
        <v>376</v>
      </c>
      <c r="E124" s="273">
        <f>SUM(Základ!E124,Základ!G124,Základ!O124,Základ!Q124)</f>
        <v>187</v>
      </c>
      <c r="F124" s="273">
        <f t="shared" si="0"/>
        <v>563</v>
      </c>
      <c r="G124" s="273">
        <f>SUM(Základ!I124,Základ!S124)</f>
        <v>9</v>
      </c>
      <c r="H124" s="273"/>
      <c r="I124" s="314" t="s">
        <v>2731</v>
      </c>
      <c r="J124" s="315" t="s">
        <v>2732</v>
      </c>
      <c r="K124" s="315" t="s">
        <v>2733</v>
      </c>
      <c r="L124" s="315" t="s">
        <v>2734</v>
      </c>
      <c r="M124" s="315" t="s">
        <v>2735</v>
      </c>
      <c r="N124" s="315" t="s">
        <v>2736</v>
      </c>
      <c r="O124" s="315" t="s">
        <v>768</v>
      </c>
      <c r="P124" s="315" t="s">
        <v>2737</v>
      </c>
      <c r="Q124" s="315" t="s">
        <v>2738</v>
      </c>
      <c r="R124" s="315" t="s">
        <v>2739</v>
      </c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91">
        <v>123</v>
      </c>
      <c r="B125" s="288" t="str">
        <f>Základ!B125</f>
        <v>Aleš Zabloudil</v>
      </c>
      <c r="C125" s="288" t="str">
        <f>Základ!C125</f>
        <v>CENTROSTAV BROK</v>
      </c>
      <c r="D125" s="273">
        <f>SUM(Základ!D125,Základ!F125,Základ!N125,Základ!P125)</f>
        <v>391</v>
      </c>
      <c r="E125" s="273">
        <f>SUM(Základ!E125,Základ!G125,Základ!O125,Základ!Q125)</f>
        <v>203</v>
      </c>
      <c r="F125" s="273">
        <f t="shared" si="0"/>
        <v>594</v>
      </c>
      <c r="G125" s="273">
        <f>SUM(Základ!I125,Základ!S125)</f>
        <v>4</v>
      </c>
      <c r="H125" s="273"/>
      <c r="I125" s="314" t="s">
        <v>2740</v>
      </c>
      <c r="J125" s="315" t="s">
        <v>2741</v>
      </c>
      <c r="K125" s="315" t="s">
        <v>2742</v>
      </c>
      <c r="L125" s="315" t="s">
        <v>2743</v>
      </c>
      <c r="M125" s="315" t="s">
        <v>2744</v>
      </c>
      <c r="N125" s="315" t="s">
        <v>2745</v>
      </c>
      <c r="O125" s="315" t="s">
        <v>778</v>
      </c>
      <c r="P125" s="315" t="s">
        <v>2746</v>
      </c>
      <c r="Q125" s="315" t="s">
        <v>2747</v>
      </c>
      <c r="R125" s="315" t="s">
        <v>2748</v>
      </c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91">
        <v>124</v>
      </c>
      <c r="B126" s="288" t="str">
        <f>Základ!B126</f>
        <v>Roman Svoboda</v>
      </c>
      <c r="C126" s="288" t="str">
        <f>Základ!C126</f>
        <v>CENTROSTAV BROK</v>
      </c>
      <c r="D126" s="273">
        <f>SUM(Základ!D126,Základ!F126,Základ!N126,Základ!P126)</f>
        <v>385</v>
      </c>
      <c r="E126" s="273">
        <f>SUM(Základ!E126,Základ!G126,Základ!O126,Základ!Q126)</f>
        <v>177</v>
      </c>
      <c r="F126" s="273">
        <f t="shared" si="0"/>
        <v>562</v>
      </c>
      <c r="G126" s="273">
        <f>SUM(Základ!I126,Základ!S126)</f>
        <v>8</v>
      </c>
      <c r="H126" s="273"/>
      <c r="I126" s="314" t="s">
        <v>2749</v>
      </c>
      <c r="J126" s="315" t="s">
        <v>2750</v>
      </c>
      <c r="K126" s="315" t="s">
        <v>2751</v>
      </c>
      <c r="L126" s="315" t="s">
        <v>2752</v>
      </c>
      <c r="M126" s="315" t="s">
        <v>2753</v>
      </c>
      <c r="N126" s="315" t="s">
        <v>2754</v>
      </c>
      <c r="O126" s="315" t="s">
        <v>788</v>
      </c>
      <c r="P126" s="315" t="s">
        <v>2755</v>
      </c>
      <c r="Q126" s="315" t="s">
        <v>2756</v>
      </c>
      <c r="R126" s="315" t="s">
        <v>2757</v>
      </c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91">
        <v>125</v>
      </c>
      <c r="B127" s="288" t="str">
        <f>Základ!B127</f>
        <v>Tomáš Neužil</v>
      </c>
      <c r="C127" s="288" t="str">
        <f>Základ!C127</f>
        <v>CENTROSTAV BROK</v>
      </c>
      <c r="D127" s="273">
        <f>SUM(Základ!D127,Základ!F127,Základ!N127,Základ!P127)</f>
        <v>0</v>
      </c>
      <c r="E127" s="273">
        <f>SUM(Základ!E127,Základ!G127,Základ!O127,Základ!Q127)</f>
        <v>0</v>
      </c>
      <c r="F127" s="273">
        <f t="shared" si="0"/>
        <v>0</v>
      </c>
      <c r="G127" s="273">
        <f>SUM(Základ!I127,Základ!S127)</f>
        <v>0</v>
      </c>
      <c r="H127" s="273"/>
      <c r="I127" s="314" t="s">
        <v>2758</v>
      </c>
      <c r="J127" s="315" t="s">
        <v>2759</v>
      </c>
      <c r="K127" s="315" t="s">
        <v>2760</v>
      </c>
      <c r="L127" s="315" t="s">
        <v>2761</v>
      </c>
      <c r="M127" s="315" t="s">
        <v>2762</v>
      </c>
      <c r="N127" s="315" t="s">
        <v>2763</v>
      </c>
      <c r="O127" s="315" t="s">
        <v>798</v>
      </c>
      <c r="P127" s="315" t="s">
        <v>2764</v>
      </c>
      <c r="Q127" s="315" t="s">
        <v>2765</v>
      </c>
      <c r="R127" s="315" t="s">
        <v>2766</v>
      </c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91">
        <v>126</v>
      </c>
      <c r="B128" s="288" t="str">
        <f>Základ!B128</f>
        <v>Miroslav Zamazal (h)</v>
      </c>
      <c r="C128" s="288" t="str">
        <f>Základ!C128</f>
        <v>CENTROSTAV BROK</v>
      </c>
      <c r="D128" s="273">
        <f>SUM(Základ!D128,Základ!F128,Základ!N128,Základ!P128)</f>
        <v>0</v>
      </c>
      <c r="E128" s="273">
        <f>SUM(Základ!E128,Základ!G128,Základ!O128,Základ!Q128)</f>
        <v>0</v>
      </c>
      <c r="F128" s="273">
        <f t="shared" si="0"/>
        <v>0</v>
      </c>
      <c r="G128" s="273">
        <f>SUM(Základ!I128,Základ!S128)</f>
        <v>0</v>
      </c>
      <c r="H128" s="273"/>
      <c r="I128" s="314" t="s">
        <v>2767</v>
      </c>
      <c r="J128" s="315" t="s">
        <v>2768</v>
      </c>
      <c r="K128" s="315" t="s">
        <v>2769</v>
      </c>
      <c r="L128" s="315" t="s">
        <v>2770</v>
      </c>
      <c r="M128" s="315" t="s">
        <v>2771</v>
      </c>
      <c r="N128" s="315" t="s">
        <v>2772</v>
      </c>
      <c r="O128" s="315" t="s">
        <v>768</v>
      </c>
      <c r="P128" s="315" t="s">
        <v>2773</v>
      </c>
      <c r="Q128" s="315" t="s">
        <v>2774</v>
      </c>
      <c r="R128" s="315" t="s">
        <v>2775</v>
      </c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92">
        <v>127</v>
      </c>
      <c r="B129" s="288" t="str">
        <f>Základ!B129</f>
        <v>Miroslav Jedlička</v>
      </c>
      <c r="C129" s="288" t="str">
        <f>Základ!C129</f>
        <v>GPD JEMNICE</v>
      </c>
      <c r="D129" s="273">
        <f>SUM(Základ!D129,Základ!F129,Základ!N129,Základ!P129)</f>
        <v>204</v>
      </c>
      <c r="E129" s="273">
        <f>SUM(Základ!E129,Základ!G129,Základ!O129,Základ!Q129)</f>
        <v>72</v>
      </c>
      <c r="F129" s="273">
        <f t="shared" si="0"/>
        <v>276</v>
      </c>
      <c r="G129" s="273">
        <f>SUM(Základ!I129,Základ!S129)</f>
        <v>6</v>
      </c>
      <c r="H129" s="273"/>
      <c r="I129" s="314" t="s">
        <v>2776</v>
      </c>
      <c r="J129" s="315" t="s">
        <v>2777</v>
      </c>
      <c r="K129" s="315" t="s">
        <v>2778</v>
      </c>
      <c r="L129" s="315" t="s">
        <v>2779</v>
      </c>
      <c r="M129" s="315" t="s">
        <v>2780</v>
      </c>
      <c r="N129" s="315" t="s">
        <v>2781</v>
      </c>
      <c r="O129" s="315" t="s">
        <v>778</v>
      </c>
      <c r="P129" s="315" t="s">
        <v>2782</v>
      </c>
      <c r="Q129" s="315" t="s">
        <v>2783</v>
      </c>
      <c r="R129" s="315" t="s">
        <v>2784</v>
      </c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92">
        <v>128</v>
      </c>
      <c r="B130" s="288" t="str">
        <f>Základ!B130</f>
        <v>Vlastimil Sláma</v>
      </c>
      <c r="C130" s="288" t="str">
        <f>Základ!C130</f>
        <v>GPD JEMNICE</v>
      </c>
      <c r="D130" s="273">
        <f>SUM(Základ!D130,Základ!F130,Základ!N130,Základ!P130)</f>
        <v>0</v>
      </c>
      <c r="E130" s="273">
        <f>SUM(Základ!E130,Základ!G130,Základ!O130,Základ!Q130)</f>
        <v>0</v>
      </c>
      <c r="F130" s="273">
        <f t="shared" si="0"/>
        <v>0</v>
      </c>
      <c r="G130" s="273">
        <f>SUM(Základ!I130,Základ!S130)</f>
        <v>0</v>
      </c>
      <c r="H130" s="273"/>
      <c r="I130" s="314" t="s">
        <v>2785</v>
      </c>
      <c r="J130" s="315" t="s">
        <v>2786</v>
      </c>
      <c r="K130" s="315" t="s">
        <v>2787</v>
      </c>
      <c r="L130" s="315" t="s">
        <v>2788</v>
      </c>
      <c r="M130" s="315" t="s">
        <v>2789</v>
      </c>
      <c r="N130" s="315" t="s">
        <v>2790</v>
      </c>
      <c r="O130" s="315" t="s">
        <v>788</v>
      </c>
      <c r="P130" s="315" t="s">
        <v>2791</v>
      </c>
      <c r="Q130" s="315" t="s">
        <v>2792</v>
      </c>
      <c r="R130" s="315" t="s">
        <v>2793</v>
      </c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92">
        <v>129</v>
      </c>
      <c r="B131" s="288" t="str">
        <f>Základ!B131</f>
        <v>Lukáš Zelenka</v>
      </c>
      <c r="C131" s="288" t="str">
        <f>Základ!C131</f>
        <v>GPD JEMNICE</v>
      </c>
      <c r="D131" s="273">
        <f>SUM(Základ!D131,Základ!F131,Základ!N131,Základ!P131)</f>
        <v>185</v>
      </c>
      <c r="E131" s="273">
        <f>SUM(Základ!E131,Základ!G131,Základ!O131,Základ!Q131)</f>
        <v>88</v>
      </c>
      <c r="F131" s="273">
        <f t="shared" si="0"/>
        <v>273</v>
      </c>
      <c r="G131" s="273">
        <f>SUM(Základ!I131,Základ!S131)</f>
        <v>7</v>
      </c>
      <c r="H131" s="273"/>
      <c r="I131" s="314" t="s">
        <v>2794</v>
      </c>
      <c r="J131" s="315" t="s">
        <v>2795</v>
      </c>
      <c r="K131" s="315" t="s">
        <v>2796</v>
      </c>
      <c r="L131" s="315" t="s">
        <v>2797</v>
      </c>
      <c r="M131" s="315" t="s">
        <v>2798</v>
      </c>
      <c r="N131" s="315" t="s">
        <v>2799</v>
      </c>
      <c r="O131" s="315" t="s">
        <v>798</v>
      </c>
      <c r="P131" s="315" t="s">
        <v>2800</v>
      </c>
      <c r="Q131" s="315" t="s">
        <v>2801</v>
      </c>
      <c r="R131" s="315" t="s">
        <v>2802</v>
      </c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92">
        <v>130</v>
      </c>
      <c r="B132" s="288" t="str">
        <f>Základ!B132</f>
        <v>Petr Musil</v>
      </c>
      <c r="C132" s="288" t="str">
        <f>Základ!C132</f>
        <v>GPD JEMNICE</v>
      </c>
      <c r="D132" s="273">
        <f>SUM(Základ!D132,Základ!F132,Základ!N132,Základ!P132)</f>
        <v>0</v>
      </c>
      <c r="E132" s="273">
        <f>SUM(Základ!E132,Základ!G132,Základ!O132,Základ!Q132)</f>
        <v>0</v>
      </c>
      <c r="F132" s="273">
        <f t="shared" si="0"/>
        <v>0</v>
      </c>
      <c r="G132" s="273">
        <f>SUM(Základ!I132,Základ!S132)</f>
        <v>0</v>
      </c>
      <c r="H132" s="273"/>
      <c r="I132" s="314" t="s">
        <v>2803</v>
      </c>
      <c r="J132" s="315" t="s">
        <v>2804</v>
      </c>
      <c r="K132" s="315" t="s">
        <v>2805</v>
      </c>
      <c r="L132" s="315" t="s">
        <v>2806</v>
      </c>
      <c r="M132" s="315" t="s">
        <v>2807</v>
      </c>
      <c r="N132" s="315" t="s">
        <v>2808</v>
      </c>
      <c r="O132" s="315" t="s">
        <v>768</v>
      </c>
      <c r="P132" s="315" t="s">
        <v>2809</v>
      </c>
      <c r="Q132" s="315" t="s">
        <v>2810</v>
      </c>
      <c r="R132" s="315" t="s">
        <v>2811</v>
      </c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92">
        <v>131</v>
      </c>
      <c r="B133" s="288" t="str">
        <f>Základ!B133</f>
        <v>Petr Švec (h)</v>
      </c>
      <c r="C133" s="288" t="str">
        <f>Základ!C133</f>
        <v>GPD JEMNICE</v>
      </c>
      <c r="D133" s="273">
        <f>SUM(Základ!D133,Základ!F133,Základ!N133,Základ!P133)</f>
        <v>179</v>
      </c>
      <c r="E133" s="273">
        <f>SUM(Základ!E133,Základ!G133,Základ!O133,Základ!Q133)</f>
        <v>89</v>
      </c>
      <c r="F133" s="273">
        <f t="shared" si="0"/>
        <v>268</v>
      </c>
      <c r="G133" s="273">
        <f>SUM(Základ!I133,Základ!S133)</f>
        <v>4</v>
      </c>
      <c r="H133" s="273"/>
      <c r="I133" s="314" t="s">
        <v>2812</v>
      </c>
      <c r="J133" s="315" t="s">
        <v>2813</v>
      </c>
      <c r="K133" s="315" t="s">
        <v>2814</v>
      </c>
      <c r="L133" s="315" t="s">
        <v>2815</v>
      </c>
      <c r="M133" s="315" t="s">
        <v>2816</v>
      </c>
      <c r="N133" s="315" t="s">
        <v>2817</v>
      </c>
      <c r="O133" s="315" t="s">
        <v>778</v>
      </c>
      <c r="P133" s="315" t="s">
        <v>2818</v>
      </c>
      <c r="Q133" s="315" t="s">
        <v>2819</v>
      </c>
      <c r="R133" s="315" t="s">
        <v>2820</v>
      </c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92">
        <v>132</v>
      </c>
      <c r="B134" s="288" t="str">
        <f>Základ!B134</f>
        <v>Aleš Jedlička</v>
      </c>
      <c r="C134" s="288" t="str">
        <f>Základ!C134</f>
        <v>GPD JEMNICE</v>
      </c>
      <c r="D134" s="273">
        <f>SUM(Základ!D134,Základ!F134,Základ!N134,Základ!P134)</f>
        <v>166</v>
      </c>
      <c r="E134" s="273">
        <f>SUM(Základ!E134,Základ!G134,Základ!O134,Základ!Q134)</f>
        <v>87</v>
      </c>
      <c r="F134" s="273">
        <f t="shared" si="0"/>
        <v>253</v>
      </c>
      <c r="G134" s="273">
        <f>SUM(Základ!I134,Základ!S134)</f>
        <v>8</v>
      </c>
      <c r="H134" s="273"/>
      <c r="I134" s="314" t="s">
        <v>2821</v>
      </c>
      <c r="J134" s="315" t="s">
        <v>2822</v>
      </c>
      <c r="K134" s="315" t="s">
        <v>2823</v>
      </c>
      <c r="L134" s="315" t="s">
        <v>2824</v>
      </c>
      <c r="M134" s="315" t="s">
        <v>2825</v>
      </c>
      <c r="N134" s="315" t="s">
        <v>2826</v>
      </c>
      <c r="O134" s="315" t="s">
        <v>788</v>
      </c>
      <c r="P134" s="315" t="s">
        <v>2827</v>
      </c>
      <c r="Q134" s="315" t="s">
        <v>2828</v>
      </c>
      <c r="R134" s="315" t="s">
        <v>2829</v>
      </c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92">
        <v>133</v>
      </c>
      <c r="B135" s="288">
        <f>Základ!B135</f>
        <v>0</v>
      </c>
      <c r="C135" s="288" t="str">
        <f>Základ!C135</f>
        <v>GPD JEMNICE</v>
      </c>
      <c r="D135" s="273">
        <f>SUM(Základ!D135,Základ!F135,Základ!N135,Základ!P135)</f>
        <v>0</v>
      </c>
      <c r="E135" s="273">
        <f>SUM(Základ!E135,Základ!G135,Základ!O135,Základ!Q135)</f>
        <v>0</v>
      </c>
      <c r="F135" s="273">
        <f t="shared" si="0"/>
        <v>0</v>
      </c>
      <c r="G135" s="273">
        <f>SUM(Základ!I135,Základ!S135)</f>
        <v>0</v>
      </c>
      <c r="H135" s="273"/>
      <c r="I135" s="314" t="s">
        <v>2830</v>
      </c>
      <c r="J135" s="315" t="s">
        <v>2831</v>
      </c>
      <c r="K135" s="315" t="s">
        <v>2832</v>
      </c>
      <c r="L135" s="315" t="s">
        <v>2833</v>
      </c>
      <c r="M135" s="315" t="s">
        <v>2834</v>
      </c>
      <c r="N135" s="315" t="s">
        <v>2835</v>
      </c>
      <c r="O135" s="315" t="s">
        <v>798</v>
      </c>
      <c r="P135" s="315" t="s">
        <v>2836</v>
      </c>
      <c r="Q135" s="315" t="s">
        <v>2837</v>
      </c>
      <c r="R135" s="315" t="s">
        <v>2838</v>
      </c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91">
        <v>134</v>
      </c>
      <c r="B136" s="288" t="str">
        <f>Základ!B136</f>
        <v>Jaroslav Kejzlar</v>
      </c>
      <c r="C136" s="288" t="str">
        <f>Základ!C136</f>
        <v>ŠKODA AUTO KVASINY „A“</v>
      </c>
      <c r="D136" s="273">
        <f>SUM(Základ!D136,Základ!F136,Základ!N136,Základ!P136)</f>
        <v>364</v>
      </c>
      <c r="E136" s="273">
        <f>SUM(Základ!E136,Základ!G136,Základ!O136,Základ!Q136)</f>
        <v>193</v>
      </c>
      <c r="F136" s="273">
        <f t="shared" si="0"/>
        <v>557</v>
      </c>
      <c r="G136" s="273">
        <f>SUM(Základ!I136,Základ!S136)</f>
        <v>1</v>
      </c>
      <c r="H136" s="273"/>
      <c r="I136" s="314" t="s">
        <v>2839</v>
      </c>
      <c r="J136" s="315" t="s">
        <v>2840</v>
      </c>
      <c r="K136" s="315" t="s">
        <v>2841</v>
      </c>
      <c r="L136" s="315" t="s">
        <v>2842</v>
      </c>
      <c r="M136" s="315" t="s">
        <v>2843</v>
      </c>
      <c r="N136" s="315" t="s">
        <v>2844</v>
      </c>
      <c r="O136" s="315" t="s">
        <v>768</v>
      </c>
      <c r="P136" s="315" t="s">
        <v>2845</v>
      </c>
      <c r="Q136" s="315" t="s">
        <v>2846</v>
      </c>
      <c r="R136" s="315" t="s">
        <v>2847</v>
      </c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91">
        <v>135</v>
      </c>
      <c r="B137" s="288" t="str">
        <f>Základ!B137</f>
        <v>David Zaňka</v>
      </c>
      <c r="C137" s="288" t="str">
        <f>Základ!C137</f>
        <v>ŠKODA AUTO KVASINY „A“</v>
      </c>
      <c r="D137" s="273">
        <f>SUM(Základ!D137,Základ!F137,Základ!N137,Základ!P137)</f>
        <v>375</v>
      </c>
      <c r="E137" s="273">
        <f>SUM(Základ!E137,Základ!G137,Základ!O137,Základ!Q137)</f>
        <v>177</v>
      </c>
      <c r="F137" s="273">
        <f t="shared" si="0"/>
        <v>552</v>
      </c>
      <c r="G137" s="273">
        <f>SUM(Základ!I137,Základ!S137)</f>
        <v>5</v>
      </c>
      <c r="H137" s="273"/>
      <c r="I137" s="314" t="s">
        <v>2848</v>
      </c>
      <c r="J137" s="315" t="s">
        <v>2849</v>
      </c>
      <c r="K137" s="315" t="s">
        <v>2850</v>
      </c>
      <c r="L137" s="315" t="s">
        <v>2851</v>
      </c>
      <c r="M137" s="315" t="s">
        <v>2852</v>
      </c>
      <c r="N137" s="315" t="s">
        <v>2853</v>
      </c>
      <c r="O137" s="315" t="s">
        <v>778</v>
      </c>
      <c r="P137" s="315" t="s">
        <v>2854</v>
      </c>
      <c r="Q137" s="315" t="s">
        <v>2855</v>
      </c>
      <c r="R137" s="315" t="s">
        <v>2856</v>
      </c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91">
        <v>136</v>
      </c>
      <c r="B138" s="288" t="str">
        <f>Základ!B138</f>
        <v>Lukáš Hartman</v>
      </c>
      <c r="C138" s="288" t="str">
        <f>Základ!C138</f>
        <v>ŠKODA AUTO KVASINY „A“</v>
      </c>
      <c r="D138" s="273">
        <f>SUM(Základ!D138,Základ!F138,Základ!N138,Základ!P138)</f>
        <v>392</v>
      </c>
      <c r="E138" s="273">
        <f>SUM(Základ!E138,Základ!G138,Základ!O138,Základ!Q138)</f>
        <v>196</v>
      </c>
      <c r="F138" s="273">
        <f t="shared" si="0"/>
        <v>588</v>
      </c>
      <c r="G138" s="273">
        <f>SUM(Základ!I138,Základ!S138)</f>
        <v>9</v>
      </c>
      <c r="H138" s="273"/>
      <c r="I138" s="314" t="s">
        <v>2857</v>
      </c>
      <c r="J138" s="315" t="s">
        <v>2858</v>
      </c>
      <c r="K138" s="315" t="s">
        <v>2859</v>
      </c>
      <c r="L138" s="315" t="s">
        <v>2860</v>
      </c>
      <c r="M138" s="315" t="s">
        <v>2861</v>
      </c>
      <c r="N138" s="315" t="s">
        <v>2862</v>
      </c>
      <c r="O138" s="315" t="s">
        <v>788</v>
      </c>
      <c r="P138" s="315" t="s">
        <v>2863</v>
      </c>
      <c r="Q138" s="315" t="s">
        <v>2864</v>
      </c>
      <c r="R138" s="315" t="s">
        <v>2865</v>
      </c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91">
        <v>137</v>
      </c>
      <c r="B139" s="288" t="str">
        <f>Základ!B139</f>
        <v>Milan Koblása</v>
      </c>
      <c r="C139" s="288" t="str">
        <f>Základ!C139</f>
        <v>ŠKODA AUTO KVASINY „A“</v>
      </c>
      <c r="D139" s="273">
        <f>SUM(Základ!D139,Základ!F139,Základ!N139,Základ!P139)</f>
        <v>406</v>
      </c>
      <c r="E139" s="273">
        <f>SUM(Základ!E139,Základ!G139,Základ!O139,Základ!Q139)</f>
        <v>163</v>
      </c>
      <c r="F139" s="273">
        <f t="shared" si="0"/>
        <v>569</v>
      </c>
      <c r="G139" s="273">
        <f>SUM(Základ!I139,Základ!S139)</f>
        <v>7</v>
      </c>
      <c r="H139" s="273"/>
      <c r="I139" s="314" t="s">
        <v>2866</v>
      </c>
      <c r="J139" s="315" t="s">
        <v>2867</v>
      </c>
      <c r="K139" s="315" t="s">
        <v>2868</v>
      </c>
      <c r="L139" s="315" t="s">
        <v>2869</v>
      </c>
      <c r="M139" s="315" t="s">
        <v>2870</v>
      </c>
      <c r="N139" s="315" t="s">
        <v>2871</v>
      </c>
      <c r="O139" s="315" t="s">
        <v>798</v>
      </c>
      <c r="P139" s="315" t="s">
        <v>2872</v>
      </c>
      <c r="Q139" s="315" t="s">
        <v>2873</v>
      </c>
      <c r="R139" s="315" t="s">
        <v>2874</v>
      </c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91">
        <v>138</v>
      </c>
      <c r="B140" s="288" t="str">
        <f>Základ!B140</f>
        <v>Jiří Dušánek</v>
      </c>
      <c r="C140" s="288" t="str">
        <f>Základ!C140</f>
        <v>ŠKODA AUTO KVASINY „A“</v>
      </c>
      <c r="D140" s="273">
        <f>SUM(Základ!D140,Základ!F140,Základ!N140,Základ!P140)</f>
        <v>0</v>
      </c>
      <c r="E140" s="273">
        <f>SUM(Základ!E140,Základ!G140,Základ!O140,Základ!Q140)</f>
        <v>0</v>
      </c>
      <c r="F140" s="273">
        <f t="shared" si="0"/>
        <v>0</v>
      </c>
      <c r="G140" s="273">
        <f>SUM(Základ!I140,Základ!S140)</f>
        <v>0</v>
      </c>
      <c r="H140" s="273"/>
      <c r="I140" s="314" t="s">
        <v>2875</v>
      </c>
      <c r="J140" s="315" t="s">
        <v>2876</v>
      </c>
      <c r="K140" s="315" t="s">
        <v>2877</v>
      </c>
      <c r="L140" s="315" t="s">
        <v>2878</v>
      </c>
      <c r="M140" s="315" t="s">
        <v>2879</v>
      </c>
      <c r="N140" s="315" t="s">
        <v>2880</v>
      </c>
      <c r="O140" s="315" t="s">
        <v>768</v>
      </c>
      <c r="P140" s="315" t="s">
        <v>2881</v>
      </c>
      <c r="Q140" s="315" t="s">
        <v>2882</v>
      </c>
      <c r="R140" s="315" t="s">
        <v>2883</v>
      </c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91">
        <v>139</v>
      </c>
      <c r="B141" s="288" t="str">
        <f>Základ!B141</f>
        <v>0</v>
      </c>
      <c r="C141" s="288" t="str">
        <f>Základ!C141</f>
        <v>0</v>
      </c>
      <c r="D141" s="273">
        <f>SUM(Základ!D141,Základ!F141,Základ!N141,Základ!P141)</f>
        <v>0</v>
      </c>
      <c r="E141" s="273">
        <f>SUM(Základ!E141,Základ!G141,Základ!O141,Základ!Q141)</f>
        <v>0</v>
      </c>
      <c r="F141" s="273">
        <f t="shared" si="0"/>
        <v>0</v>
      </c>
      <c r="G141" s="273">
        <f>SUM(Základ!I141,Základ!S141)</f>
        <v>0</v>
      </c>
      <c r="H141" s="273"/>
      <c r="I141" s="314" t="s">
        <v>2884</v>
      </c>
      <c r="J141" s="315" t="s">
        <v>2885</v>
      </c>
      <c r="K141" s="315" t="s">
        <v>2886</v>
      </c>
      <c r="L141" s="315" t="s">
        <v>2887</v>
      </c>
      <c r="M141" s="315" t="s">
        <v>2888</v>
      </c>
      <c r="N141" s="315" t="s">
        <v>2889</v>
      </c>
      <c r="O141" s="315" t="s">
        <v>778</v>
      </c>
      <c r="P141" s="315" t="s">
        <v>2890</v>
      </c>
      <c r="Q141" s="315" t="s">
        <v>2891</v>
      </c>
      <c r="R141" s="315" t="s">
        <v>2892</v>
      </c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91">
        <v>140</v>
      </c>
      <c r="B142" s="288">
        <f>Základ!B142</f>
        <v>0</v>
      </c>
      <c r="C142" s="288">
        <f>Základ!C142</f>
        <v>0</v>
      </c>
      <c r="D142" s="273">
        <f>SUM(Základ!D142,Základ!F142,Základ!N142,Základ!P142)</f>
        <v>0</v>
      </c>
      <c r="E142" s="273">
        <f>SUM(Základ!E142,Základ!G142,Základ!O142,Základ!Q142)</f>
        <v>0</v>
      </c>
      <c r="F142" s="273">
        <f t="shared" si="0"/>
        <v>0</v>
      </c>
      <c r="G142" s="273">
        <f>SUM(Základ!I142,Základ!S142)</f>
        <v>0</v>
      </c>
      <c r="H142" s="273"/>
      <c r="I142" s="314" t="s">
        <v>2893</v>
      </c>
      <c r="J142" s="315" t="s">
        <v>2894</v>
      </c>
      <c r="K142" s="315" t="s">
        <v>2895</v>
      </c>
      <c r="L142" s="315" t="s">
        <v>2896</v>
      </c>
      <c r="M142" s="315" t="s">
        <v>2897</v>
      </c>
      <c r="N142" s="315" t="s">
        <v>2898</v>
      </c>
      <c r="O142" s="315" t="s">
        <v>788</v>
      </c>
      <c r="P142" s="315" t="s">
        <v>2899</v>
      </c>
      <c r="Q142" s="315" t="s">
        <v>2900</v>
      </c>
      <c r="R142" s="315" t="s">
        <v>2901</v>
      </c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92">
        <v>141</v>
      </c>
      <c r="B143" s="288" t="str">
        <f>Základ!B143</f>
        <v>David Pešák</v>
      </c>
      <c r="C143" s="288" t="str">
        <f>Základ!C143</f>
        <v>PACOŠI SLAVONICE</v>
      </c>
      <c r="D143" s="273">
        <f>SUM(Základ!D143,Základ!F143,Základ!N143,Základ!P143)</f>
        <v>355</v>
      </c>
      <c r="E143" s="273">
        <f>SUM(Základ!E143,Základ!G143,Základ!O143,Základ!Q143)</f>
        <v>148</v>
      </c>
      <c r="F143" s="273">
        <f t="shared" si="0"/>
        <v>503</v>
      </c>
      <c r="G143" s="273">
        <f>SUM(Základ!I143,Základ!S143)</f>
        <v>11</v>
      </c>
      <c r="H143" s="273"/>
      <c r="I143" s="314" t="s">
        <v>2902</v>
      </c>
      <c r="J143" s="315" t="s">
        <v>2903</v>
      </c>
      <c r="K143" s="315" t="s">
        <v>2904</v>
      </c>
      <c r="L143" s="315" t="s">
        <v>2905</v>
      </c>
      <c r="M143" s="315" t="s">
        <v>2906</v>
      </c>
      <c r="N143" s="315" t="s">
        <v>2907</v>
      </c>
      <c r="O143" s="315" t="s">
        <v>798</v>
      </c>
      <c r="P143" s="315" t="s">
        <v>2908</v>
      </c>
      <c r="Q143" s="315" t="s">
        <v>2909</v>
      </c>
      <c r="R143" s="315" t="s">
        <v>2910</v>
      </c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92">
        <v>142</v>
      </c>
      <c r="B144" s="288" t="str">
        <f>Základ!B144</f>
        <v>Dušan Šívr</v>
      </c>
      <c r="C144" s="288" t="str">
        <f>Základ!C144</f>
        <v>PACOŠI SLAVONICE</v>
      </c>
      <c r="D144" s="273">
        <f>SUM(Základ!D144,Základ!F144,Základ!N144,Základ!P144)</f>
        <v>358</v>
      </c>
      <c r="E144" s="273">
        <f>SUM(Základ!E144,Základ!G144,Základ!O144,Základ!Q144)</f>
        <v>194</v>
      </c>
      <c r="F144" s="273">
        <f t="shared" si="0"/>
        <v>552</v>
      </c>
      <c r="G144" s="273">
        <f>SUM(Základ!I144,Základ!S144)</f>
        <v>6</v>
      </c>
      <c r="H144" s="273"/>
      <c r="I144" s="314" t="s">
        <v>2911</v>
      </c>
      <c r="J144" s="315" t="s">
        <v>2912</v>
      </c>
      <c r="K144" s="315" t="s">
        <v>2913</v>
      </c>
      <c r="L144" s="315" t="s">
        <v>2914</v>
      </c>
      <c r="M144" s="315" t="s">
        <v>2915</v>
      </c>
      <c r="N144" s="315" t="s">
        <v>2916</v>
      </c>
      <c r="O144" s="315" t="s">
        <v>768</v>
      </c>
      <c r="P144" s="315" t="s">
        <v>2917</v>
      </c>
      <c r="Q144" s="315" t="s">
        <v>2918</v>
      </c>
      <c r="R144" s="315" t="s">
        <v>2919</v>
      </c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92">
        <v>143</v>
      </c>
      <c r="B145" s="288" t="str">
        <f>Základ!B145</f>
        <v>Patrik Jindra</v>
      </c>
      <c r="C145" s="288" t="str">
        <f>Základ!C145</f>
        <v>PACOŠI SLAVONICE</v>
      </c>
      <c r="D145" s="273">
        <f>SUM(Základ!D145,Základ!F145,Základ!N145,Základ!P145)</f>
        <v>368</v>
      </c>
      <c r="E145" s="273">
        <f>SUM(Základ!E145,Základ!G145,Základ!O145,Základ!Q145)</f>
        <v>175</v>
      </c>
      <c r="F145" s="273">
        <f t="shared" si="0"/>
        <v>543</v>
      </c>
      <c r="G145" s="273">
        <f>SUM(Základ!I145,Základ!S145)</f>
        <v>9</v>
      </c>
      <c r="H145" s="273"/>
      <c r="I145" s="314" t="s">
        <v>2920</v>
      </c>
      <c r="J145" s="315" t="s">
        <v>2921</v>
      </c>
      <c r="K145" s="315" t="s">
        <v>2922</v>
      </c>
      <c r="L145" s="315" t="s">
        <v>2923</v>
      </c>
      <c r="M145" s="315" t="s">
        <v>2924</v>
      </c>
      <c r="N145" s="315" t="s">
        <v>2925</v>
      </c>
      <c r="O145" s="315" t="s">
        <v>778</v>
      </c>
      <c r="P145" s="315" t="s">
        <v>2926</v>
      </c>
      <c r="Q145" s="315" t="s">
        <v>2927</v>
      </c>
      <c r="R145" s="315" t="s">
        <v>2928</v>
      </c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92">
        <v>144</v>
      </c>
      <c r="B146" s="288" t="str">
        <f>Základ!B146</f>
        <v>Jan Šuhaj</v>
      </c>
      <c r="C146" s="288" t="str">
        <f>Základ!C146</f>
        <v>PACOŠI SLAVONICE</v>
      </c>
      <c r="D146" s="273">
        <f>SUM(Základ!D146,Základ!F146,Základ!N146,Základ!P146)</f>
        <v>332</v>
      </c>
      <c r="E146" s="273">
        <f>SUM(Základ!E146,Základ!G146,Základ!O146,Základ!Q146)</f>
        <v>166</v>
      </c>
      <c r="F146" s="273">
        <f t="shared" si="0"/>
        <v>498</v>
      </c>
      <c r="G146" s="273">
        <f>SUM(Základ!I146,Základ!S146)</f>
        <v>9</v>
      </c>
      <c r="H146" s="273"/>
      <c r="I146" s="314" t="s">
        <v>2929</v>
      </c>
      <c r="J146" s="315" t="s">
        <v>2930</v>
      </c>
      <c r="K146" s="315" t="s">
        <v>2931</v>
      </c>
      <c r="L146" s="315" t="s">
        <v>2932</v>
      </c>
      <c r="M146" s="315" t="s">
        <v>2933</v>
      </c>
      <c r="N146" s="315" t="s">
        <v>2934</v>
      </c>
      <c r="O146" s="315" t="s">
        <v>788</v>
      </c>
      <c r="P146" s="315" t="s">
        <v>2935</v>
      </c>
      <c r="Q146" s="315" t="s">
        <v>2936</v>
      </c>
      <c r="R146" s="315" t="s">
        <v>2937</v>
      </c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92">
        <v>145</v>
      </c>
      <c r="B147" s="288" t="str">
        <f>Základ!B147</f>
        <v>0</v>
      </c>
      <c r="C147" s="288" t="str">
        <f>Základ!C147</f>
        <v>PACOŠI SLAVONICE</v>
      </c>
      <c r="D147" s="273">
        <f>SUM(Základ!D147,Základ!F147,Základ!N147,Základ!P147)</f>
        <v>0</v>
      </c>
      <c r="E147" s="273">
        <f>SUM(Základ!E147,Základ!G147,Základ!O147,Základ!Q147)</f>
        <v>0</v>
      </c>
      <c r="F147" s="273">
        <f t="shared" si="0"/>
        <v>0</v>
      </c>
      <c r="G147" s="273">
        <f>SUM(Základ!I147,Základ!S147)</f>
        <v>0</v>
      </c>
      <c r="H147" s="273"/>
      <c r="I147" s="314" t="s">
        <v>2938</v>
      </c>
      <c r="J147" s="315" t="s">
        <v>2939</v>
      </c>
      <c r="K147" s="315" t="s">
        <v>2940</v>
      </c>
      <c r="L147" s="315" t="s">
        <v>2941</v>
      </c>
      <c r="M147" s="315" t="s">
        <v>2942</v>
      </c>
      <c r="N147" s="315" t="s">
        <v>2943</v>
      </c>
      <c r="O147" s="315" t="s">
        <v>798</v>
      </c>
      <c r="P147" s="315" t="s">
        <v>2944</v>
      </c>
      <c r="Q147" s="315" t="s">
        <v>2945</v>
      </c>
      <c r="R147" s="315" t="s">
        <v>2946</v>
      </c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92">
        <v>146</v>
      </c>
      <c r="B148" s="288">
        <f>Základ!B148</f>
        <v>0</v>
      </c>
      <c r="C148" s="288">
        <f>Základ!C148</f>
        <v>0</v>
      </c>
      <c r="D148" s="273">
        <f>SUM(Základ!D148,Základ!F148,Základ!N148,Základ!P148)</f>
        <v>0</v>
      </c>
      <c r="E148" s="273">
        <f>SUM(Základ!E148,Základ!G148,Základ!O148,Základ!Q148)</f>
        <v>0</v>
      </c>
      <c r="F148" s="273">
        <f t="shared" si="0"/>
        <v>0</v>
      </c>
      <c r="G148" s="273">
        <f>SUM(Základ!I148,Základ!S148)</f>
        <v>0</v>
      </c>
      <c r="H148" s="273"/>
      <c r="I148" s="314" t="s">
        <v>2947</v>
      </c>
      <c r="J148" s="315" t="s">
        <v>2948</v>
      </c>
      <c r="K148" s="315" t="s">
        <v>2949</v>
      </c>
      <c r="L148" s="315" t="s">
        <v>2950</v>
      </c>
      <c r="M148" s="315" t="s">
        <v>2951</v>
      </c>
      <c r="N148" s="315" t="s">
        <v>2952</v>
      </c>
      <c r="O148" s="315" t="s">
        <v>768</v>
      </c>
      <c r="P148" s="315" t="s">
        <v>2953</v>
      </c>
      <c r="Q148" s="315" t="s">
        <v>2954</v>
      </c>
      <c r="R148" s="315" t="s">
        <v>2955</v>
      </c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92">
        <v>147</v>
      </c>
      <c r="B149" s="288">
        <f>Základ!B149</f>
        <v>0</v>
      </c>
      <c r="C149" s="288">
        <f>Základ!C149</f>
        <v>0</v>
      </c>
      <c r="D149" s="273">
        <f>SUM(Základ!D149,Základ!F149,Základ!N149,Základ!P149)</f>
        <v>0</v>
      </c>
      <c r="E149" s="273">
        <f>SUM(Základ!E149,Základ!G149,Základ!O149,Základ!Q149)</f>
        <v>0</v>
      </c>
      <c r="F149" s="273">
        <f t="shared" si="0"/>
        <v>0</v>
      </c>
      <c r="G149" s="273">
        <f>SUM(Základ!I149,Základ!S149)</f>
        <v>0</v>
      </c>
      <c r="H149" s="273"/>
      <c r="I149" s="314" t="s">
        <v>2956</v>
      </c>
      <c r="J149" s="315" t="s">
        <v>2957</v>
      </c>
      <c r="K149" s="315" t="s">
        <v>2958</v>
      </c>
      <c r="L149" s="315" t="s">
        <v>2959</v>
      </c>
      <c r="M149" s="315" t="s">
        <v>2960</v>
      </c>
      <c r="N149" s="315" t="s">
        <v>2961</v>
      </c>
      <c r="O149" s="315" t="s">
        <v>778</v>
      </c>
      <c r="P149" s="315" t="s">
        <v>2962</v>
      </c>
      <c r="Q149" s="315" t="s">
        <v>2963</v>
      </c>
      <c r="R149" s="315" t="s">
        <v>2964</v>
      </c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91">
        <v>148</v>
      </c>
      <c r="B150" s="288" t="str">
        <f>Základ!B150</f>
        <v>Michal Šilhavý</v>
      </c>
      <c r="C150" s="288" t="str">
        <f>Základ!C150</f>
        <v>BEDŘICH ROKYCANY</v>
      </c>
      <c r="D150" s="273">
        <f>SUM(Základ!D150,Základ!F150,Základ!N150,Základ!P150)</f>
        <v>400</v>
      </c>
      <c r="E150" s="273">
        <f>SUM(Základ!E150,Základ!G150,Základ!O150,Základ!Q150)</f>
        <v>208</v>
      </c>
      <c r="F150" s="273">
        <f t="shared" si="0"/>
        <v>608</v>
      </c>
      <c r="G150" s="273">
        <f>SUM(Základ!I150,Základ!S150)</f>
        <v>4</v>
      </c>
      <c r="H150" s="273"/>
      <c r="I150" s="314" t="s">
        <v>2965</v>
      </c>
      <c r="J150" s="315" t="s">
        <v>2966</v>
      </c>
      <c r="K150" s="315" t="s">
        <v>2967</v>
      </c>
      <c r="L150" s="315" t="s">
        <v>2968</v>
      </c>
      <c r="M150" s="315" t="s">
        <v>2969</v>
      </c>
      <c r="N150" s="315" t="s">
        <v>2970</v>
      </c>
      <c r="O150" s="315" t="s">
        <v>788</v>
      </c>
      <c r="P150" s="315" t="s">
        <v>2971</v>
      </c>
      <c r="Q150" s="315" t="s">
        <v>2972</v>
      </c>
      <c r="R150" s="315" t="s">
        <v>2973</v>
      </c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91">
        <v>149</v>
      </c>
      <c r="B151" s="288" t="str">
        <f>Základ!B151</f>
        <v>Ladislav Šilhavý</v>
      </c>
      <c r="C151" s="288" t="str">
        <f>Základ!C151</f>
        <v>BEDŘICH ROKYCANY</v>
      </c>
      <c r="D151" s="273">
        <f>SUM(Základ!D151,Základ!F151,Základ!N151,Základ!P151)</f>
        <v>373</v>
      </c>
      <c r="E151" s="273">
        <f>SUM(Základ!E151,Základ!G151,Základ!O151,Základ!Q151)</f>
        <v>169</v>
      </c>
      <c r="F151" s="273">
        <f t="shared" si="0"/>
        <v>542</v>
      </c>
      <c r="G151" s="273">
        <f>SUM(Základ!I151,Základ!S151)</f>
        <v>11</v>
      </c>
      <c r="H151" s="273"/>
      <c r="I151" s="314" t="s">
        <v>2974</v>
      </c>
      <c r="J151" s="315" t="s">
        <v>2975</v>
      </c>
      <c r="K151" s="315" t="s">
        <v>2976</v>
      </c>
      <c r="L151" s="315" t="s">
        <v>2977</v>
      </c>
      <c r="M151" s="315" t="s">
        <v>2978</v>
      </c>
      <c r="N151" s="315" t="s">
        <v>2979</v>
      </c>
      <c r="O151" s="315" t="s">
        <v>798</v>
      </c>
      <c r="P151" s="315" t="s">
        <v>2980</v>
      </c>
      <c r="Q151" s="315" t="s">
        <v>2981</v>
      </c>
      <c r="R151" s="315" t="s">
        <v>2982</v>
      </c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91">
        <v>150</v>
      </c>
      <c r="B152" s="288" t="str">
        <f>Základ!B152</f>
        <v>Ladislav Benýr</v>
      </c>
      <c r="C152" s="288" t="str">
        <f>Základ!C152</f>
        <v>BEDŘICH ROKYCANY</v>
      </c>
      <c r="D152" s="273">
        <f>SUM(Základ!D152,Základ!F152,Základ!N152,Základ!P152)</f>
        <v>179</v>
      </c>
      <c r="E152" s="273">
        <f>SUM(Základ!E152,Základ!G152,Základ!O152,Základ!Q152)</f>
        <v>85</v>
      </c>
      <c r="F152" s="273">
        <f t="shared" si="0"/>
        <v>264</v>
      </c>
      <c r="G152" s="273">
        <f>SUM(Základ!I152,Základ!S152)</f>
        <v>3</v>
      </c>
      <c r="H152" s="273"/>
      <c r="I152" s="314" t="s">
        <v>2983</v>
      </c>
      <c r="J152" s="315" t="s">
        <v>2984</v>
      </c>
      <c r="K152" s="315" t="s">
        <v>2985</v>
      </c>
      <c r="L152" s="315" t="s">
        <v>2986</v>
      </c>
      <c r="M152" s="315" t="s">
        <v>2987</v>
      </c>
      <c r="N152" s="315" t="s">
        <v>2988</v>
      </c>
      <c r="O152" s="315" t="s">
        <v>768</v>
      </c>
      <c r="P152" s="315" t="s">
        <v>2989</v>
      </c>
      <c r="Q152" s="315" t="s">
        <v>2990</v>
      </c>
      <c r="R152" s="315" t="s">
        <v>2991</v>
      </c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91">
        <v>151</v>
      </c>
      <c r="B153" s="288" t="str">
        <f>Základ!B153</f>
        <v>Roman Veselý</v>
      </c>
      <c r="C153" s="288" t="str">
        <f>Základ!C153</f>
        <v>BEDŘICH ROKYCANY</v>
      </c>
      <c r="D153" s="273">
        <f>SUM(Základ!D153,Základ!F153,Základ!N153,Základ!P153)</f>
        <v>181</v>
      </c>
      <c r="E153" s="273">
        <f>SUM(Základ!E153,Základ!G153,Základ!O153,Základ!Q153)</f>
        <v>89</v>
      </c>
      <c r="F153" s="273">
        <f t="shared" si="0"/>
        <v>270</v>
      </c>
      <c r="G153" s="273">
        <f>SUM(Základ!I153,Základ!S153)</f>
        <v>4</v>
      </c>
      <c r="H153" s="273"/>
      <c r="I153" s="314" t="s">
        <v>2992</v>
      </c>
      <c r="J153" s="315" t="s">
        <v>2993</v>
      </c>
      <c r="K153" s="315" t="s">
        <v>2994</v>
      </c>
      <c r="L153" s="315" t="s">
        <v>2995</v>
      </c>
      <c r="M153" s="315" t="s">
        <v>2996</v>
      </c>
      <c r="N153" s="315" t="s">
        <v>2997</v>
      </c>
      <c r="O153" s="315" t="s">
        <v>778</v>
      </c>
      <c r="P153" s="315" t="s">
        <v>2998</v>
      </c>
      <c r="Q153" s="315" t="s">
        <v>2999</v>
      </c>
      <c r="R153" s="315" t="s">
        <v>3000</v>
      </c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91">
        <v>152</v>
      </c>
      <c r="B154" s="288" t="str">
        <f>Základ!B154</f>
        <v>Martin Fürst (h)</v>
      </c>
      <c r="C154" s="288" t="str">
        <f>Základ!C154</f>
        <v>BEDŘICH ROKYCANY</v>
      </c>
      <c r="D154" s="273">
        <f>SUM(Základ!D154,Základ!F154,Základ!N154,Základ!P154)</f>
        <v>399</v>
      </c>
      <c r="E154" s="273">
        <f>SUM(Základ!E154,Základ!G154,Základ!O154,Základ!Q154)</f>
        <v>201</v>
      </c>
      <c r="F154" s="273">
        <f t="shared" si="0"/>
        <v>600</v>
      </c>
      <c r="G154" s="273">
        <f>SUM(Základ!I154,Základ!S154)</f>
        <v>2</v>
      </c>
      <c r="H154" s="273"/>
      <c r="I154" s="314" t="s">
        <v>3001</v>
      </c>
      <c r="J154" s="315" t="s">
        <v>3002</v>
      </c>
      <c r="K154" s="315" t="s">
        <v>3003</v>
      </c>
      <c r="L154" s="315" t="s">
        <v>3004</v>
      </c>
      <c r="M154" s="315" t="s">
        <v>3005</v>
      </c>
      <c r="N154" s="315" t="s">
        <v>3006</v>
      </c>
      <c r="O154" s="315" t="s">
        <v>788</v>
      </c>
      <c r="P154" s="315" t="s">
        <v>3007</v>
      </c>
      <c r="Q154" s="315" t="s">
        <v>3008</v>
      </c>
      <c r="R154" s="315" t="s">
        <v>3009</v>
      </c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91">
        <v>153</v>
      </c>
      <c r="B155" s="288">
        <f>Základ!B155</f>
        <v>0</v>
      </c>
      <c r="C155" s="288">
        <f>Základ!C155</f>
        <v>0</v>
      </c>
      <c r="D155" s="273">
        <f>SUM(Základ!D155,Základ!F155,Základ!N155,Základ!P155)</f>
        <v>0</v>
      </c>
      <c r="E155" s="273">
        <f>SUM(Základ!E155,Základ!G155,Základ!O155,Základ!Q155)</f>
        <v>0</v>
      </c>
      <c r="F155" s="273">
        <f t="shared" si="0"/>
        <v>0</v>
      </c>
      <c r="G155" s="273">
        <f>SUM(Základ!I155,Základ!S155)</f>
        <v>0</v>
      </c>
      <c r="H155" s="273"/>
      <c r="I155" s="314" t="s">
        <v>3010</v>
      </c>
      <c r="J155" s="315" t="s">
        <v>3011</v>
      </c>
      <c r="K155" s="315" t="s">
        <v>3012</v>
      </c>
      <c r="L155" s="315" t="s">
        <v>3013</v>
      </c>
      <c r="M155" s="315" t="s">
        <v>3014</v>
      </c>
      <c r="N155" s="315" t="s">
        <v>3015</v>
      </c>
      <c r="O155" s="315" t="s">
        <v>798</v>
      </c>
      <c r="P155" s="315" t="s">
        <v>3016</v>
      </c>
      <c r="Q155" s="315" t="s">
        <v>3017</v>
      </c>
      <c r="R155" s="315" t="s">
        <v>3018</v>
      </c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91">
        <v>154</v>
      </c>
      <c r="B156" s="288">
        <f>Základ!B156</f>
        <v>0</v>
      </c>
      <c r="C156" s="288">
        <f>Základ!C156</f>
        <v>0</v>
      </c>
      <c r="D156" s="273">
        <f>SUM(Základ!D156,Základ!F156,Základ!N156,Základ!P156)</f>
        <v>0</v>
      </c>
      <c r="E156" s="273">
        <f>SUM(Základ!E156,Základ!G156,Základ!O156,Základ!Q156)</f>
        <v>0</v>
      </c>
      <c r="F156" s="273">
        <f t="shared" si="0"/>
        <v>0</v>
      </c>
      <c r="G156" s="273">
        <f>SUM(Základ!I156,Základ!S156)</f>
        <v>0</v>
      </c>
      <c r="H156" s="273"/>
      <c r="I156" s="314" t="s">
        <v>3019</v>
      </c>
      <c r="J156" s="315" t="s">
        <v>3020</v>
      </c>
      <c r="K156" s="315" t="s">
        <v>3021</v>
      </c>
      <c r="L156" s="315" t="s">
        <v>3022</v>
      </c>
      <c r="M156" s="315" t="s">
        <v>3023</v>
      </c>
      <c r="N156" s="315" t="s">
        <v>3024</v>
      </c>
      <c r="O156" s="315" t="s">
        <v>768</v>
      </c>
      <c r="P156" s="315" t="s">
        <v>3025</v>
      </c>
      <c r="Q156" s="315" t="s">
        <v>3026</v>
      </c>
      <c r="R156" s="315" t="s">
        <v>3027</v>
      </c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92">
        <v>155</v>
      </c>
      <c r="B157" s="288" t="str">
        <f>Základ!B157</f>
        <v>Jan Sutr</v>
      </c>
      <c r="C157" s="288" t="str">
        <f>Základ!C157</f>
        <v>TOTALGYM</v>
      </c>
      <c r="D157" s="273">
        <f>SUM(Základ!D157,Základ!F157,Základ!N157,Základ!P157)</f>
        <v>352</v>
      </c>
      <c r="E157" s="273">
        <f>SUM(Základ!E157,Základ!G157,Základ!O157,Základ!Q157)</f>
        <v>177</v>
      </c>
      <c r="F157" s="273">
        <f t="shared" si="0"/>
        <v>529</v>
      </c>
      <c r="G157" s="273">
        <f>SUM(Základ!I157,Základ!S157)</f>
        <v>8</v>
      </c>
      <c r="H157" s="273"/>
      <c r="I157" s="314" t="s">
        <v>3028</v>
      </c>
      <c r="J157" s="315" t="s">
        <v>3029</v>
      </c>
      <c r="K157" s="315" t="s">
        <v>3030</v>
      </c>
      <c r="L157" s="315" t="s">
        <v>3031</v>
      </c>
      <c r="M157" s="315" t="s">
        <v>3032</v>
      </c>
      <c r="N157" s="315" t="s">
        <v>3033</v>
      </c>
      <c r="O157" s="315" t="s">
        <v>778</v>
      </c>
      <c r="P157" s="315" t="s">
        <v>3034</v>
      </c>
      <c r="Q157" s="315" t="s">
        <v>3035</v>
      </c>
      <c r="R157" s="315" t="s">
        <v>3036</v>
      </c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92">
        <v>156</v>
      </c>
      <c r="B158" s="288" t="str">
        <f>Základ!B158</f>
        <v>Jan Zítek</v>
      </c>
      <c r="C158" s="288" t="str">
        <f>Základ!C158</f>
        <v>TOTALGYM</v>
      </c>
      <c r="D158" s="273">
        <f>SUM(Základ!D158,Základ!F158,Základ!N158,Základ!P158)</f>
        <v>373</v>
      </c>
      <c r="E158" s="273">
        <f>SUM(Základ!E158,Základ!G158,Základ!O158,Základ!Q158)</f>
        <v>187</v>
      </c>
      <c r="F158" s="273">
        <f t="shared" si="0"/>
        <v>560</v>
      </c>
      <c r="G158" s="273">
        <f>SUM(Základ!I158,Základ!S158)</f>
        <v>6</v>
      </c>
      <c r="H158" s="273"/>
      <c r="I158" s="314" t="s">
        <v>3037</v>
      </c>
      <c r="J158" s="315" t="s">
        <v>3038</v>
      </c>
      <c r="K158" s="315" t="s">
        <v>3039</v>
      </c>
      <c r="L158" s="315" t="s">
        <v>3040</v>
      </c>
      <c r="M158" s="315" t="s">
        <v>3041</v>
      </c>
      <c r="N158" s="315" t="s">
        <v>3042</v>
      </c>
      <c r="O158" s="315" t="s">
        <v>788</v>
      </c>
      <c r="P158" s="315" t="s">
        <v>3043</v>
      </c>
      <c r="Q158" s="315" t="s">
        <v>3044</v>
      </c>
      <c r="R158" s="315" t="s">
        <v>3045</v>
      </c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92">
        <v>157</v>
      </c>
      <c r="B159" s="288" t="str">
        <f>Základ!B159</f>
        <v>Zdeněk Enžl</v>
      </c>
      <c r="C159" s="288" t="str">
        <f>Základ!C159</f>
        <v>TOTALGYM</v>
      </c>
      <c r="D159" s="273">
        <f>SUM(Základ!D159,Základ!F159,Základ!N159,Základ!P159)</f>
        <v>389</v>
      </c>
      <c r="E159" s="273">
        <f>SUM(Základ!E159,Základ!G159,Základ!O159,Základ!Q159)</f>
        <v>173</v>
      </c>
      <c r="F159" s="273">
        <f t="shared" si="0"/>
        <v>562</v>
      </c>
      <c r="G159" s="273">
        <f>SUM(Základ!I159,Základ!S159)</f>
        <v>9</v>
      </c>
      <c r="H159" s="273"/>
      <c r="I159" s="314" t="s">
        <v>3046</v>
      </c>
      <c r="J159" s="315" t="s">
        <v>3047</v>
      </c>
      <c r="K159" s="315" t="s">
        <v>3048</v>
      </c>
      <c r="L159" s="315" t="s">
        <v>3049</v>
      </c>
      <c r="M159" s="315" t="s">
        <v>3050</v>
      </c>
      <c r="N159" s="315" t="s">
        <v>3051</v>
      </c>
      <c r="O159" s="315" t="s">
        <v>798</v>
      </c>
      <c r="P159" s="315" t="s">
        <v>3052</v>
      </c>
      <c r="Q159" s="315" t="s">
        <v>3053</v>
      </c>
      <c r="R159" s="315" t="s">
        <v>3054</v>
      </c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92">
        <v>158</v>
      </c>
      <c r="B160" s="288" t="str">
        <f>Základ!B160</f>
        <v>Josef Pauch</v>
      </c>
      <c r="C160" s="288" t="str">
        <f>Základ!C160</f>
        <v>TOTALGYM</v>
      </c>
      <c r="D160" s="273">
        <f>SUM(Základ!D160,Základ!F160,Základ!N160,Základ!P160)</f>
        <v>0</v>
      </c>
      <c r="E160" s="273">
        <f>SUM(Základ!E160,Základ!G160,Základ!O160,Základ!Q160)</f>
        <v>0</v>
      </c>
      <c r="F160" s="273">
        <f t="shared" si="0"/>
        <v>0</v>
      </c>
      <c r="G160" s="273">
        <f>SUM(Základ!I160,Základ!S160)</f>
        <v>0</v>
      </c>
      <c r="H160" s="273"/>
      <c r="I160" s="314" t="s">
        <v>3055</v>
      </c>
      <c r="J160" s="315" t="s">
        <v>3056</v>
      </c>
      <c r="K160" s="315" t="s">
        <v>3057</v>
      </c>
      <c r="L160" s="315" t="s">
        <v>3058</v>
      </c>
      <c r="M160" s="315" t="s">
        <v>3059</v>
      </c>
      <c r="N160" s="315" t="s">
        <v>3060</v>
      </c>
      <c r="O160" s="315" t="s">
        <v>768</v>
      </c>
      <c r="P160" s="315" t="s">
        <v>3061</v>
      </c>
      <c r="Q160" s="315" t="s">
        <v>3062</v>
      </c>
      <c r="R160" s="315" t="s">
        <v>3063</v>
      </c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92">
        <v>159</v>
      </c>
      <c r="B161" s="288" t="str">
        <f>Základ!B161</f>
        <v>Veronika Moučková</v>
      </c>
      <c r="C161" s="288" t="str">
        <f>Základ!C161</f>
        <v>TOTALGYM</v>
      </c>
      <c r="D161" s="273">
        <f>SUM(Základ!D161,Základ!F161,Základ!N161,Základ!P161)</f>
        <v>353</v>
      </c>
      <c r="E161" s="273">
        <f>SUM(Základ!E161,Základ!G161,Základ!O161,Základ!Q161)</f>
        <v>161</v>
      </c>
      <c r="F161" s="273">
        <f t="shared" si="0"/>
        <v>514</v>
      </c>
      <c r="G161" s="273">
        <f>SUM(Základ!I161,Základ!S161)</f>
        <v>13</v>
      </c>
      <c r="H161" s="273"/>
      <c r="I161" s="314" t="s">
        <v>3064</v>
      </c>
      <c r="J161" s="315" t="s">
        <v>3065</v>
      </c>
      <c r="K161" s="315" t="s">
        <v>3066</v>
      </c>
      <c r="L161" s="315" t="s">
        <v>3067</v>
      </c>
      <c r="M161" s="315" t="s">
        <v>3068</v>
      </c>
      <c r="N161" s="315" t="s">
        <v>3069</v>
      </c>
      <c r="O161" s="315" t="s">
        <v>778</v>
      </c>
      <c r="P161" s="315" t="s">
        <v>3070</v>
      </c>
      <c r="Q161" s="315" t="s">
        <v>3071</v>
      </c>
      <c r="R161" s="315" t="s">
        <v>3072</v>
      </c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92">
        <v>160</v>
      </c>
      <c r="B162" s="288" t="str">
        <f>Základ!B162</f>
        <v>0</v>
      </c>
      <c r="C162" s="288" t="str">
        <f>Základ!C162</f>
        <v>TOTALGYM</v>
      </c>
      <c r="D162" s="273">
        <f>SUM(Základ!D162,Základ!F162,Základ!N162,Základ!P162)</f>
        <v>0</v>
      </c>
      <c r="E162" s="273">
        <f>SUM(Základ!E162,Základ!G162,Základ!O162,Základ!Q162)</f>
        <v>0</v>
      </c>
      <c r="F162" s="273">
        <f t="shared" si="0"/>
        <v>0</v>
      </c>
      <c r="G162" s="273">
        <f>SUM(Základ!I162,Základ!S162)</f>
        <v>0</v>
      </c>
      <c r="H162" s="273"/>
      <c r="I162" s="314" t="s">
        <v>3073</v>
      </c>
      <c r="J162" s="315" t="s">
        <v>3074</v>
      </c>
      <c r="K162" s="315" t="s">
        <v>3075</v>
      </c>
      <c r="L162" s="315" t="s">
        <v>3076</v>
      </c>
      <c r="M162" s="315" t="s">
        <v>3077</v>
      </c>
      <c r="N162" s="315" t="s">
        <v>3078</v>
      </c>
      <c r="O162" s="315" t="s">
        <v>788</v>
      </c>
      <c r="P162" s="315" t="s">
        <v>3079</v>
      </c>
      <c r="Q162" s="315" t="s">
        <v>3080</v>
      </c>
      <c r="R162" s="315" t="s">
        <v>3081</v>
      </c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92">
        <v>161</v>
      </c>
      <c r="B163" s="288">
        <f>Základ!B163</f>
        <v>0</v>
      </c>
      <c r="C163" s="288">
        <f>Základ!C163</f>
        <v>0</v>
      </c>
      <c r="D163" s="273">
        <f>SUM(Základ!D163,Základ!F163,Základ!N163,Základ!P163)</f>
        <v>0</v>
      </c>
      <c r="E163" s="273">
        <f>SUM(Základ!E163,Základ!G163,Základ!O163,Základ!Q163)</f>
        <v>0</v>
      </c>
      <c r="F163" s="273">
        <f t="shared" si="0"/>
        <v>0</v>
      </c>
      <c r="G163" s="273">
        <f>SUM(Základ!I163,Základ!S163)</f>
        <v>0</v>
      </c>
      <c r="H163" s="273"/>
      <c r="I163" s="314" t="s">
        <v>3082</v>
      </c>
      <c r="J163" s="315" t="s">
        <v>3083</v>
      </c>
      <c r="K163" s="315" t="s">
        <v>3084</v>
      </c>
      <c r="L163" s="315" t="s">
        <v>3085</v>
      </c>
      <c r="M163" s="315" t="s">
        <v>3086</v>
      </c>
      <c r="N163" s="315" t="s">
        <v>3087</v>
      </c>
      <c r="O163" s="315" t="s">
        <v>798</v>
      </c>
      <c r="P163" s="315" t="s">
        <v>3088</v>
      </c>
      <c r="Q163" s="315" t="s">
        <v>3089</v>
      </c>
      <c r="R163" s="315" t="s">
        <v>3090</v>
      </c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91">
        <v>162</v>
      </c>
      <c r="B164" s="288" t="str">
        <f>Základ!B164</f>
        <v>Ladislav Bečvář</v>
      </c>
      <c r="C164" s="288" t="str">
        <f>Základ!C164</f>
        <v>DP KARLOVY VARY</v>
      </c>
      <c r="D164" s="273">
        <f>SUM(Základ!D164,Základ!F164,Základ!N164,Základ!P164)</f>
        <v>0</v>
      </c>
      <c r="E164" s="273">
        <f>SUM(Základ!E164,Základ!G164,Základ!O164,Základ!Q164)</f>
        <v>0</v>
      </c>
      <c r="F164" s="273">
        <f t="shared" si="0"/>
        <v>0</v>
      </c>
      <c r="G164" s="273">
        <f>SUM(Základ!I164,Základ!S164)</f>
        <v>0</v>
      </c>
      <c r="H164" s="273"/>
      <c r="I164" s="314" t="s">
        <v>3091</v>
      </c>
      <c r="J164" s="315" t="s">
        <v>3092</v>
      </c>
      <c r="K164" s="315" t="s">
        <v>3093</v>
      </c>
      <c r="L164" s="315" t="s">
        <v>3094</v>
      </c>
      <c r="M164" s="315" t="s">
        <v>3095</v>
      </c>
      <c r="N164" s="315" t="s">
        <v>3096</v>
      </c>
      <c r="O164" s="315" t="s">
        <v>768</v>
      </c>
      <c r="P164" s="315" t="s">
        <v>3097</v>
      </c>
      <c r="Q164" s="315" t="s">
        <v>3098</v>
      </c>
      <c r="R164" s="315" t="s">
        <v>3099</v>
      </c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91">
        <v>163</v>
      </c>
      <c r="B165" s="288" t="str">
        <f>Základ!B165</f>
        <v>Roman Kalán (h)</v>
      </c>
      <c r="C165" s="288" t="str">
        <f>Základ!C165</f>
        <v>DP KARLOVY VARY</v>
      </c>
      <c r="D165" s="273">
        <f>SUM(Základ!D165,Základ!F165,Základ!N165,Základ!P165)</f>
        <v>185</v>
      </c>
      <c r="E165" s="273">
        <f>SUM(Základ!E165,Základ!G165,Základ!O165,Základ!Q165)</f>
        <v>79</v>
      </c>
      <c r="F165" s="273">
        <f t="shared" si="0"/>
        <v>264</v>
      </c>
      <c r="G165" s="273">
        <f>SUM(Základ!I165,Základ!S165)</f>
        <v>3</v>
      </c>
      <c r="H165" s="273"/>
      <c r="I165" s="314" t="s">
        <v>3100</v>
      </c>
      <c r="J165" s="315" t="s">
        <v>3101</v>
      </c>
      <c r="K165" s="315" t="s">
        <v>3102</v>
      </c>
      <c r="L165" s="315" t="s">
        <v>3103</v>
      </c>
      <c r="M165" s="315" t="s">
        <v>3104</v>
      </c>
      <c r="N165" s="315" t="s">
        <v>3105</v>
      </c>
      <c r="O165" s="315" t="s">
        <v>778</v>
      </c>
      <c r="P165" s="315" t="s">
        <v>3106</v>
      </c>
      <c r="Q165" s="315" t="s">
        <v>3107</v>
      </c>
      <c r="R165" s="315" t="s">
        <v>3108</v>
      </c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91">
        <v>164</v>
      </c>
      <c r="B166" s="288" t="str">
        <f>Základ!B166</f>
        <v>Martin Kekéti</v>
      </c>
      <c r="C166" s="288" t="str">
        <f>Základ!C166</f>
        <v>DP KARLOVY VARY</v>
      </c>
      <c r="D166" s="273">
        <f>SUM(Základ!D166,Základ!F166,Základ!N166,Základ!P166)</f>
        <v>185</v>
      </c>
      <c r="E166" s="273">
        <f>SUM(Základ!E166,Základ!G166,Základ!O166,Základ!Q166)</f>
        <v>81</v>
      </c>
      <c r="F166" s="273">
        <f t="shared" si="0"/>
        <v>266</v>
      </c>
      <c r="G166" s="273">
        <f>SUM(Základ!I166,Základ!S166)</f>
        <v>8</v>
      </c>
      <c r="H166" s="273"/>
      <c r="I166" s="314" t="s">
        <v>3109</v>
      </c>
      <c r="J166" s="315" t="s">
        <v>3110</v>
      </c>
      <c r="K166" s="315" t="s">
        <v>3111</v>
      </c>
      <c r="L166" s="315" t="s">
        <v>3112</v>
      </c>
      <c r="M166" s="315" t="s">
        <v>3113</v>
      </c>
      <c r="N166" s="315" t="s">
        <v>3114</v>
      </c>
      <c r="O166" s="315" t="s">
        <v>788</v>
      </c>
      <c r="P166" s="315" t="s">
        <v>3115</v>
      </c>
      <c r="Q166" s="315" t="s">
        <v>3116</v>
      </c>
      <c r="R166" s="315" t="s">
        <v>3117</v>
      </c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91">
        <v>165</v>
      </c>
      <c r="B167" s="288" t="str">
        <f>Základ!B167</f>
        <v>Jana Růžičková</v>
      </c>
      <c r="C167" s="288" t="str">
        <f>Základ!C167</f>
        <v>DP KARLOVY VARY</v>
      </c>
      <c r="D167" s="273">
        <f>SUM(Základ!D167,Základ!F167,Základ!N167,Základ!P167)</f>
        <v>175</v>
      </c>
      <c r="E167" s="273">
        <f>SUM(Základ!E167,Základ!G167,Základ!O167,Základ!Q167)</f>
        <v>69</v>
      </c>
      <c r="F167" s="273">
        <f t="shared" si="0"/>
        <v>244</v>
      </c>
      <c r="G167" s="273">
        <f>SUM(Základ!I167,Základ!S167)</f>
        <v>8</v>
      </c>
      <c r="H167" s="273"/>
      <c r="I167" s="314" t="s">
        <v>3118</v>
      </c>
      <c r="J167" s="315" t="s">
        <v>3119</v>
      </c>
      <c r="K167" s="315" t="s">
        <v>3120</v>
      </c>
      <c r="L167" s="315" t="s">
        <v>3121</v>
      </c>
      <c r="M167" s="315" t="s">
        <v>3122</v>
      </c>
      <c r="N167" s="315" t="s">
        <v>3123</v>
      </c>
      <c r="O167" s="315" t="s">
        <v>798</v>
      </c>
      <c r="P167" s="315" t="s">
        <v>3124</v>
      </c>
      <c r="Q167" s="315" t="s">
        <v>3125</v>
      </c>
      <c r="R167" s="315" t="s">
        <v>3126</v>
      </c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91">
        <v>166</v>
      </c>
      <c r="B168" s="288" t="str">
        <f>Základ!B168</f>
        <v>Martin Sedlák</v>
      </c>
      <c r="C168" s="288" t="str">
        <f>Základ!C168</f>
        <v>DP KARLOVY VARY</v>
      </c>
      <c r="D168" s="273">
        <f>SUM(Základ!D168,Základ!F168,Základ!N168,Základ!P168)</f>
        <v>0</v>
      </c>
      <c r="E168" s="273">
        <f>SUM(Základ!E168,Základ!G168,Základ!O168,Základ!Q168)</f>
        <v>0</v>
      </c>
      <c r="F168" s="273">
        <f t="shared" si="0"/>
        <v>0</v>
      </c>
      <c r="G168" s="273">
        <f>SUM(Základ!I168,Základ!S168)</f>
        <v>0</v>
      </c>
      <c r="H168" s="273"/>
      <c r="I168" s="314" t="s">
        <v>3127</v>
      </c>
      <c r="J168" s="315" t="s">
        <v>3128</v>
      </c>
      <c r="K168" s="315" t="s">
        <v>3129</v>
      </c>
      <c r="L168" s="315" t="s">
        <v>3130</v>
      </c>
      <c r="M168" s="315" t="s">
        <v>3131</v>
      </c>
      <c r="N168" s="315" t="s">
        <v>3132</v>
      </c>
      <c r="O168" s="315" t="s">
        <v>768</v>
      </c>
      <c r="P168" s="315" t="s">
        <v>3133</v>
      </c>
      <c r="Q168" s="315" t="s">
        <v>3134</v>
      </c>
      <c r="R168" s="315" t="s">
        <v>3135</v>
      </c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91">
        <v>167</v>
      </c>
      <c r="B169" s="288" t="str">
        <f>Základ!B169</f>
        <v>Josef Štech</v>
      </c>
      <c r="C169" s="288" t="str">
        <f>Základ!C169</f>
        <v>DP KARLOVY VARY</v>
      </c>
      <c r="D169" s="273">
        <f>SUM(Základ!D169,Základ!F169,Základ!N169,Základ!P169)</f>
        <v>168</v>
      </c>
      <c r="E169" s="273">
        <f>SUM(Základ!E169,Základ!G169,Základ!O169,Základ!Q169)</f>
        <v>108</v>
      </c>
      <c r="F169" s="273">
        <f t="shared" si="0"/>
        <v>276</v>
      </c>
      <c r="G169" s="273">
        <f>SUM(Základ!I169,Základ!S169)</f>
        <v>2</v>
      </c>
      <c r="H169" s="273"/>
      <c r="I169" s="314" t="s">
        <v>3136</v>
      </c>
      <c r="J169" s="315" t="s">
        <v>3137</v>
      </c>
      <c r="K169" s="315" t="s">
        <v>3138</v>
      </c>
      <c r="L169" s="315" t="s">
        <v>3139</v>
      </c>
      <c r="M169" s="315" t="s">
        <v>3140</v>
      </c>
      <c r="N169" s="315" t="s">
        <v>3141</v>
      </c>
      <c r="O169" s="315" t="s">
        <v>778</v>
      </c>
      <c r="P169" s="315" t="s">
        <v>3142</v>
      </c>
      <c r="Q169" s="315" t="s">
        <v>3143</v>
      </c>
      <c r="R169" s="315" t="s">
        <v>3144</v>
      </c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91">
        <v>168</v>
      </c>
      <c r="B170" s="288">
        <f>Základ!B170</f>
        <v>0</v>
      </c>
      <c r="C170" s="288" t="str">
        <f>Základ!C170</f>
        <v>DP KARLOVY VARY</v>
      </c>
      <c r="D170" s="273">
        <f>SUM(Základ!D170,Základ!F170,Základ!N170,Základ!P170)</f>
        <v>0</v>
      </c>
      <c r="E170" s="273">
        <f>SUM(Základ!E170,Základ!G170,Základ!O170,Základ!Q170)</f>
        <v>0</v>
      </c>
      <c r="F170" s="273">
        <f t="shared" si="0"/>
        <v>0</v>
      </c>
      <c r="G170" s="273">
        <f>SUM(Základ!I170,Základ!S170)</f>
        <v>0</v>
      </c>
      <c r="H170" s="273"/>
      <c r="I170" s="314" t="s">
        <v>3145</v>
      </c>
      <c r="J170" s="315" t="s">
        <v>3146</v>
      </c>
      <c r="K170" s="315" t="s">
        <v>3147</v>
      </c>
      <c r="L170" s="315" t="s">
        <v>3148</v>
      </c>
      <c r="M170" s="315" t="s">
        <v>3149</v>
      </c>
      <c r="N170" s="315" t="s">
        <v>3150</v>
      </c>
      <c r="O170" s="315" t="s">
        <v>788</v>
      </c>
      <c r="P170" s="315" t="s">
        <v>3151</v>
      </c>
      <c r="Q170" s="315" t="s">
        <v>3152</v>
      </c>
      <c r="R170" s="315" t="s">
        <v>3153</v>
      </c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92">
        <v>169</v>
      </c>
      <c r="B171" s="273">
        <f>Základ!B171</f>
        <v>0</v>
      </c>
      <c r="C171" s="273">
        <f>Základ!C171</f>
        <v>0</v>
      </c>
      <c r="D171" s="273">
        <f>SUM(Základ!D171,Základ!F171,Základ!N171,Základ!P171)</f>
        <v>0</v>
      </c>
      <c r="E171" s="273">
        <f>SUM(Základ!E171,Základ!G171,Základ!O171,Základ!Q171)</f>
        <v>0</v>
      </c>
      <c r="F171" s="273">
        <f t="shared" si="0"/>
        <v>0</v>
      </c>
      <c r="G171" s="273">
        <f>SUM(Základ!I171,Základ!S171)</f>
        <v>0</v>
      </c>
      <c r="H171" s="273"/>
      <c r="I171" s="314" t="s">
        <v>3154</v>
      </c>
      <c r="J171" s="315" t="s">
        <v>3155</v>
      </c>
      <c r="K171" s="315" t="s">
        <v>3156</v>
      </c>
      <c r="L171" s="315" t="s">
        <v>3157</v>
      </c>
      <c r="M171" s="315" t="s">
        <v>3158</v>
      </c>
      <c r="N171" s="315" t="s">
        <v>3159</v>
      </c>
      <c r="O171" s="315" t="s">
        <v>798</v>
      </c>
      <c r="P171" s="315" t="s">
        <v>3160</v>
      </c>
      <c r="Q171" s="315" t="s">
        <v>3161</v>
      </c>
      <c r="R171" s="315" t="s">
        <v>3162</v>
      </c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92">
        <v>170</v>
      </c>
      <c r="B172" s="273">
        <f>Základ!B172</f>
        <v>0</v>
      </c>
      <c r="C172" s="273">
        <f>Základ!C172</f>
        <v>0</v>
      </c>
      <c r="D172" s="273">
        <f>SUM(Základ!D172,Základ!F172,Základ!N172,Základ!P172)</f>
        <v>0</v>
      </c>
      <c r="E172" s="273">
        <f>SUM(Základ!E172,Základ!G172,Základ!O172,Základ!Q172)</f>
        <v>0</v>
      </c>
      <c r="F172" s="273">
        <f t="shared" si="0"/>
        <v>0</v>
      </c>
      <c r="G172" s="273">
        <f>SUM(Základ!I172,Základ!S172)</f>
        <v>0</v>
      </c>
      <c r="H172" s="273"/>
      <c r="I172" s="314" t="s">
        <v>3163</v>
      </c>
      <c r="J172" s="315" t="s">
        <v>3164</v>
      </c>
      <c r="K172" s="315" t="s">
        <v>3165</v>
      </c>
      <c r="L172" s="315" t="s">
        <v>3166</v>
      </c>
      <c r="M172" s="315" t="s">
        <v>3167</v>
      </c>
      <c r="N172" s="315" t="s">
        <v>3168</v>
      </c>
      <c r="O172" s="315" t="s">
        <v>768</v>
      </c>
      <c r="P172" s="315" t="s">
        <v>3169</v>
      </c>
      <c r="Q172" s="315" t="s">
        <v>3170</v>
      </c>
      <c r="R172" s="315" t="s">
        <v>3171</v>
      </c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92">
        <v>171</v>
      </c>
      <c r="B173" s="273">
        <f>Základ!B173</f>
        <v>0</v>
      </c>
      <c r="C173" s="273">
        <f>Základ!C173</f>
        <v>0</v>
      </c>
      <c r="D173" s="273">
        <f>SUM(Základ!D173,Základ!F173,Základ!N173,Základ!P173)</f>
        <v>0</v>
      </c>
      <c r="E173" s="273">
        <f>SUM(Základ!E173,Základ!G173,Základ!O173,Základ!Q173)</f>
        <v>0</v>
      </c>
      <c r="F173" s="273">
        <f t="shared" si="0"/>
        <v>0</v>
      </c>
      <c r="G173" s="273">
        <f>SUM(Základ!I173,Základ!S173)</f>
        <v>0</v>
      </c>
      <c r="H173" s="273"/>
      <c r="I173" s="314" t="s">
        <v>3172</v>
      </c>
      <c r="J173" s="315" t="s">
        <v>3173</v>
      </c>
      <c r="K173" s="315" t="s">
        <v>3174</v>
      </c>
      <c r="L173" s="315" t="s">
        <v>3175</v>
      </c>
      <c r="M173" s="315" t="s">
        <v>3176</v>
      </c>
      <c r="N173" s="315" t="s">
        <v>3177</v>
      </c>
      <c r="O173" s="315" t="s">
        <v>778</v>
      </c>
      <c r="P173" s="315" t="s">
        <v>3178</v>
      </c>
      <c r="Q173" s="315" t="s">
        <v>3179</v>
      </c>
      <c r="R173" s="315" t="s">
        <v>3180</v>
      </c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92">
        <v>172</v>
      </c>
      <c r="B174" s="273">
        <f>Základ!B174</f>
        <v>0</v>
      </c>
      <c r="C174" s="273">
        <f>Základ!C174</f>
        <v>0</v>
      </c>
      <c r="D174" s="273">
        <f>SUM(Základ!D174,Základ!F174,Základ!N174,Základ!P174)</f>
        <v>0</v>
      </c>
      <c r="E174" s="273">
        <f>SUM(Základ!E174,Základ!G174,Základ!O174,Základ!Q174)</f>
        <v>0</v>
      </c>
      <c r="F174" s="273">
        <f t="shared" si="0"/>
        <v>0</v>
      </c>
      <c r="G174" s="273">
        <f>SUM(Základ!I174,Základ!S174)</f>
        <v>0</v>
      </c>
      <c r="H174" s="273"/>
      <c r="I174" s="314" t="s">
        <v>3181</v>
      </c>
      <c r="J174" s="315" t="s">
        <v>3182</v>
      </c>
      <c r="K174" s="315" t="s">
        <v>3183</v>
      </c>
      <c r="L174" s="315" t="s">
        <v>3184</v>
      </c>
      <c r="M174" s="315" t="s">
        <v>3185</v>
      </c>
      <c r="N174" s="315" t="s">
        <v>3186</v>
      </c>
      <c r="O174" s="315" t="s">
        <v>788</v>
      </c>
      <c r="P174" s="315" t="s">
        <v>3187</v>
      </c>
      <c r="Q174" s="315" t="s">
        <v>3188</v>
      </c>
      <c r="R174" s="315" t="s">
        <v>3189</v>
      </c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92">
        <v>173</v>
      </c>
      <c r="B175" s="273">
        <f>Základ!B175</f>
        <v>0</v>
      </c>
      <c r="C175" s="273">
        <f>Základ!C175</f>
        <v>0</v>
      </c>
      <c r="D175" s="273">
        <f>SUM(Základ!D175,Základ!F175,Základ!N175,Základ!P175)</f>
        <v>0</v>
      </c>
      <c r="E175" s="273">
        <f>SUM(Základ!E175,Základ!G175,Základ!O175,Základ!Q175)</f>
        <v>0</v>
      </c>
      <c r="F175" s="273">
        <f t="shared" si="0"/>
        <v>0</v>
      </c>
      <c r="G175" s="273">
        <f>SUM(Základ!I175,Základ!S175)</f>
        <v>0</v>
      </c>
      <c r="H175" s="273"/>
      <c r="I175" s="314" t="s">
        <v>3190</v>
      </c>
      <c r="J175" s="315" t="s">
        <v>3191</v>
      </c>
      <c r="K175" s="315" t="s">
        <v>3192</v>
      </c>
      <c r="L175" s="315" t="s">
        <v>3193</v>
      </c>
      <c r="M175" s="315" t="s">
        <v>3194</v>
      </c>
      <c r="N175" s="315" t="s">
        <v>3195</v>
      </c>
      <c r="O175" s="315" t="s">
        <v>798</v>
      </c>
      <c r="P175" s="315" t="s">
        <v>3196</v>
      </c>
      <c r="Q175" s="315" t="s">
        <v>3197</v>
      </c>
      <c r="R175" s="315" t="s">
        <v>3198</v>
      </c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92">
        <v>174</v>
      </c>
      <c r="B176" s="288">
        <f>Základ!B176</f>
        <v>0</v>
      </c>
      <c r="C176" s="288">
        <f>Základ!C176</f>
        <v>0</v>
      </c>
      <c r="D176" s="273">
        <f>SUM(Základ!D176,Základ!F176,Základ!N176,Základ!P176)</f>
        <v>0</v>
      </c>
      <c r="E176" s="273">
        <f>SUM(Základ!E176,Základ!G176,Základ!O176,Základ!Q176)</f>
        <v>0</v>
      </c>
      <c r="F176" s="273">
        <f t="shared" si="0"/>
        <v>0</v>
      </c>
      <c r="G176" s="273">
        <f>SUM(Základ!I176,Základ!S176)</f>
        <v>0</v>
      </c>
      <c r="H176" s="273"/>
      <c r="I176" s="314" t="s">
        <v>3199</v>
      </c>
      <c r="J176" s="315" t="s">
        <v>3200</v>
      </c>
      <c r="K176" s="315" t="s">
        <v>3201</v>
      </c>
      <c r="L176" s="315" t="s">
        <v>3202</v>
      </c>
      <c r="M176" s="315" t="s">
        <v>3203</v>
      </c>
      <c r="N176" s="315" t="s">
        <v>3204</v>
      </c>
      <c r="O176" s="315" t="s">
        <v>768</v>
      </c>
      <c r="P176" s="315" t="s">
        <v>3205</v>
      </c>
      <c r="Q176" s="315" t="s">
        <v>3206</v>
      </c>
      <c r="R176" s="315" t="s">
        <v>3207</v>
      </c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92">
        <v>175</v>
      </c>
      <c r="B177" s="288">
        <f>Základ!B177</f>
        <v>0</v>
      </c>
      <c r="C177" s="288">
        <f>Základ!C177</f>
        <v>0</v>
      </c>
      <c r="D177" s="273">
        <f>SUM(Základ!D177,Základ!F177,Základ!N177,Základ!P177)</f>
        <v>0</v>
      </c>
      <c r="E177" s="273">
        <f>SUM(Základ!E177,Základ!G177,Základ!O177,Základ!Q177)</f>
        <v>0</v>
      </c>
      <c r="F177" s="273">
        <f t="shared" si="0"/>
        <v>0</v>
      </c>
      <c r="G177" s="273">
        <f>SUM(Základ!I177,Základ!S177)</f>
        <v>0</v>
      </c>
      <c r="H177" s="273"/>
      <c r="I177" s="314" t="s">
        <v>3208</v>
      </c>
      <c r="J177" s="315" t="s">
        <v>3209</v>
      </c>
      <c r="K177" s="315" t="s">
        <v>3210</v>
      </c>
      <c r="L177" s="315" t="s">
        <v>3211</v>
      </c>
      <c r="M177" s="315" t="s">
        <v>3212</v>
      </c>
      <c r="N177" s="315" t="s">
        <v>3213</v>
      </c>
      <c r="O177" s="315" t="s">
        <v>778</v>
      </c>
      <c r="P177" s="315" t="s">
        <v>3214</v>
      </c>
      <c r="Q177" s="315" t="s">
        <v>3215</v>
      </c>
      <c r="R177" s="315" t="s">
        <v>3216</v>
      </c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91">
        <v>176</v>
      </c>
      <c r="B178" s="288">
        <f>Základ!B178</f>
        <v>0</v>
      </c>
      <c r="C178" s="288">
        <f>Základ!C178</f>
        <v>0</v>
      </c>
      <c r="D178" s="273">
        <f>SUM(Základ!D178,Základ!F178,Základ!N178,Základ!P178)</f>
        <v>0</v>
      </c>
      <c r="E178" s="273">
        <f>SUM(Základ!E178,Základ!G178,Základ!O178,Základ!Q178)</f>
        <v>0</v>
      </c>
      <c r="F178" s="273">
        <f t="shared" si="0"/>
        <v>0</v>
      </c>
      <c r="G178" s="273">
        <f>SUM(Základ!I178,Základ!S178)</f>
        <v>0</v>
      </c>
      <c r="H178" s="273"/>
      <c r="I178" s="314" t="s">
        <v>3217</v>
      </c>
      <c r="J178" s="315" t="s">
        <v>3218</v>
      </c>
      <c r="K178" s="315" t="s">
        <v>3219</v>
      </c>
      <c r="L178" s="315" t="s">
        <v>3220</v>
      </c>
      <c r="M178" s="315" t="s">
        <v>3221</v>
      </c>
      <c r="N178" s="315" t="s">
        <v>3222</v>
      </c>
      <c r="O178" s="315" t="s">
        <v>788</v>
      </c>
      <c r="P178" s="315" t="s">
        <v>3223</v>
      </c>
      <c r="Q178" s="315" t="s">
        <v>3224</v>
      </c>
      <c r="R178" s="315" t="s">
        <v>3225</v>
      </c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91">
        <v>177</v>
      </c>
      <c r="B179" s="288">
        <f>Základ!B179</f>
        <v>0</v>
      </c>
      <c r="C179" s="288">
        <f>Základ!C179</f>
        <v>0</v>
      </c>
      <c r="D179" s="273">
        <f>SUM(Základ!D179,Základ!F179,Základ!N179,Základ!P179)</f>
        <v>0</v>
      </c>
      <c r="E179" s="273">
        <f>SUM(Základ!E179,Základ!G179,Základ!O179,Základ!Q179)</f>
        <v>0</v>
      </c>
      <c r="F179" s="273">
        <f t="shared" si="0"/>
        <v>0</v>
      </c>
      <c r="G179" s="273">
        <f>SUM(Základ!I179,Základ!S179)</f>
        <v>0</v>
      </c>
      <c r="H179" s="273"/>
      <c r="I179" s="314" t="s">
        <v>3226</v>
      </c>
      <c r="J179" s="315" t="s">
        <v>3227</v>
      </c>
      <c r="K179" s="315" t="s">
        <v>3228</v>
      </c>
      <c r="L179" s="315" t="s">
        <v>3229</v>
      </c>
      <c r="M179" s="315" t="s">
        <v>3230</v>
      </c>
      <c r="N179" s="315" t="s">
        <v>3231</v>
      </c>
      <c r="O179" s="315" t="s">
        <v>798</v>
      </c>
      <c r="P179" s="315" t="s">
        <v>3232</v>
      </c>
      <c r="Q179" s="315" t="s">
        <v>3233</v>
      </c>
      <c r="R179" s="315" t="s">
        <v>3234</v>
      </c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91">
        <v>178</v>
      </c>
      <c r="B180" s="288">
        <f>Základ!B180</f>
        <v>0</v>
      </c>
      <c r="C180" s="288">
        <f>Základ!C180</f>
        <v>0</v>
      </c>
      <c r="D180" s="273">
        <f>SUM(Základ!D180,Základ!F180,Základ!N180,Základ!P180)</f>
        <v>0</v>
      </c>
      <c r="E180" s="273">
        <f>SUM(Základ!E180,Základ!G180,Základ!O180,Základ!Q180)</f>
        <v>0</v>
      </c>
      <c r="F180" s="273">
        <f t="shared" si="0"/>
        <v>0</v>
      </c>
      <c r="G180" s="273">
        <f>SUM(Základ!I180,Základ!S180)</f>
        <v>0</v>
      </c>
      <c r="H180" s="273"/>
      <c r="I180" s="314" t="s">
        <v>3235</v>
      </c>
      <c r="J180" s="315" t="s">
        <v>3236</v>
      </c>
      <c r="K180" s="315" t="s">
        <v>3237</v>
      </c>
      <c r="L180" s="315" t="s">
        <v>3238</v>
      </c>
      <c r="M180" s="315" t="s">
        <v>3239</v>
      </c>
      <c r="N180" s="315" t="s">
        <v>3240</v>
      </c>
      <c r="O180" s="315" t="s">
        <v>768</v>
      </c>
      <c r="P180" s="315" t="s">
        <v>3241</v>
      </c>
      <c r="Q180" s="315" t="s">
        <v>3242</v>
      </c>
      <c r="R180" s="315" t="s">
        <v>3243</v>
      </c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91">
        <v>179</v>
      </c>
      <c r="B181" s="288">
        <f>Základ!B181</f>
        <v>0</v>
      </c>
      <c r="C181" s="288">
        <f>Základ!C181</f>
        <v>0</v>
      </c>
      <c r="D181" s="273">
        <f>SUM(Základ!D181,Základ!F181,Základ!N181,Základ!P181)</f>
        <v>0</v>
      </c>
      <c r="E181" s="273">
        <f>SUM(Základ!E181,Základ!G181,Základ!O181,Základ!Q181)</f>
        <v>0</v>
      </c>
      <c r="F181" s="273">
        <f t="shared" si="0"/>
        <v>0</v>
      </c>
      <c r="G181" s="273">
        <f>SUM(Základ!I181,Základ!S181)</f>
        <v>0</v>
      </c>
      <c r="H181" s="273"/>
      <c r="I181" s="314" t="s">
        <v>3244</v>
      </c>
      <c r="J181" s="315" t="s">
        <v>3245</v>
      </c>
      <c r="K181" s="315" t="s">
        <v>3246</v>
      </c>
      <c r="L181" s="315" t="s">
        <v>3247</v>
      </c>
      <c r="M181" s="315" t="s">
        <v>3248</v>
      </c>
      <c r="N181" s="315" t="s">
        <v>3249</v>
      </c>
      <c r="O181" s="315" t="s">
        <v>778</v>
      </c>
      <c r="P181" s="315" t="s">
        <v>3250</v>
      </c>
      <c r="Q181" s="315" t="s">
        <v>3251</v>
      </c>
      <c r="R181" s="315" t="s">
        <v>3252</v>
      </c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91">
        <v>180</v>
      </c>
      <c r="B182" s="288">
        <f>Základ!B182</f>
        <v>0</v>
      </c>
      <c r="C182" s="288">
        <f>Základ!C182</f>
        <v>0</v>
      </c>
      <c r="D182" s="273">
        <f>SUM(Základ!D182,Základ!F182,Základ!N182,Základ!P182)</f>
        <v>0</v>
      </c>
      <c r="E182" s="273">
        <f>SUM(Základ!E182,Základ!G182,Základ!O182,Základ!Q182)</f>
        <v>0</v>
      </c>
      <c r="F182" s="273">
        <f t="shared" si="0"/>
        <v>0</v>
      </c>
      <c r="G182" s="273">
        <f>SUM(Základ!I182,Základ!S182)</f>
        <v>0</v>
      </c>
      <c r="H182" s="273"/>
      <c r="I182" s="314" t="s">
        <v>3253</v>
      </c>
      <c r="J182" s="315" t="s">
        <v>3254</v>
      </c>
      <c r="K182" s="315" t="s">
        <v>3255</v>
      </c>
      <c r="L182" s="315" t="s">
        <v>3256</v>
      </c>
      <c r="M182" s="315" t="s">
        <v>3257</v>
      </c>
      <c r="N182" s="315" t="s">
        <v>3258</v>
      </c>
      <c r="O182" s="315" t="s">
        <v>788</v>
      </c>
      <c r="P182" s="315" t="s">
        <v>3259</v>
      </c>
      <c r="Q182" s="315" t="s">
        <v>3260</v>
      </c>
      <c r="R182" s="315" t="s">
        <v>3261</v>
      </c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91">
        <v>181</v>
      </c>
      <c r="B183" s="288">
        <f>Základ!B183</f>
        <v>0</v>
      </c>
      <c r="C183" s="288">
        <f>Základ!C183</f>
        <v>0</v>
      </c>
      <c r="D183" s="273">
        <f>SUM(Základ!D183,Základ!F183,Základ!N183,Základ!P183)</f>
        <v>0</v>
      </c>
      <c r="E183" s="273">
        <f>SUM(Základ!E183,Základ!G183,Základ!O183,Základ!Q183)</f>
        <v>0</v>
      </c>
      <c r="F183" s="273">
        <f t="shared" si="0"/>
        <v>0</v>
      </c>
      <c r="G183" s="273">
        <f>SUM(Základ!I183,Základ!S183)</f>
        <v>0</v>
      </c>
      <c r="H183" s="273"/>
      <c r="I183" s="314" t="s">
        <v>3262</v>
      </c>
      <c r="J183" s="315" t="s">
        <v>3263</v>
      </c>
      <c r="K183" s="315" t="s">
        <v>3264</v>
      </c>
      <c r="L183" s="315" t="s">
        <v>3265</v>
      </c>
      <c r="M183" s="315" t="s">
        <v>3266</v>
      </c>
      <c r="N183" s="315" t="s">
        <v>3267</v>
      </c>
      <c r="O183" s="315" t="s">
        <v>798</v>
      </c>
      <c r="P183" s="315" t="s">
        <v>3268</v>
      </c>
      <c r="Q183" s="315" t="s">
        <v>3269</v>
      </c>
      <c r="R183" s="315" t="s">
        <v>3270</v>
      </c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91">
        <v>182</v>
      </c>
      <c r="B184" s="288">
        <f>Základ!B184</f>
        <v>0</v>
      </c>
      <c r="C184" s="288">
        <f>Základ!C184</f>
        <v>0</v>
      </c>
      <c r="D184" s="273">
        <f>SUM(Základ!D184,Základ!F184,Základ!N184,Základ!P184)</f>
        <v>0</v>
      </c>
      <c r="E184" s="273">
        <f>SUM(Základ!E184,Základ!G184,Základ!O184,Základ!Q184)</f>
        <v>0</v>
      </c>
      <c r="F184" s="273">
        <f t="shared" si="0"/>
        <v>0</v>
      </c>
      <c r="G184" s="273">
        <f>SUM(Základ!I184,Základ!S184)</f>
        <v>0</v>
      </c>
      <c r="H184" s="273"/>
      <c r="I184" s="314" t="s">
        <v>3271</v>
      </c>
      <c r="J184" s="315" t="s">
        <v>3272</v>
      </c>
      <c r="K184" s="315" t="s">
        <v>3273</v>
      </c>
      <c r="L184" s="315" t="s">
        <v>3274</v>
      </c>
      <c r="M184" s="315" t="s">
        <v>3275</v>
      </c>
      <c r="N184" s="315" t="s">
        <v>3276</v>
      </c>
      <c r="O184" s="315" t="s">
        <v>768</v>
      </c>
      <c r="P184" s="315" t="s">
        <v>3277</v>
      </c>
      <c r="Q184" s="315" t="s">
        <v>3278</v>
      </c>
      <c r="R184" s="315" t="s">
        <v>3279</v>
      </c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92">
        <v>183</v>
      </c>
      <c r="B185" s="288">
        <f>Základ!B185</f>
        <v>0</v>
      </c>
      <c r="C185" s="288">
        <f>Základ!C185</f>
        <v>0</v>
      </c>
      <c r="D185" s="273">
        <f>SUM(Základ!D185,Základ!F185,Základ!N185,Základ!P185)</f>
        <v>0</v>
      </c>
      <c r="E185" s="273">
        <f>SUM(Základ!E185,Základ!G185,Základ!O185,Základ!Q185)</f>
        <v>0</v>
      </c>
      <c r="F185" s="273">
        <f t="shared" si="0"/>
        <v>0</v>
      </c>
      <c r="G185" s="273">
        <f>SUM(Základ!I185,Základ!S185)</f>
        <v>0</v>
      </c>
      <c r="H185" s="273"/>
      <c r="I185" s="314" t="s">
        <v>3280</v>
      </c>
      <c r="J185" s="315" t="s">
        <v>3281</v>
      </c>
      <c r="K185" s="315" t="s">
        <v>3282</v>
      </c>
      <c r="L185" s="315" t="s">
        <v>3283</v>
      </c>
      <c r="M185" s="315" t="s">
        <v>3284</v>
      </c>
      <c r="N185" s="315" t="s">
        <v>3285</v>
      </c>
      <c r="O185" s="315" t="s">
        <v>778</v>
      </c>
      <c r="P185" s="315" t="s">
        <v>3286</v>
      </c>
      <c r="Q185" s="315" t="s">
        <v>3287</v>
      </c>
      <c r="R185" s="315" t="s">
        <v>3288</v>
      </c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92">
        <v>184</v>
      </c>
      <c r="B186" s="288">
        <f>Základ!B186</f>
        <v>0</v>
      </c>
      <c r="C186" s="288">
        <f>Základ!C186</f>
        <v>0</v>
      </c>
      <c r="D186" s="273">
        <f>SUM(Základ!D186,Základ!F186,Základ!N186,Základ!P186)</f>
        <v>0</v>
      </c>
      <c r="E186" s="273">
        <f>SUM(Základ!E186,Základ!G186,Základ!O186,Základ!Q186)</f>
        <v>0</v>
      </c>
      <c r="F186" s="273">
        <f t="shared" si="0"/>
        <v>0</v>
      </c>
      <c r="G186" s="273">
        <f>SUM(Základ!I186,Základ!S186)</f>
        <v>0</v>
      </c>
      <c r="H186" s="273"/>
      <c r="I186" s="314" t="s">
        <v>3289</v>
      </c>
      <c r="J186" s="315" t="s">
        <v>3290</v>
      </c>
      <c r="K186" s="315" t="s">
        <v>3291</v>
      </c>
      <c r="L186" s="315" t="s">
        <v>3292</v>
      </c>
      <c r="M186" s="315" t="s">
        <v>3293</v>
      </c>
      <c r="N186" s="315" t="s">
        <v>3294</v>
      </c>
      <c r="O186" s="315" t="s">
        <v>788</v>
      </c>
      <c r="P186" s="315" t="s">
        <v>3295</v>
      </c>
      <c r="Q186" s="315" t="s">
        <v>3296</v>
      </c>
      <c r="R186" s="315" t="s">
        <v>3297</v>
      </c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92">
        <v>185</v>
      </c>
      <c r="B187" s="288">
        <f>Základ!B187</f>
        <v>0</v>
      </c>
      <c r="C187" s="288">
        <f>Základ!C187</f>
        <v>0</v>
      </c>
      <c r="D187" s="273">
        <f>SUM(Základ!D187,Základ!F187,Základ!N187,Základ!P187)</f>
        <v>0</v>
      </c>
      <c r="E187" s="273">
        <f>SUM(Základ!E187,Základ!G187,Základ!O187,Základ!Q187)</f>
        <v>0</v>
      </c>
      <c r="F187" s="273">
        <f t="shared" si="0"/>
        <v>0</v>
      </c>
      <c r="G187" s="273">
        <f>SUM(Základ!I187,Základ!S187)</f>
        <v>0</v>
      </c>
      <c r="H187" s="273"/>
      <c r="I187" s="314" t="s">
        <v>3298</v>
      </c>
      <c r="J187" s="315" t="s">
        <v>3299</v>
      </c>
      <c r="K187" s="315" t="s">
        <v>3300</v>
      </c>
      <c r="L187" s="315" t="s">
        <v>3301</v>
      </c>
      <c r="M187" s="315" t="s">
        <v>3302</v>
      </c>
      <c r="N187" s="315" t="s">
        <v>3303</v>
      </c>
      <c r="O187" s="315" t="s">
        <v>798</v>
      </c>
      <c r="P187" s="315" t="s">
        <v>3304</v>
      </c>
      <c r="Q187" s="315" t="s">
        <v>3305</v>
      </c>
      <c r="R187" s="315" t="s">
        <v>3306</v>
      </c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92">
        <v>186</v>
      </c>
      <c r="B188" s="288">
        <f>Základ!B188</f>
        <v>0</v>
      </c>
      <c r="C188" s="288">
        <f>Základ!C188</f>
        <v>0</v>
      </c>
      <c r="D188" s="273">
        <f>SUM(Základ!D188,Základ!F188,Základ!N188,Základ!P188)</f>
        <v>0</v>
      </c>
      <c r="E188" s="273">
        <f>SUM(Základ!E188,Základ!G188,Základ!O188,Základ!Q188)</f>
        <v>0</v>
      </c>
      <c r="F188" s="273">
        <f t="shared" si="0"/>
        <v>0</v>
      </c>
      <c r="G188" s="273">
        <f>SUM(Základ!I188,Základ!S188)</f>
        <v>0</v>
      </c>
      <c r="H188" s="273"/>
      <c r="I188" s="314" t="s">
        <v>3307</v>
      </c>
      <c r="J188" s="315" t="s">
        <v>3308</v>
      </c>
      <c r="K188" s="315" t="s">
        <v>3309</v>
      </c>
      <c r="L188" s="315" t="s">
        <v>3310</v>
      </c>
      <c r="M188" s="315" t="s">
        <v>3311</v>
      </c>
      <c r="N188" s="315" t="s">
        <v>3312</v>
      </c>
      <c r="O188" s="315" t="s">
        <v>768</v>
      </c>
      <c r="P188" s="315" t="s">
        <v>3313</v>
      </c>
      <c r="Q188" s="315" t="s">
        <v>3314</v>
      </c>
      <c r="R188" s="315" t="s">
        <v>3315</v>
      </c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92">
        <v>187</v>
      </c>
      <c r="B189" s="288">
        <f>Základ!B189</f>
        <v>0</v>
      </c>
      <c r="C189" s="288">
        <f>Základ!C189</f>
        <v>0</v>
      </c>
      <c r="D189" s="273">
        <f>SUM(Základ!D189,Základ!F189,Základ!N189,Základ!P189)</f>
        <v>0</v>
      </c>
      <c r="E189" s="273">
        <f>SUM(Základ!E189,Základ!G189,Základ!O189,Základ!Q189)</f>
        <v>0</v>
      </c>
      <c r="F189" s="273">
        <f t="shared" si="0"/>
        <v>0</v>
      </c>
      <c r="G189" s="273">
        <f>SUM(Základ!I189,Základ!S189)</f>
        <v>0</v>
      </c>
      <c r="H189" s="273"/>
      <c r="I189" s="314" t="s">
        <v>3316</v>
      </c>
      <c r="J189" s="315" t="s">
        <v>3317</v>
      </c>
      <c r="K189" s="315" t="s">
        <v>3318</v>
      </c>
      <c r="L189" s="315" t="s">
        <v>3319</v>
      </c>
      <c r="M189" s="315" t="s">
        <v>3320</v>
      </c>
      <c r="N189" s="315" t="s">
        <v>3321</v>
      </c>
      <c r="O189" s="315" t="s">
        <v>778</v>
      </c>
      <c r="P189" s="315" t="s">
        <v>3322</v>
      </c>
      <c r="Q189" s="315" t="s">
        <v>3323</v>
      </c>
      <c r="R189" s="315" t="s">
        <v>3324</v>
      </c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92">
        <v>188</v>
      </c>
      <c r="B190" s="288">
        <f>Základ!B190</f>
        <v>0</v>
      </c>
      <c r="C190" s="288">
        <f>Základ!C190</f>
        <v>0</v>
      </c>
      <c r="D190" s="273">
        <f>SUM(Základ!D190,Základ!F190,Základ!N190,Základ!P190)</f>
        <v>0</v>
      </c>
      <c r="E190" s="273">
        <f>SUM(Základ!E190,Základ!G190,Základ!O190,Základ!Q190)</f>
        <v>0</v>
      </c>
      <c r="F190" s="273">
        <f t="shared" si="0"/>
        <v>0</v>
      </c>
      <c r="G190" s="273">
        <f>SUM(Základ!I190,Základ!S190)</f>
        <v>0</v>
      </c>
      <c r="H190" s="273"/>
      <c r="I190" s="314" t="s">
        <v>3325</v>
      </c>
      <c r="J190" s="315" t="s">
        <v>3326</v>
      </c>
      <c r="K190" s="315" t="s">
        <v>3327</v>
      </c>
      <c r="L190" s="315" t="s">
        <v>3328</v>
      </c>
      <c r="M190" s="315" t="s">
        <v>3329</v>
      </c>
      <c r="N190" s="315" t="s">
        <v>3330</v>
      </c>
      <c r="O190" s="315" t="s">
        <v>788</v>
      </c>
      <c r="P190" s="315" t="s">
        <v>3331</v>
      </c>
      <c r="Q190" s="315" t="s">
        <v>3332</v>
      </c>
      <c r="R190" s="315" t="s">
        <v>3333</v>
      </c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92">
        <v>189</v>
      </c>
      <c r="B191" s="288">
        <f>Základ!B191</f>
        <v>0</v>
      </c>
      <c r="C191" s="288">
        <f>Základ!C191</f>
        <v>0</v>
      </c>
      <c r="D191" s="273">
        <f>SUM(Základ!D191,Základ!F191,Základ!N191,Základ!P191)</f>
        <v>0</v>
      </c>
      <c r="E191" s="273">
        <f>SUM(Základ!E191,Základ!G191,Základ!O191,Základ!Q191)</f>
        <v>0</v>
      </c>
      <c r="F191" s="273">
        <f t="shared" si="0"/>
        <v>0</v>
      </c>
      <c r="G191" s="273">
        <f>SUM(Základ!I191,Základ!S191)</f>
        <v>0</v>
      </c>
      <c r="H191" s="273"/>
      <c r="I191" s="314" t="s">
        <v>3334</v>
      </c>
      <c r="J191" s="315" t="s">
        <v>3335</v>
      </c>
      <c r="K191" s="315" t="s">
        <v>3336</v>
      </c>
      <c r="L191" s="315" t="s">
        <v>3337</v>
      </c>
      <c r="M191" s="315" t="s">
        <v>3338</v>
      </c>
      <c r="N191" s="315" t="s">
        <v>3339</v>
      </c>
      <c r="O191" s="315" t="s">
        <v>798</v>
      </c>
      <c r="P191" s="315" t="s">
        <v>3340</v>
      </c>
      <c r="Q191" s="315" t="s">
        <v>3341</v>
      </c>
      <c r="R191" s="315" t="s">
        <v>3342</v>
      </c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91">
        <v>190</v>
      </c>
      <c r="B192" s="288">
        <f>Základ!B192</f>
        <v>0</v>
      </c>
      <c r="C192" s="288">
        <f>Základ!C192</f>
        <v>0</v>
      </c>
      <c r="D192" s="273">
        <f>SUM(Základ!D192,Základ!F192,Základ!N192,Základ!P192)</f>
        <v>0</v>
      </c>
      <c r="E192" s="273">
        <f>SUM(Základ!E192,Základ!G192,Základ!O192,Základ!Q192)</f>
        <v>0</v>
      </c>
      <c r="F192" s="273">
        <f t="shared" si="0"/>
        <v>0</v>
      </c>
      <c r="G192" s="273">
        <f>SUM(Základ!I192,Základ!S192)</f>
        <v>0</v>
      </c>
      <c r="H192" s="273"/>
      <c r="I192" s="314" t="s">
        <v>3343</v>
      </c>
      <c r="J192" s="315" t="s">
        <v>3344</v>
      </c>
      <c r="K192" s="315" t="s">
        <v>3345</v>
      </c>
      <c r="L192" s="315" t="s">
        <v>3346</v>
      </c>
      <c r="M192" s="315" t="s">
        <v>3347</v>
      </c>
      <c r="N192" s="315" t="s">
        <v>3348</v>
      </c>
      <c r="O192" s="315" t="s">
        <v>768</v>
      </c>
      <c r="P192" s="315" t="s">
        <v>3349</v>
      </c>
      <c r="Q192" s="315" t="s">
        <v>3350</v>
      </c>
      <c r="R192" s="315" t="s">
        <v>3351</v>
      </c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91">
        <v>191</v>
      </c>
      <c r="B193" s="288">
        <f>Základ!B193</f>
        <v>0</v>
      </c>
      <c r="C193" s="288">
        <f>Základ!C193</f>
        <v>0</v>
      </c>
      <c r="D193" s="273">
        <f>SUM(Základ!D193,Základ!F193,Základ!N193,Základ!P193)</f>
        <v>0</v>
      </c>
      <c r="E193" s="273">
        <f>SUM(Základ!E193,Základ!G193,Základ!O193,Základ!Q193)</f>
        <v>0</v>
      </c>
      <c r="F193" s="273">
        <f t="shared" si="0"/>
        <v>0</v>
      </c>
      <c r="G193" s="273">
        <f>SUM(Základ!I193,Základ!S193)</f>
        <v>0</v>
      </c>
      <c r="H193" s="273"/>
      <c r="I193" s="314" t="s">
        <v>3352</v>
      </c>
      <c r="J193" s="315" t="s">
        <v>3353</v>
      </c>
      <c r="K193" s="315" t="s">
        <v>3354</v>
      </c>
      <c r="L193" s="315" t="s">
        <v>3355</v>
      </c>
      <c r="M193" s="315" t="s">
        <v>3356</v>
      </c>
      <c r="N193" s="315" t="s">
        <v>3357</v>
      </c>
      <c r="O193" s="315" t="s">
        <v>778</v>
      </c>
      <c r="P193" s="315" t="s">
        <v>3358</v>
      </c>
      <c r="Q193" s="315" t="s">
        <v>3359</v>
      </c>
      <c r="R193" s="315" t="s">
        <v>3360</v>
      </c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91">
        <v>192</v>
      </c>
      <c r="B194" s="288">
        <f>Základ!B194</f>
        <v>0</v>
      </c>
      <c r="C194" s="288">
        <f>Základ!C194</f>
        <v>0</v>
      </c>
      <c r="D194" s="273">
        <f>SUM(Základ!D194,Základ!F194,Základ!N194,Základ!P194)</f>
        <v>0</v>
      </c>
      <c r="E194" s="273">
        <f>SUM(Základ!E194,Základ!G194,Základ!O194,Základ!Q194)</f>
        <v>0</v>
      </c>
      <c r="F194" s="273">
        <f t="shared" si="0"/>
        <v>0</v>
      </c>
      <c r="G194" s="273">
        <f>SUM(Základ!I194,Základ!S194)</f>
        <v>0</v>
      </c>
      <c r="H194" s="273"/>
      <c r="I194" s="314" t="s">
        <v>3361</v>
      </c>
      <c r="J194" s="315" t="s">
        <v>3362</v>
      </c>
      <c r="K194" s="315" t="s">
        <v>3363</v>
      </c>
      <c r="L194" s="315" t="s">
        <v>3364</v>
      </c>
      <c r="M194" s="315" t="s">
        <v>3365</v>
      </c>
      <c r="N194" s="315" t="s">
        <v>3366</v>
      </c>
      <c r="O194" s="315" t="s">
        <v>788</v>
      </c>
      <c r="P194" s="315" t="s">
        <v>3367</v>
      </c>
      <c r="Q194" s="315" t="s">
        <v>3368</v>
      </c>
      <c r="R194" s="315" t="s">
        <v>3369</v>
      </c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91">
        <v>193</v>
      </c>
      <c r="B195" s="288">
        <f>Základ!B195</f>
        <v>0</v>
      </c>
      <c r="C195" s="288">
        <f>Základ!C195</f>
        <v>0</v>
      </c>
      <c r="D195" s="273">
        <f>SUM(Základ!D195,Základ!F195,Základ!N195,Základ!P195)</f>
        <v>0</v>
      </c>
      <c r="E195" s="273">
        <f>SUM(Základ!E195,Základ!G195,Základ!O195,Základ!Q195)</f>
        <v>0</v>
      </c>
      <c r="F195" s="273">
        <f t="shared" si="0"/>
        <v>0</v>
      </c>
      <c r="G195" s="273">
        <f>SUM(Základ!I195,Základ!S195)</f>
        <v>0</v>
      </c>
      <c r="H195" s="273"/>
      <c r="I195" s="314" t="s">
        <v>3370</v>
      </c>
      <c r="J195" s="315" t="s">
        <v>3371</v>
      </c>
      <c r="K195" s="315" t="s">
        <v>3372</v>
      </c>
      <c r="L195" s="315" t="s">
        <v>3373</v>
      </c>
      <c r="M195" s="315" t="s">
        <v>3374</v>
      </c>
      <c r="N195" s="315" t="s">
        <v>3375</v>
      </c>
      <c r="O195" s="315" t="s">
        <v>798</v>
      </c>
      <c r="P195" s="315" t="s">
        <v>3376</v>
      </c>
      <c r="Q195" s="315" t="s">
        <v>3377</v>
      </c>
      <c r="R195" s="315" t="s">
        <v>3378</v>
      </c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91">
        <v>194</v>
      </c>
      <c r="B196" s="288">
        <f>Základ!B196</f>
        <v>0</v>
      </c>
      <c r="C196" s="288">
        <f>Základ!C196</f>
        <v>0</v>
      </c>
      <c r="D196" s="273">
        <f>SUM(Základ!D196,Základ!F196,Základ!N196,Základ!P196)</f>
        <v>0</v>
      </c>
      <c r="E196" s="273">
        <f>SUM(Základ!E196,Základ!G196,Základ!O196,Základ!Q196)</f>
        <v>0</v>
      </c>
      <c r="F196" s="273">
        <f t="shared" si="0"/>
        <v>0</v>
      </c>
      <c r="G196" s="273">
        <f>SUM(Základ!I196,Základ!S196)</f>
        <v>0</v>
      </c>
      <c r="H196" s="273"/>
      <c r="I196" s="314" t="s">
        <v>3379</v>
      </c>
      <c r="J196" s="315" t="s">
        <v>3380</v>
      </c>
      <c r="K196" s="315" t="s">
        <v>3381</v>
      </c>
      <c r="L196" s="315" t="s">
        <v>3382</v>
      </c>
      <c r="M196" s="315" t="s">
        <v>3383</v>
      </c>
      <c r="N196" s="315" t="s">
        <v>3384</v>
      </c>
      <c r="O196" s="315" t="s">
        <v>768</v>
      </c>
      <c r="P196" s="315" t="s">
        <v>3385</v>
      </c>
      <c r="Q196" s="315" t="s">
        <v>3386</v>
      </c>
      <c r="R196" s="315" t="s">
        <v>3387</v>
      </c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91">
        <v>195</v>
      </c>
      <c r="B197" s="288">
        <f>Základ!B197</f>
        <v>0</v>
      </c>
      <c r="C197" s="288">
        <f>Základ!C197</f>
        <v>0</v>
      </c>
      <c r="D197" s="273">
        <f>SUM(Základ!D197,Základ!F197,Základ!N197,Základ!P197)</f>
        <v>0</v>
      </c>
      <c r="E197" s="273">
        <f>SUM(Základ!E197,Základ!G197,Základ!O197,Základ!Q197)</f>
        <v>0</v>
      </c>
      <c r="F197" s="273">
        <f t="shared" si="0"/>
        <v>0</v>
      </c>
      <c r="G197" s="273">
        <f>SUM(Základ!I197,Základ!S197)</f>
        <v>0</v>
      </c>
      <c r="H197" s="273"/>
      <c r="I197" s="314" t="s">
        <v>3388</v>
      </c>
      <c r="J197" s="315" t="s">
        <v>3389</v>
      </c>
      <c r="K197" s="315" t="s">
        <v>3390</v>
      </c>
      <c r="L197" s="315" t="s">
        <v>3391</v>
      </c>
      <c r="M197" s="315" t="s">
        <v>3392</v>
      </c>
      <c r="N197" s="315" t="s">
        <v>3393</v>
      </c>
      <c r="O197" s="315" t="s">
        <v>778</v>
      </c>
      <c r="P197" s="315" t="s">
        <v>3394</v>
      </c>
      <c r="Q197" s="315" t="s">
        <v>3395</v>
      </c>
      <c r="R197" s="315" t="s">
        <v>3396</v>
      </c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91">
        <v>196</v>
      </c>
      <c r="B198" s="288">
        <f>Základ!B198</f>
        <v>0</v>
      </c>
      <c r="C198" s="288">
        <f>Základ!C198</f>
        <v>0</v>
      </c>
      <c r="D198" s="273">
        <f>SUM(Základ!D198,Základ!F198,Základ!N198,Základ!P198)</f>
        <v>0</v>
      </c>
      <c r="E198" s="273">
        <f>SUM(Základ!E198,Základ!G198,Základ!O198,Základ!Q198)</f>
        <v>0</v>
      </c>
      <c r="F198" s="273">
        <f t="shared" si="0"/>
        <v>0</v>
      </c>
      <c r="G198" s="273">
        <f>SUM(Základ!I198,Základ!S198)</f>
        <v>0</v>
      </c>
      <c r="H198" s="273"/>
      <c r="I198" s="314" t="s">
        <v>3397</v>
      </c>
      <c r="J198" s="315" t="s">
        <v>3398</v>
      </c>
      <c r="K198" s="315" t="s">
        <v>3399</v>
      </c>
      <c r="L198" s="315" t="s">
        <v>3400</v>
      </c>
      <c r="M198" s="315" t="s">
        <v>3401</v>
      </c>
      <c r="N198" s="315" t="s">
        <v>3402</v>
      </c>
      <c r="O198" s="315" t="s">
        <v>788</v>
      </c>
      <c r="P198" s="315" t="s">
        <v>3403</v>
      </c>
      <c r="Q198" s="315" t="s">
        <v>3404</v>
      </c>
      <c r="R198" s="315" t="s">
        <v>3405</v>
      </c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92">
        <v>197</v>
      </c>
      <c r="B199" s="288">
        <f>Základ!B199</f>
        <v>0</v>
      </c>
      <c r="C199" s="288">
        <f>Základ!C199</f>
        <v>0</v>
      </c>
      <c r="D199" s="273">
        <f>SUM(Základ!D199,Základ!F199,Základ!N199,Základ!P199)</f>
        <v>0</v>
      </c>
      <c r="E199" s="273">
        <f>SUM(Základ!E199,Základ!G199,Základ!O199,Základ!Q199)</f>
        <v>0</v>
      </c>
      <c r="F199" s="273">
        <f t="shared" si="0"/>
        <v>0</v>
      </c>
      <c r="G199" s="273">
        <f>SUM(Základ!I199,Základ!S199)</f>
        <v>0</v>
      </c>
      <c r="H199" s="273"/>
      <c r="I199" s="314" t="s">
        <v>3406</v>
      </c>
      <c r="J199" s="315" t="s">
        <v>3407</v>
      </c>
      <c r="K199" s="315" t="s">
        <v>3408</v>
      </c>
      <c r="L199" s="315" t="s">
        <v>3409</v>
      </c>
      <c r="M199" s="315" t="s">
        <v>3410</v>
      </c>
      <c r="N199" s="315" t="s">
        <v>3411</v>
      </c>
      <c r="O199" s="315" t="s">
        <v>798</v>
      </c>
      <c r="P199" s="315" t="s">
        <v>3412</v>
      </c>
      <c r="Q199" s="315" t="s">
        <v>3413</v>
      </c>
      <c r="R199" s="315" t="s">
        <v>3414</v>
      </c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92">
        <v>198</v>
      </c>
      <c r="B200" s="288">
        <f>Základ!B200</f>
        <v>0</v>
      </c>
      <c r="C200" s="288">
        <f>Základ!C200</f>
        <v>0</v>
      </c>
      <c r="D200" s="273">
        <f>SUM(Základ!D200,Základ!F200,Základ!N200,Základ!P200)</f>
        <v>0</v>
      </c>
      <c r="E200" s="273">
        <f>SUM(Základ!E200,Základ!G200,Základ!O200,Základ!Q200)</f>
        <v>0</v>
      </c>
      <c r="F200" s="273">
        <f t="shared" si="0"/>
        <v>0</v>
      </c>
      <c r="G200" s="273">
        <f>SUM(Základ!I200,Základ!S200)</f>
        <v>0</v>
      </c>
      <c r="H200" s="273"/>
      <c r="I200" s="314" t="s">
        <v>762</v>
      </c>
      <c r="J200" s="315" t="s">
        <v>763</v>
      </c>
      <c r="K200" s="315" t="s">
        <v>764</v>
      </c>
      <c r="L200" s="315" t="s">
        <v>765</v>
      </c>
      <c r="M200" s="315" t="s">
        <v>766</v>
      </c>
      <c r="N200" s="315" t="s">
        <v>767</v>
      </c>
      <c r="O200" s="315" t="s">
        <v>768</v>
      </c>
      <c r="P200" s="315" t="s">
        <v>769</v>
      </c>
      <c r="Q200" s="315" t="s">
        <v>770</v>
      </c>
      <c r="R200" s="315" t="s">
        <v>771</v>
      </c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92">
        <v>199</v>
      </c>
      <c r="B201" s="288">
        <f>Základ!B201</f>
        <v>0</v>
      </c>
      <c r="C201" s="288">
        <f>Základ!C201</f>
        <v>0</v>
      </c>
      <c r="D201" s="273">
        <f>SUM(Základ!D201,Základ!F201,Základ!N201,Základ!P201)</f>
        <v>0</v>
      </c>
      <c r="E201" s="273">
        <f>SUM(Základ!E201,Základ!G201,Základ!O201,Základ!Q201)</f>
        <v>0</v>
      </c>
      <c r="F201" s="273">
        <f t="shared" si="0"/>
        <v>0</v>
      </c>
      <c r="G201" s="273">
        <f>SUM(Základ!I201,Základ!S201)</f>
        <v>0</v>
      </c>
      <c r="H201" s="273"/>
      <c r="I201" s="314" t="s">
        <v>772</v>
      </c>
      <c r="J201" s="315" t="s">
        <v>773</v>
      </c>
      <c r="K201" s="315" t="s">
        <v>774</v>
      </c>
      <c r="L201" s="315" t="s">
        <v>775</v>
      </c>
      <c r="M201" s="315" t="s">
        <v>776</v>
      </c>
      <c r="N201" s="315" t="s">
        <v>777</v>
      </c>
      <c r="O201" s="315" t="s">
        <v>778</v>
      </c>
      <c r="P201" s="315" t="s">
        <v>779</v>
      </c>
      <c r="Q201" s="315" t="s">
        <v>780</v>
      </c>
      <c r="R201" s="315" t="s">
        <v>781</v>
      </c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92">
        <v>200</v>
      </c>
      <c r="B202" s="288">
        <f>Základ!B202</f>
        <v>0</v>
      </c>
      <c r="C202" s="288">
        <f>Základ!C202</f>
        <v>0</v>
      </c>
      <c r="D202" s="273">
        <f>SUM(Základ!D202,Základ!F202,Základ!N202,Základ!P202)</f>
        <v>0</v>
      </c>
      <c r="E202" s="273">
        <f>SUM(Základ!E202,Základ!G202,Základ!O202,Základ!Q202)</f>
        <v>0</v>
      </c>
      <c r="F202" s="273">
        <f t="shared" si="0"/>
        <v>0</v>
      </c>
      <c r="G202" s="273">
        <f>SUM(Základ!I202,Základ!S202)</f>
        <v>0</v>
      </c>
      <c r="H202" s="273"/>
      <c r="I202" s="314" t="s">
        <v>782</v>
      </c>
      <c r="J202" s="315" t="s">
        <v>783</v>
      </c>
      <c r="K202" s="315" t="s">
        <v>784</v>
      </c>
      <c r="L202" s="315" t="s">
        <v>785</v>
      </c>
      <c r="M202" s="315" t="s">
        <v>786</v>
      </c>
      <c r="N202" s="315" t="s">
        <v>787</v>
      </c>
      <c r="O202" s="315" t="s">
        <v>788</v>
      </c>
      <c r="P202" s="315" t="s">
        <v>789</v>
      </c>
      <c r="Q202" s="315" t="s">
        <v>790</v>
      </c>
      <c r="R202" s="315" t="s">
        <v>791</v>
      </c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92">
        <v>201</v>
      </c>
      <c r="B203" s="288">
        <f>Základ!B203</f>
        <v>0</v>
      </c>
      <c r="C203" s="288">
        <f>Základ!C203</f>
        <v>0</v>
      </c>
      <c r="D203" s="273">
        <f>SUM(Základ!D203,Základ!F203,Základ!N203,Základ!P203)</f>
        <v>0</v>
      </c>
      <c r="E203" s="273">
        <f>SUM(Základ!E203,Základ!G203,Základ!O203,Základ!Q203)</f>
        <v>0</v>
      </c>
      <c r="F203" s="273">
        <f t="shared" si="0"/>
        <v>0</v>
      </c>
      <c r="G203" s="273">
        <f>SUM(Základ!I203,Základ!S203)</f>
        <v>0</v>
      </c>
      <c r="H203" s="273"/>
      <c r="I203" s="314" t="s">
        <v>792</v>
      </c>
      <c r="J203" s="315" t="s">
        <v>793</v>
      </c>
      <c r="K203" s="315" t="s">
        <v>794</v>
      </c>
      <c r="L203" s="315" t="s">
        <v>795</v>
      </c>
      <c r="M203" s="315" t="s">
        <v>796</v>
      </c>
      <c r="N203" s="315" t="s">
        <v>797</v>
      </c>
      <c r="O203" s="315" t="s">
        <v>798</v>
      </c>
      <c r="P203" s="315" t="s">
        <v>799</v>
      </c>
      <c r="Q203" s="315" t="s">
        <v>800</v>
      </c>
      <c r="R203" s="315" t="s">
        <v>801</v>
      </c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92">
        <v>202</v>
      </c>
      <c r="B204" s="288">
        <f>Základ!B204</f>
        <v>0</v>
      </c>
      <c r="C204" s="288">
        <f>Základ!C204</f>
        <v>0</v>
      </c>
      <c r="D204" s="273">
        <f>SUM(Základ!D204,Základ!F204,Základ!N204,Základ!P204)</f>
        <v>0</v>
      </c>
      <c r="E204" s="273">
        <f>SUM(Základ!E204,Základ!G204,Základ!O204,Základ!Q204)</f>
        <v>0</v>
      </c>
      <c r="F204" s="273">
        <f t="shared" si="0"/>
        <v>0</v>
      </c>
      <c r="G204" s="273">
        <f>SUM(Základ!I204,Základ!S204)</f>
        <v>0</v>
      </c>
      <c r="H204" s="273"/>
      <c r="I204" s="314" t="s">
        <v>802</v>
      </c>
      <c r="J204" s="315" t="s">
        <v>803</v>
      </c>
      <c r="K204" s="315" t="s">
        <v>804</v>
      </c>
      <c r="L204" s="315" t="s">
        <v>805</v>
      </c>
      <c r="M204" s="315" t="s">
        <v>806</v>
      </c>
      <c r="N204" s="315" t="s">
        <v>807</v>
      </c>
      <c r="O204" s="315" t="s">
        <v>768</v>
      </c>
      <c r="P204" s="315" t="s">
        <v>808</v>
      </c>
      <c r="Q204" s="315" t="s">
        <v>809</v>
      </c>
      <c r="R204" s="315" t="s">
        <v>810</v>
      </c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92">
        <v>203</v>
      </c>
      <c r="B205" s="288">
        <f>Základ!B205</f>
        <v>0</v>
      </c>
      <c r="C205" s="288">
        <f>Základ!C205</f>
        <v>0</v>
      </c>
      <c r="D205" s="273">
        <f>SUM(Základ!D205,Základ!F205,Základ!N205,Základ!P205)</f>
        <v>0</v>
      </c>
      <c r="E205" s="273">
        <f>SUM(Základ!E205,Základ!G205,Základ!O205,Základ!Q205)</f>
        <v>0</v>
      </c>
      <c r="F205" s="273">
        <f t="shared" si="0"/>
        <v>0</v>
      </c>
      <c r="G205" s="273">
        <f>SUM(Základ!I205,Základ!S205)</f>
        <v>0</v>
      </c>
      <c r="H205" s="273"/>
      <c r="I205" s="314" t="s">
        <v>811</v>
      </c>
      <c r="J205" s="315" t="s">
        <v>812</v>
      </c>
      <c r="K205" s="315" t="s">
        <v>813</v>
      </c>
      <c r="L205" s="315" t="s">
        <v>814</v>
      </c>
      <c r="M205" s="315" t="s">
        <v>815</v>
      </c>
      <c r="N205" s="315" t="s">
        <v>816</v>
      </c>
      <c r="O205" s="315" t="s">
        <v>778</v>
      </c>
      <c r="P205" s="315" t="s">
        <v>817</v>
      </c>
      <c r="Q205" s="315" t="s">
        <v>818</v>
      </c>
      <c r="R205" s="315" t="s">
        <v>819</v>
      </c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91">
        <v>204</v>
      </c>
      <c r="B206" s="288">
        <f>Základ!B206</f>
        <v>0</v>
      </c>
      <c r="C206" s="288">
        <f>Základ!C206</f>
        <v>0</v>
      </c>
      <c r="D206" s="273">
        <f>SUM(Základ!D206,Základ!F206,Základ!N206,Základ!P206)</f>
        <v>0</v>
      </c>
      <c r="E206" s="273">
        <f>SUM(Základ!E206,Základ!G206,Základ!O206,Základ!Q206)</f>
        <v>0</v>
      </c>
      <c r="F206" s="273">
        <f t="shared" si="0"/>
        <v>0</v>
      </c>
      <c r="G206" s="273">
        <f>SUM(Základ!I206,Základ!S206)</f>
        <v>0</v>
      </c>
      <c r="H206" s="273"/>
      <c r="I206" s="314" t="s">
        <v>820</v>
      </c>
      <c r="J206" s="315" t="s">
        <v>821</v>
      </c>
      <c r="K206" s="315" t="s">
        <v>822</v>
      </c>
      <c r="L206" s="315" t="s">
        <v>823</v>
      </c>
      <c r="M206" s="315" t="s">
        <v>824</v>
      </c>
      <c r="N206" s="315" t="s">
        <v>825</v>
      </c>
      <c r="O206" s="315" t="s">
        <v>788</v>
      </c>
      <c r="P206" s="315" t="s">
        <v>826</v>
      </c>
      <c r="Q206" s="315" t="s">
        <v>827</v>
      </c>
      <c r="R206" s="315" t="s">
        <v>828</v>
      </c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91">
        <v>205</v>
      </c>
      <c r="B207" s="288">
        <f>Základ!B207</f>
        <v>0</v>
      </c>
      <c r="C207" s="288">
        <f>Základ!C207</f>
        <v>0</v>
      </c>
      <c r="D207" s="273">
        <f>SUM(Základ!D207,Základ!F207,Základ!N207,Základ!P207)</f>
        <v>0</v>
      </c>
      <c r="E207" s="273">
        <f>SUM(Základ!E207,Základ!G207,Základ!O207,Základ!Q207)</f>
        <v>0</v>
      </c>
      <c r="F207" s="273">
        <f t="shared" si="0"/>
        <v>0</v>
      </c>
      <c r="G207" s="273">
        <f>SUM(Základ!I207,Základ!S207)</f>
        <v>0</v>
      </c>
      <c r="H207" s="273"/>
      <c r="I207" s="314" t="s">
        <v>829</v>
      </c>
      <c r="J207" s="315" t="s">
        <v>830</v>
      </c>
      <c r="K207" s="315" t="s">
        <v>831</v>
      </c>
      <c r="L207" s="315" t="s">
        <v>832</v>
      </c>
      <c r="M207" s="315" t="s">
        <v>833</v>
      </c>
      <c r="N207" s="315" t="s">
        <v>834</v>
      </c>
      <c r="O207" s="315" t="s">
        <v>798</v>
      </c>
      <c r="P207" s="315" t="s">
        <v>835</v>
      </c>
      <c r="Q207" s="315" t="s">
        <v>836</v>
      </c>
      <c r="R207" s="315" t="s">
        <v>837</v>
      </c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91">
        <v>206</v>
      </c>
      <c r="B208" s="288">
        <f>Základ!B208</f>
        <v>0</v>
      </c>
      <c r="C208" s="288">
        <f>Základ!C208</f>
        <v>0</v>
      </c>
      <c r="D208" s="273">
        <f>SUM(Základ!D208,Základ!F208,Základ!N208,Základ!P208)</f>
        <v>0</v>
      </c>
      <c r="E208" s="273">
        <f>SUM(Základ!E208,Základ!G208,Základ!O208,Základ!Q208)</f>
        <v>0</v>
      </c>
      <c r="F208" s="273">
        <f t="shared" si="0"/>
        <v>0</v>
      </c>
      <c r="G208" s="273">
        <f>SUM(Základ!I208,Základ!S208)</f>
        <v>0</v>
      </c>
      <c r="H208" s="273"/>
      <c r="I208" s="314" t="s">
        <v>838</v>
      </c>
      <c r="J208" s="315" t="s">
        <v>839</v>
      </c>
      <c r="K208" s="315" t="s">
        <v>840</v>
      </c>
      <c r="L208" s="315" t="s">
        <v>841</v>
      </c>
      <c r="M208" s="315" t="s">
        <v>842</v>
      </c>
      <c r="N208" s="315" t="s">
        <v>843</v>
      </c>
      <c r="O208" s="315" t="s">
        <v>768</v>
      </c>
      <c r="P208" s="315" t="s">
        <v>844</v>
      </c>
      <c r="Q208" s="315" t="s">
        <v>845</v>
      </c>
      <c r="R208" s="315" t="s">
        <v>846</v>
      </c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91">
        <v>207</v>
      </c>
      <c r="B209" s="288">
        <f>Základ!B209</f>
        <v>0</v>
      </c>
      <c r="C209" s="288">
        <f>Základ!C209</f>
        <v>0</v>
      </c>
      <c r="D209" s="273">
        <f>SUM(Základ!D209,Základ!F209,Základ!N209,Základ!P209)</f>
        <v>0</v>
      </c>
      <c r="E209" s="273">
        <f>SUM(Základ!E209,Základ!G209,Základ!O209,Základ!Q209)</f>
        <v>0</v>
      </c>
      <c r="F209" s="273">
        <f t="shared" si="0"/>
        <v>0</v>
      </c>
      <c r="G209" s="273">
        <f>SUM(Základ!I209,Základ!S209)</f>
        <v>0</v>
      </c>
      <c r="H209" s="273"/>
      <c r="I209" s="314" t="s">
        <v>847</v>
      </c>
      <c r="J209" s="315" t="s">
        <v>848</v>
      </c>
      <c r="K209" s="315" t="s">
        <v>849</v>
      </c>
      <c r="L209" s="315" t="s">
        <v>850</v>
      </c>
      <c r="M209" s="315" t="s">
        <v>851</v>
      </c>
      <c r="N209" s="315" t="s">
        <v>852</v>
      </c>
      <c r="O209" s="315" t="s">
        <v>778</v>
      </c>
      <c r="P209" s="315" t="s">
        <v>853</v>
      </c>
      <c r="Q209" s="315" t="s">
        <v>854</v>
      </c>
      <c r="R209" s="315" t="s">
        <v>855</v>
      </c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91">
        <v>208</v>
      </c>
      <c r="B210" s="288">
        <f>Základ!B210</f>
        <v>0</v>
      </c>
      <c r="C210" s="288">
        <f>Základ!C210</f>
        <v>0</v>
      </c>
      <c r="D210" s="273">
        <f>SUM(Základ!D210,Základ!F210,Základ!N210,Základ!P210)</f>
        <v>0</v>
      </c>
      <c r="E210" s="273">
        <f>SUM(Základ!E210,Základ!G210,Základ!O210,Základ!Q210)</f>
        <v>0</v>
      </c>
      <c r="F210" s="273">
        <f t="shared" si="0"/>
        <v>0</v>
      </c>
      <c r="G210" s="273">
        <f>SUM(Základ!I210,Základ!S210)</f>
        <v>0</v>
      </c>
      <c r="H210" s="273"/>
      <c r="I210" s="314" t="s">
        <v>856</v>
      </c>
      <c r="J210" s="315" t="s">
        <v>857</v>
      </c>
      <c r="K210" s="315" t="s">
        <v>858</v>
      </c>
      <c r="L210" s="315" t="s">
        <v>859</v>
      </c>
      <c r="M210" s="315" t="s">
        <v>860</v>
      </c>
      <c r="N210" s="315" t="s">
        <v>861</v>
      </c>
      <c r="O210" s="315" t="s">
        <v>788</v>
      </c>
      <c r="P210" s="315" t="s">
        <v>862</v>
      </c>
      <c r="Q210" s="315" t="s">
        <v>863</v>
      </c>
      <c r="R210" s="315" t="s">
        <v>864</v>
      </c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91">
        <v>209</v>
      </c>
      <c r="B211" s="288">
        <f>Základ!B211</f>
        <v>0</v>
      </c>
      <c r="C211" s="288">
        <f>Základ!C211</f>
        <v>0</v>
      </c>
      <c r="D211" s="273">
        <f>SUM(Základ!D211,Základ!F211,Základ!N211,Základ!P211)</f>
        <v>0</v>
      </c>
      <c r="E211" s="273">
        <f>SUM(Základ!E211,Základ!G211,Základ!O211,Základ!Q211)</f>
        <v>0</v>
      </c>
      <c r="F211" s="273">
        <f t="shared" si="0"/>
        <v>0</v>
      </c>
      <c r="G211" s="273">
        <f>SUM(Základ!I211,Základ!S211)</f>
        <v>0</v>
      </c>
      <c r="H211" s="273"/>
      <c r="I211" s="314" t="s">
        <v>865</v>
      </c>
      <c r="J211" s="315" t="s">
        <v>866</v>
      </c>
      <c r="K211" s="315" t="s">
        <v>867</v>
      </c>
      <c r="L211" s="315" t="s">
        <v>868</v>
      </c>
      <c r="M211" s="315" t="s">
        <v>869</v>
      </c>
      <c r="N211" s="315" t="s">
        <v>870</v>
      </c>
      <c r="O211" s="315" t="s">
        <v>798</v>
      </c>
      <c r="P211" s="315" t="s">
        <v>871</v>
      </c>
      <c r="Q211" s="315" t="s">
        <v>872</v>
      </c>
      <c r="R211" s="315" t="s">
        <v>873</v>
      </c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91">
        <v>210</v>
      </c>
      <c r="B212" s="288">
        <f>Základ!B212</f>
        <v>0</v>
      </c>
      <c r="C212" s="288">
        <f>Základ!C212</f>
        <v>0</v>
      </c>
      <c r="D212" s="273">
        <f>SUM(Základ!D212,Základ!F212,Základ!N212,Základ!P212)</f>
        <v>0</v>
      </c>
      <c r="E212" s="273">
        <f>SUM(Základ!E212,Základ!G212,Základ!O212,Základ!Q212)</f>
        <v>0</v>
      </c>
      <c r="F212" s="273">
        <f t="shared" si="0"/>
        <v>0</v>
      </c>
      <c r="G212" s="273">
        <f>SUM(Základ!I212,Základ!S212)</f>
        <v>0</v>
      </c>
      <c r="H212" s="273"/>
      <c r="I212" s="314" t="s">
        <v>874</v>
      </c>
      <c r="J212" s="315" t="s">
        <v>875</v>
      </c>
      <c r="K212" s="315" t="s">
        <v>876</v>
      </c>
      <c r="L212" s="315" t="s">
        <v>877</v>
      </c>
      <c r="M212" s="315" t="s">
        <v>878</v>
      </c>
      <c r="N212" s="315" t="s">
        <v>879</v>
      </c>
      <c r="O212" s="315" t="s">
        <v>768</v>
      </c>
      <c r="P212" s="315" t="s">
        <v>880</v>
      </c>
      <c r="Q212" s="315" t="s">
        <v>881</v>
      </c>
      <c r="R212" s="315" t="s">
        <v>882</v>
      </c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92">
        <v>211</v>
      </c>
      <c r="B213" s="288">
        <f>Základ!B213</f>
        <v>0</v>
      </c>
      <c r="C213" s="288">
        <f>Základ!C213</f>
        <v>0</v>
      </c>
      <c r="D213" s="273">
        <f>SUM(Základ!D213,Základ!F213,Základ!N213,Základ!P213)</f>
        <v>0</v>
      </c>
      <c r="E213" s="273">
        <f>SUM(Základ!E213,Základ!G213,Základ!O213,Základ!Q213)</f>
        <v>0</v>
      </c>
      <c r="F213" s="273">
        <f t="shared" si="0"/>
        <v>0</v>
      </c>
      <c r="G213" s="273">
        <f>SUM(Základ!I213,Základ!S213)</f>
        <v>0</v>
      </c>
      <c r="H213" s="273"/>
      <c r="I213" s="314" t="s">
        <v>883</v>
      </c>
      <c r="J213" s="315" t="s">
        <v>884</v>
      </c>
      <c r="K213" s="315" t="s">
        <v>885</v>
      </c>
      <c r="L213" s="315" t="s">
        <v>886</v>
      </c>
      <c r="M213" s="315" t="s">
        <v>887</v>
      </c>
      <c r="N213" s="315" t="s">
        <v>888</v>
      </c>
      <c r="O213" s="315" t="s">
        <v>778</v>
      </c>
      <c r="P213" s="315" t="s">
        <v>889</v>
      </c>
      <c r="Q213" s="315" t="s">
        <v>890</v>
      </c>
      <c r="R213" s="315" t="s">
        <v>891</v>
      </c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92">
        <v>212</v>
      </c>
      <c r="B214" s="288">
        <f>Základ!B214</f>
        <v>0</v>
      </c>
      <c r="C214" s="288">
        <f>Základ!C214</f>
        <v>0</v>
      </c>
      <c r="D214" s="273">
        <f>SUM(Základ!D214,Základ!F214,Základ!N214,Základ!P214)</f>
        <v>0</v>
      </c>
      <c r="E214" s="273">
        <f>SUM(Základ!E214,Základ!G214,Základ!O214,Základ!Q214)</f>
        <v>0</v>
      </c>
      <c r="F214" s="273">
        <f t="shared" si="0"/>
        <v>0</v>
      </c>
      <c r="G214" s="273">
        <f>SUM(Základ!I214,Základ!S214)</f>
        <v>0</v>
      </c>
      <c r="H214" s="273"/>
      <c r="I214" s="314" t="s">
        <v>892</v>
      </c>
      <c r="J214" s="315" t="s">
        <v>893</v>
      </c>
      <c r="K214" s="315" t="s">
        <v>894</v>
      </c>
      <c r="L214" s="315" t="s">
        <v>895</v>
      </c>
      <c r="M214" s="315" t="s">
        <v>896</v>
      </c>
      <c r="N214" s="315" t="s">
        <v>897</v>
      </c>
      <c r="O214" s="315" t="s">
        <v>788</v>
      </c>
      <c r="P214" s="315" t="s">
        <v>898</v>
      </c>
      <c r="Q214" s="315" t="s">
        <v>899</v>
      </c>
      <c r="R214" s="315" t="s">
        <v>900</v>
      </c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92">
        <v>213</v>
      </c>
      <c r="B215" s="288">
        <f>Základ!B215</f>
        <v>0</v>
      </c>
      <c r="C215" s="288">
        <f>Základ!C215</f>
        <v>0</v>
      </c>
      <c r="D215" s="273">
        <f>SUM(Základ!D215,Základ!F215,Základ!N215,Základ!P215)</f>
        <v>0</v>
      </c>
      <c r="E215" s="273">
        <f>SUM(Základ!E215,Základ!G215,Základ!O215,Základ!Q215)</f>
        <v>0</v>
      </c>
      <c r="F215" s="273">
        <f t="shared" si="0"/>
        <v>0</v>
      </c>
      <c r="G215" s="273">
        <f>SUM(Základ!I215,Základ!S215)</f>
        <v>0</v>
      </c>
      <c r="H215" s="273"/>
      <c r="I215" s="314" t="s">
        <v>901</v>
      </c>
      <c r="J215" s="315" t="s">
        <v>902</v>
      </c>
      <c r="K215" s="315" t="s">
        <v>903</v>
      </c>
      <c r="L215" s="315" t="s">
        <v>904</v>
      </c>
      <c r="M215" s="315" t="s">
        <v>905</v>
      </c>
      <c r="N215" s="315" t="s">
        <v>906</v>
      </c>
      <c r="O215" s="315" t="s">
        <v>798</v>
      </c>
      <c r="P215" s="315" t="s">
        <v>907</v>
      </c>
      <c r="Q215" s="315" t="s">
        <v>908</v>
      </c>
      <c r="R215" s="315" t="s">
        <v>909</v>
      </c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92">
        <v>214</v>
      </c>
      <c r="B216" s="288">
        <f>Základ!B216</f>
        <v>0</v>
      </c>
      <c r="C216" s="288">
        <f>Základ!C216</f>
        <v>0</v>
      </c>
      <c r="D216" s="273">
        <f>SUM(Základ!D216,Základ!F216,Základ!N216,Základ!P216)</f>
        <v>0</v>
      </c>
      <c r="E216" s="273">
        <f>SUM(Základ!E216,Základ!G216,Základ!O216,Základ!Q216)</f>
        <v>0</v>
      </c>
      <c r="F216" s="273">
        <f t="shared" si="0"/>
        <v>0</v>
      </c>
      <c r="G216" s="273">
        <f>SUM(Základ!I216,Základ!S216)</f>
        <v>0</v>
      </c>
      <c r="H216" s="273"/>
      <c r="I216" s="314" t="s">
        <v>910</v>
      </c>
      <c r="J216" s="315" t="s">
        <v>911</v>
      </c>
      <c r="K216" s="315" t="s">
        <v>912</v>
      </c>
      <c r="L216" s="315" t="s">
        <v>913</v>
      </c>
      <c r="M216" s="315" t="s">
        <v>914</v>
      </c>
      <c r="N216" s="315" t="s">
        <v>915</v>
      </c>
      <c r="O216" s="315" t="s">
        <v>768</v>
      </c>
      <c r="P216" s="315" t="s">
        <v>916</v>
      </c>
      <c r="Q216" s="315" t="s">
        <v>917</v>
      </c>
      <c r="R216" s="315" t="s">
        <v>918</v>
      </c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92">
        <v>215</v>
      </c>
      <c r="B217" s="288">
        <f>Základ!B217</f>
        <v>0</v>
      </c>
      <c r="C217" s="288">
        <f>Základ!C217</f>
        <v>0</v>
      </c>
      <c r="D217" s="273">
        <f>SUM(Základ!D217,Základ!F217,Základ!N217,Základ!P217)</f>
        <v>0</v>
      </c>
      <c r="E217" s="273">
        <f>SUM(Základ!E217,Základ!G217,Základ!O217,Základ!Q217)</f>
        <v>0</v>
      </c>
      <c r="F217" s="273">
        <f t="shared" si="0"/>
        <v>0</v>
      </c>
      <c r="G217" s="273">
        <f>SUM(Základ!I217,Základ!S217)</f>
        <v>0</v>
      </c>
      <c r="H217" s="273"/>
      <c r="I217" s="314" t="s">
        <v>919</v>
      </c>
      <c r="J217" s="315" t="s">
        <v>920</v>
      </c>
      <c r="K217" s="315" t="s">
        <v>921</v>
      </c>
      <c r="L217" s="315" t="s">
        <v>922</v>
      </c>
      <c r="M217" s="315" t="s">
        <v>923</v>
      </c>
      <c r="N217" s="315" t="s">
        <v>924</v>
      </c>
      <c r="O217" s="315" t="s">
        <v>778</v>
      </c>
      <c r="P217" s="315" t="s">
        <v>925</v>
      </c>
      <c r="Q217" s="315" t="s">
        <v>926</v>
      </c>
      <c r="R217" s="315" t="s">
        <v>927</v>
      </c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92">
        <v>216</v>
      </c>
      <c r="B218" s="288">
        <f>Základ!B218</f>
        <v>0</v>
      </c>
      <c r="C218" s="288">
        <f>Základ!C218</f>
        <v>0</v>
      </c>
      <c r="D218" s="273">
        <f>SUM(Základ!D218,Základ!F218,Základ!N218,Základ!P218)</f>
        <v>0</v>
      </c>
      <c r="E218" s="273">
        <f>SUM(Základ!E218,Základ!G218,Základ!O218,Základ!Q218)</f>
        <v>0</v>
      </c>
      <c r="F218" s="273">
        <f t="shared" si="0"/>
        <v>0</v>
      </c>
      <c r="G218" s="273">
        <f>SUM(Základ!I218,Základ!S218)</f>
        <v>0</v>
      </c>
      <c r="H218" s="273"/>
      <c r="I218" s="314" t="s">
        <v>928</v>
      </c>
      <c r="J218" s="315" t="s">
        <v>929</v>
      </c>
      <c r="K218" s="315" t="s">
        <v>930</v>
      </c>
      <c r="L218" s="315" t="s">
        <v>931</v>
      </c>
      <c r="M218" s="315" t="s">
        <v>932</v>
      </c>
      <c r="N218" s="315" t="s">
        <v>933</v>
      </c>
      <c r="O218" s="315" t="s">
        <v>788</v>
      </c>
      <c r="P218" s="315" t="s">
        <v>934</v>
      </c>
      <c r="Q218" s="315" t="s">
        <v>935</v>
      </c>
      <c r="R218" s="315" t="s">
        <v>936</v>
      </c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92">
        <v>217</v>
      </c>
      <c r="B219" s="288">
        <f>Základ!B219</f>
        <v>0</v>
      </c>
      <c r="C219" s="288">
        <f>Základ!C219</f>
        <v>0</v>
      </c>
      <c r="D219" s="273">
        <f>SUM(Základ!D219,Základ!F219,Základ!N219,Základ!P219)</f>
        <v>0</v>
      </c>
      <c r="E219" s="273">
        <f>SUM(Základ!E219,Základ!G219,Základ!O219,Základ!Q219)</f>
        <v>0</v>
      </c>
      <c r="F219" s="273">
        <f t="shared" si="0"/>
        <v>0</v>
      </c>
      <c r="G219" s="273">
        <f>SUM(Základ!I219,Základ!S219)</f>
        <v>0</v>
      </c>
      <c r="H219" s="273"/>
      <c r="I219" s="314" t="s">
        <v>937</v>
      </c>
      <c r="J219" s="315" t="s">
        <v>938</v>
      </c>
      <c r="K219" s="315" t="s">
        <v>939</v>
      </c>
      <c r="L219" s="315" t="s">
        <v>940</v>
      </c>
      <c r="M219" s="315" t="s">
        <v>941</v>
      </c>
      <c r="N219" s="315" t="s">
        <v>942</v>
      </c>
      <c r="O219" s="315" t="s">
        <v>798</v>
      </c>
      <c r="P219" s="315" t="s">
        <v>943</v>
      </c>
      <c r="Q219" s="315" t="s">
        <v>944</v>
      </c>
      <c r="R219" s="315" t="s">
        <v>945</v>
      </c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91">
        <v>218</v>
      </c>
      <c r="B220" s="288">
        <f>Základ!B220</f>
        <v>0</v>
      </c>
      <c r="C220" s="288">
        <f>Základ!C220</f>
        <v>0</v>
      </c>
      <c r="D220" s="273">
        <f>SUM(Základ!D220,Základ!F220,Základ!N220,Základ!P220)</f>
        <v>0</v>
      </c>
      <c r="E220" s="273">
        <f>SUM(Základ!E220,Základ!G220,Základ!O220,Základ!Q220)</f>
        <v>0</v>
      </c>
      <c r="F220" s="273">
        <f t="shared" si="0"/>
        <v>0</v>
      </c>
      <c r="G220" s="273">
        <f>SUM(Základ!I220,Základ!S220)</f>
        <v>0</v>
      </c>
      <c r="H220" s="273"/>
      <c r="I220" s="314" t="s">
        <v>946</v>
      </c>
      <c r="J220" s="315" t="s">
        <v>947</v>
      </c>
      <c r="K220" s="315" t="s">
        <v>948</v>
      </c>
      <c r="L220" s="315" t="s">
        <v>949</v>
      </c>
      <c r="M220" s="315" t="s">
        <v>950</v>
      </c>
      <c r="N220" s="315" t="s">
        <v>951</v>
      </c>
      <c r="O220" s="315" t="s">
        <v>768</v>
      </c>
      <c r="P220" s="315" t="s">
        <v>952</v>
      </c>
      <c r="Q220" s="315" t="s">
        <v>953</v>
      </c>
      <c r="R220" s="315" t="s">
        <v>954</v>
      </c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91">
        <v>219</v>
      </c>
      <c r="B221" s="288">
        <f>Základ!B221</f>
        <v>0</v>
      </c>
      <c r="C221" s="288">
        <f>Základ!C221</f>
        <v>0</v>
      </c>
      <c r="D221" s="273">
        <f>SUM(Základ!D221,Základ!F221,Základ!N221,Základ!P221)</f>
        <v>0</v>
      </c>
      <c r="E221" s="273">
        <f>SUM(Základ!E221,Základ!G221,Základ!O221,Základ!Q221)</f>
        <v>0</v>
      </c>
      <c r="F221" s="273">
        <f t="shared" si="0"/>
        <v>0</v>
      </c>
      <c r="G221" s="273">
        <f>SUM(Základ!I221,Základ!S221)</f>
        <v>0</v>
      </c>
      <c r="H221" s="273"/>
      <c r="I221" s="314" t="s">
        <v>955</v>
      </c>
      <c r="J221" s="315" t="s">
        <v>956</v>
      </c>
      <c r="K221" s="315" t="s">
        <v>957</v>
      </c>
      <c r="L221" s="315" t="s">
        <v>958</v>
      </c>
      <c r="M221" s="315" t="s">
        <v>959</v>
      </c>
      <c r="N221" s="315" t="s">
        <v>960</v>
      </c>
      <c r="O221" s="315" t="s">
        <v>778</v>
      </c>
      <c r="P221" s="315" t="s">
        <v>961</v>
      </c>
      <c r="Q221" s="315" t="s">
        <v>962</v>
      </c>
      <c r="R221" s="315" t="s">
        <v>963</v>
      </c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91">
        <v>220</v>
      </c>
      <c r="B222" s="288">
        <f>Základ!B222</f>
        <v>0</v>
      </c>
      <c r="C222" s="288">
        <f>Základ!C222</f>
        <v>0</v>
      </c>
      <c r="D222" s="273">
        <f>SUM(Základ!D222,Základ!F222,Základ!N222,Základ!P222)</f>
        <v>0</v>
      </c>
      <c r="E222" s="273">
        <f>SUM(Základ!E222,Základ!G222,Základ!O222,Základ!Q222)</f>
        <v>0</v>
      </c>
      <c r="F222" s="273">
        <f t="shared" si="0"/>
        <v>0</v>
      </c>
      <c r="G222" s="273">
        <f>SUM(Základ!I222,Základ!S222)</f>
        <v>0</v>
      </c>
      <c r="H222" s="273"/>
      <c r="I222" s="314" t="s">
        <v>964</v>
      </c>
      <c r="J222" s="315" t="s">
        <v>965</v>
      </c>
      <c r="K222" s="315" t="s">
        <v>966</v>
      </c>
      <c r="L222" s="315" t="s">
        <v>967</v>
      </c>
      <c r="M222" s="315" t="s">
        <v>968</v>
      </c>
      <c r="N222" s="315" t="s">
        <v>969</v>
      </c>
      <c r="O222" s="315" t="s">
        <v>788</v>
      </c>
      <c r="P222" s="315" t="s">
        <v>970</v>
      </c>
      <c r="Q222" s="315" t="s">
        <v>971</v>
      </c>
      <c r="R222" s="315" t="s">
        <v>972</v>
      </c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91">
        <v>221</v>
      </c>
      <c r="B223" s="288">
        <f>Základ!B223</f>
        <v>0</v>
      </c>
      <c r="C223" s="288">
        <f>Základ!C223</f>
        <v>0</v>
      </c>
      <c r="D223" s="273">
        <f>SUM(Základ!D223,Základ!F223,Základ!N223,Základ!P223)</f>
        <v>0</v>
      </c>
      <c r="E223" s="273">
        <f>SUM(Základ!E223,Základ!G223,Základ!O223,Základ!Q223)</f>
        <v>0</v>
      </c>
      <c r="F223" s="273">
        <f t="shared" si="0"/>
        <v>0</v>
      </c>
      <c r="G223" s="273">
        <f>SUM(Základ!I223,Základ!S223)</f>
        <v>0</v>
      </c>
      <c r="H223" s="273"/>
      <c r="I223" s="314" t="s">
        <v>973</v>
      </c>
      <c r="J223" s="315" t="s">
        <v>974</v>
      </c>
      <c r="K223" s="315" t="s">
        <v>975</v>
      </c>
      <c r="L223" s="315" t="s">
        <v>976</v>
      </c>
      <c r="M223" s="315" t="s">
        <v>977</v>
      </c>
      <c r="N223" s="315" t="s">
        <v>978</v>
      </c>
      <c r="O223" s="315" t="s">
        <v>798</v>
      </c>
      <c r="P223" s="315" t="s">
        <v>979</v>
      </c>
      <c r="Q223" s="315" t="s">
        <v>980</v>
      </c>
      <c r="R223" s="315" t="s">
        <v>981</v>
      </c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91">
        <v>222</v>
      </c>
      <c r="B224" s="288">
        <f>Základ!B224</f>
        <v>0</v>
      </c>
      <c r="C224" s="288">
        <f>Základ!C224</f>
        <v>0</v>
      </c>
      <c r="D224" s="273">
        <f>SUM(Základ!D224,Základ!F224,Základ!N224,Základ!P224)</f>
        <v>0</v>
      </c>
      <c r="E224" s="273">
        <f>SUM(Základ!E224,Základ!G224,Základ!O224,Základ!Q224)</f>
        <v>0</v>
      </c>
      <c r="F224" s="273">
        <f t="shared" si="0"/>
        <v>0</v>
      </c>
      <c r="G224" s="273">
        <f>SUM(Základ!I224,Základ!S224)</f>
        <v>0</v>
      </c>
      <c r="H224" s="273"/>
      <c r="I224" s="314" t="s">
        <v>982</v>
      </c>
      <c r="J224" s="315" t="s">
        <v>983</v>
      </c>
      <c r="K224" s="315" t="s">
        <v>984</v>
      </c>
      <c r="L224" s="315" t="s">
        <v>985</v>
      </c>
      <c r="M224" s="315" t="s">
        <v>986</v>
      </c>
      <c r="N224" s="315" t="s">
        <v>987</v>
      </c>
      <c r="O224" s="315" t="s">
        <v>768</v>
      </c>
      <c r="P224" s="315" t="s">
        <v>988</v>
      </c>
      <c r="Q224" s="315" t="s">
        <v>989</v>
      </c>
      <c r="R224" s="315" t="s">
        <v>990</v>
      </c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91">
        <v>223</v>
      </c>
      <c r="B225" s="288">
        <f>Základ!B225</f>
        <v>0</v>
      </c>
      <c r="C225" s="288">
        <f>Základ!C225</f>
        <v>0</v>
      </c>
      <c r="D225" s="273">
        <f>SUM(Základ!D225,Základ!F225,Základ!N225,Základ!P225)</f>
        <v>0</v>
      </c>
      <c r="E225" s="273">
        <f>SUM(Základ!E225,Základ!G225,Základ!O225,Základ!Q225)</f>
        <v>0</v>
      </c>
      <c r="F225" s="273">
        <f t="shared" si="0"/>
        <v>0</v>
      </c>
      <c r="G225" s="273">
        <f>SUM(Základ!I225,Základ!S225)</f>
        <v>0</v>
      </c>
      <c r="H225" s="273"/>
      <c r="I225" s="314" t="s">
        <v>991</v>
      </c>
      <c r="J225" s="315" t="s">
        <v>992</v>
      </c>
      <c r="K225" s="315" t="s">
        <v>993</v>
      </c>
      <c r="L225" s="315" t="s">
        <v>994</v>
      </c>
      <c r="M225" s="315" t="s">
        <v>995</v>
      </c>
      <c r="N225" s="315" t="s">
        <v>996</v>
      </c>
      <c r="O225" s="315" t="s">
        <v>778</v>
      </c>
      <c r="P225" s="315" t="s">
        <v>997</v>
      </c>
      <c r="Q225" s="315" t="s">
        <v>998</v>
      </c>
      <c r="R225" s="315" t="s">
        <v>999</v>
      </c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91">
        <v>224</v>
      </c>
      <c r="B226" s="288">
        <f>Základ!B226</f>
        <v>0</v>
      </c>
      <c r="C226" s="288">
        <f>Základ!C226</f>
        <v>0</v>
      </c>
      <c r="D226" s="273">
        <f>SUM(Základ!D226,Základ!F226,Základ!N226,Základ!P226)</f>
        <v>0</v>
      </c>
      <c r="E226" s="273">
        <f>SUM(Základ!E226,Základ!G226,Základ!O226,Základ!Q226)</f>
        <v>0</v>
      </c>
      <c r="F226" s="273">
        <f t="shared" si="0"/>
        <v>0</v>
      </c>
      <c r="G226" s="273">
        <f>SUM(Základ!I226,Základ!S226)</f>
        <v>0</v>
      </c>
      <c r="H226" s="273"/>
      <c r="I226" s="314" t="s">
        <v>1000</v>
      </c>
      <c r="J226" s="315" t="s">
        <v>1001</v>
      </c>
      <c r="K226" s="315" t="s">
        <v>1002</v>
      </c>
      <c r="L226" s="315" t="s">
        <v>1003</v>
      </c>
      <c r="M226" s="315" t="s">
        <v>1004</v>
      </c>
      <c r="N226" s="315" t="s">
        <v>1005</v>
      </c>
      <c r="O226" s="315" t="s">
        <v>788</v>
      </c>
      <c r="P226" s="315" t="s">
        <v>1006</v>
      </c>
      <c r="Q226" s="315" t="s">
        <v>1007</v>
      </c>
      <c r="R226" s="315" t="s">
        <v>1008</v>
      </c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92">
        <v>225</v>
      </c>
      <c r="B227" s="288">
        <f>Základ!B227</f>
        <v>0</v>
      </c>
      <c r="C227" s="288">
        <f>Základ!C227</f>
        <v>0</v>
      </c>
      <c r="D227" s="273">
        <f>SUM(Základ!D227,Základ!F227,Základ!N227,Základ!P227)</f>
        <v>0</v>
      </c>
      <c r="E227" s="273">
        <f>SUM(Základ!E227,Základ!G227,Základ!O227,Základ!Q227)</f>
        <v>0</v>
      </c>
      <c r="F227" s="273">
        <f t="shared" si="0"/>
        <v>0</v>
      </c>
      <c r="G227" s="273">
        <f>SUM(Základ!I227,Základ!S227)</f>
        <v>0</v>
      </c>
      <c r="H227" s="273"/>
      <c r="I227" s="314" t="s">
        <v>1009</v>
      </c>
      <c r="J227" s="315" t="s">
        <v>1010</v>
      </c>
      <c r="K227" s="315" t="s">
        <v>1011</v>
      </c>
      <c r="L227" s="315" t="s">
        <v>1012</v>
      </c>
      <c r="M227" s="315" t="s">
        <v>1013</v>
      </c>
      <c r="N227" s="315" t="s">
        <v>1014</v>
      </c>
      <c r="O227" s="315" t="s">
        <v>798</v>
      </c>
      <c r="P227" s="315" t="s">
        <v>1015</v>
      </c>
      <c r="Q227" s="315" t="s">
        <v>1016</v>
      </c>
      <c r="R227" s="315" t="s">
        <v>1017</v>
      </c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92">
        <v>226</v>
      </c>
      <c r="B228" s="288">
        <f>Základ!B228</f>
        <v>0</v>
      </c>
      <c r="C228" s="288">
        <f>Základ!C228</f>
        <v>0</v>
      </c>
      <c r="D228" s="273">
        <f>SUM(Základ!D228,Základ!F228,Základ!N228,Základ!P228)</f>
        <v>0</v>
      </c>
      <c r="E228" s="273">
        <f>SUM(Základ!E228,Základ!G228,Základ!O228,Základ!Q228)</f>
        <v>0</v>
      </c>
      <c r="F228" s="273">
        <f t="shared" si="0"/>
        <v>0</v>
      </c>
      <c r="G228" s="273">
        <f>SUM(Základ!I228,Základ!S228)</f>
        <v>0</v>
      </c>
      <c r="H228" s="273"/>
      <c r="I228" s="314" t="s">
        <v>1018</v>
      </c>
      <c r="J228" s="315" t="s">
        <v>1019</v>
      </c>
      <c r="K228" s="315" t="s">
        <v>1020</v>
      </c>
      <c r="L228" s="315" t="s">
        <v>1021</v>
      </c>
      <c r="M228" s="315" t="s">
        <v>1022</v>
      </c>
      <c r="N228" s="315" t="s">
        <v>1023</v>
      </c>
      <c r="O228" s="315" t="s">
        <v>768</v>
      </c>
      <c r="P228" s="315" t="s">
        <v>1024</v>
      </c>
      <c r="Q228" s="315" t="s">
        <v>1025</v>
      </c>
      <c r="R228" s="315" t="s">
        <v>1026</v>
      </c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92">
        <v>227</v>
      </c>
      <c r="B229" s="288">
        <f>Základ!B229</f>
        <v>0</v>
      </c>
      <c r="C229" s="288">
        <f>Základ!C229</f>
        <v>0</v>
      </c>
      <c r="D229" s="273">
        <f>SUM(Základ!D229,Základ!F229,Základ!N229,Základ!P229)</f>
        <v>0</v>
      </c>
      <c r="E229" s="273">
        <f>SUM(Základ!E229,Základ!G229,Základ!O229,Základ!Q229)</f>
        <v>0</v>
      </c>
      <c r="F229" s="273">
        <f t="shared" si="0"/>
        <v>0</v>
      </c>
      <c r="G229" s="273">
        <f>SUM(Základ!I229,Základ!S229)</f>
        <v>0</v>
      </c>
      <c r="H229" s="273"/>
      <c r="I229" s="314" t="s">
        <v>1027</v>
      </c>
      <c r="J229" s="315" t="s">
        <v>1028</v>
      </c>
      <c r="K229" s="315" t="s">
        <v>1029</v>
      </c>
      <c r="L229" s="315" t="s">
        <v>1030</v>
      </c>
      <c r="M229" s="315" t="s">
        <v>1031</v>
      </c>
      <c r="N229" s="315" t="s">
        <v>1032</v>
      </c>
      <c r="O229" s="315" t="s">
        <v>778</v>
      </c>
      <c r="P229" s="315" t="s">
        <v>1033</v>
      </c>
      <c r="Q229" s="315" t="s">
        <v>1034</v>
      </c>
      <c r="R229" s="315" t="s">
        <v>1035</v>
      </c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92">
        <v>228</v>
      </c>
      <c r="B230" s="288">
        <f>Základ!B230</f>
        <v>0</v>
      </c>
      <c r="C230" s="288">
        <f>Základ!C230</f>
        <v>0</v>
      </c>
      <c r="D230" s="273">
        <f>SUM(Základ!D230,Základ!F230,Základ!N230,Základ!P230)</f>
        <v>0</v>
      </c>
      <c r="E230" s="273">
        <f>SUM(Základ!E230,Základ!G230,Základ!O230,Základ!Q230)</f>
        <v>0</v>
      </c>
      <c r="F230" s="273">
        <f t="shared" si="0"/>
        <v>0</v>
      </c>
      <c r="G230" s="273">
        <f>SUM(Základ!I230,Základ!S230)</f>
        <v>0</v>
      </c>
      <c r="H230" s="273"/>
      <c r="I230" s="314" t="s">
        <v>1036</v>
      </c>
      <c r="J230" s="315" t="s">
        <v>1037</v>
      </c>
      <c r="K230" s="315" t="s">
        <v>1038</v>
      </c>
      <c r="L230" s="315" t="s">
        <v>1039</v>
      </c>
      <c r="M230" s="315" t="s">
        <v>1040</v>
      </c>
      <c r="N230" s="315" t="s">
        <v>1041</v>
      </c>
      <c r="O230" s="315" t="s">
        <v>788</v>
      </c>
      <c r="P230" s="315" t="s">
        <v>1042</v>
      </c>
      <c r="Q230" s="315" t="s">
        <v>1043</v>
      </c>
      <c r="R230" s="315" t="s">
        <v>1044</v>
      </c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92">
        <v>229</v>
      </c>
      <c r="B231" s="288">
        <f>Základ!B231</f>
        <v>0</v>
      </c>
      <c r="C231" s="288">
        <f>Základ!C231</f>
        <v>0</v>
      </c>
      <c r="D231" s="273">
        <f>SUM(Základ!D231,Základ!F231,Základ!N231,Základ!P231)</f>
        <v>0</v>
      </c>
      <c r="E231" s="273">
        <f>SUM(Základ!E231,Základ!G231,Základ!O231,Základ!Q231)</f>
        <v>0</v>
      </c>
      <c r="F231" s="273">
        <f t="shared" si="0"/>
        <v>0</v>
      </c>
      <c r="G231" s="273">
        <f>SUM(Základ!I231,Základ!S231)</f>
        <v>0</v>
      </c>
      <c r="H231" s="273"/>
      <c r="I231" s="314" t="s">
        <v>1045</v>
      </c>
      <c r="J231" s="315" t="s">
        <v>1046</v>
      </c>
      <c r="K231" s="315" t="s">
        <v>1047</v>
      </c>
      <c r="L231" s="315" t="s">
        <v>1048</v>
      </c>
      <c r="M231" s="315" t="s">
        <v>1049</v>
      </c>
      <c r="N231" s="315" t="s">
        <v>1050</v>
      </c>
      <c r="O231" s="315" t="s">
        <v>798</v>
      </c>
      <c r="P231" s="315" t="s">
        <v>1051</v>
      </c>
      <c r="Q231" s="315" t="s">
        <v>1052</v>
      </c>
      <c r="R231" s="315" t="s">
        <v>1053</v>
      </c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92">
        <v>230</v>
      </c>
      <c r="B232" s="288">
        <f>Základ!B232</f>
        <v>0</v>
      </c>
      <c r="C232" s="288">
        <f>Základ!C232</f>
        <v>0</v>
      </c>
      <c r="D232" s="273">
        <f>SUM(Základ!D232,Základ!F232,Základ!N232,Základ!P232)</f>
        <v>0</v>
      </c>
      <c r="E232" s="273">
        <f>SUM(Základ!E232,Základ!G232,Základ!O232,Základ!Q232)</f>
        <v>0</v>
      </c>
      <c r="F232" s="273">
        <f t="shared" si="0"/>
        <v>0</v>
      </c>
      <c r="G232" s="273">
        <f>SUM(Základ!I232,Základ!S232)</f>
        <v>0</v>
      </c>
      <c r="H232" s="273"/>
      <c r="I232" s="314" t="s">
        <v>1054</v>
      </c>
      <c r="J232" s="315" t="s">
        <v>1055</v>
      </c>
      <c r="K232" s="315" t="s">
        <v>1056</v>
      </c>
      <c r="L232" s="315" t="s">
        <v>1057</v>
      </c>
      <c r="M232" s="315" t="s">
        <v>1058</v>
      </c>
      <c r="N232" s="315" t="s">
        <v>1059</v>
      </c>
      <c r="O232" s="315" t="s">
        <v>768</v>
      </c>
      <c r="P232" s="315" t="s">
        <v>1060</v>
      </c>
      <c r="Q232" s="315" t="s">
        <v>1061</v>
      </c>
      <c r="R232" s="315" t="s">
        <v>1062</v>
      </c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92">
        <v>231</v>
      </c>
      <c r="B233" s="288">
        <f>Základ!B233</f>
        <v>0</v>
      </c>
      <c r="C233" s="288">
        <f>Základ!C233</f>
        <v>0</v>
      </c>
      <c r="D233" s="273">
        <f>SUM(Základ!D233,Základ!F233,Základ!N233,Základ!P233)</f>
        <v>0</v>
      </c>
      <c r="E233" s="273">
        <f>SUM(Základ!E233,Základ!G233,Základ!O233,Základ!Q233)</f>
        <v>0</v>
      </c>
      <c r="F233" s="273">
        <f t="shared" si="0"/>
        <v>0</v>
      </c>
      <c r="G233" s="273">
        <f>SUM(Základ!I233,Základ!S233)</f>
        <v>0</v>
      </c>
      <c r="H233" s="273"/>
      <c r="I233" s="314" t="s">
        <v>1063</v>
      </c>
      <c r="J233" s="315" t="s">
        <v>1064</v>
      </c>
      <c r="K233" s="315" t="s">
        <v>1065</v>
      </c>
      <c r="L233" s="315" t="s">
        <v>1066</v>
      </c>
      <c r="M233" s="315" t="s">
        <v>1067</v>
      </c>
      <c r="N233" s="315" t="s">
        <v>1068</v>
      </c>
      <c r="O233" s="315" t="s">
        <v>778</v>
      </c>
      <c r="P233" s="315" t="s">
        <v>1069</v>
      </c>
      <c r="Q233" s="315" t="s">
        <v>1070</v>
      </c>
      <c r="R233" s="315" t="s">
        <v>1071</v>
      </c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91">
        <v>232</v>
      </c>
      <c r="B234" s="288">
        <f>Základ!B234</f>
        <v>0</v>
      </c>
      <c r="C234" s="288">
        <f>Základ!C234</f>
        <v>0</v>
      </c>
      <c r="D234" s="273">
        <f>SUM(Základ!D234,Základ!F234,Základ!N234,Základ!P234)</f>
        <v>0</v>
      </c>
      <c r="E234" s="273">
        <f>SUM(Základ!E234,Základ!G234,Základ!O234,Základ!Q234)</f>
        <v>0</v>
      </c>
      <c r="F234" s="273">
        <f t="shared" si="0"/>
        <v>0</v>
      </c>
      <c r="G234" s="273">
        <f>SUM(Základ!I234,Základ!S234)</f>
        <v>0</v>
      </c>
      <c r="H234" s="273"/>
      <c r="I234" s="314" t="s">
        <v>1072</v>
      </c>
      <c r="J234" s="315" t="s">
        <v>1073</v>
      </c>
      <c r="K234" s="315" t="s">
        <v>1074</v>
      </c>
      <c r="L234" s="315" t="s">
        <v>1075</v>
      </c>
      <c r="M234" s="315" t="s">
        <v>1076</v>
      </c>
      <c r="N234" s="315" t="s">
        <v>1077</v>
      </c>
      <c r="O234" s="315" t="s">
        <v>788</v>
      </c>
      <c r="P234" s="315" t="s">
        <v>1078</v>
      </c>
      <c r="Q234" s="315" t="s">
        <v>1079</v>
      </c>
      <c r="R234" s="315" t="s">
        <v>1080</v>
      </c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91">
        <v>233</v>
      </c>
      <c r="B235" s="288">
        <f>Základ!B235</f>
        <v>0</v>
      </c>
      <c r="C235" s="288">
        <f>Základ!C235</f>
        <v>0</v>
      </c>
      <c r="D235" s="273">
        <f>SUM(Základ!D235,Základ!F235,Základ!N235,Základ!P235)</f>
        <v>0</v>
      </c>
      <c r="E235" s="273">
        <f>SUM(Základ!E235,Základ!G235,Základ!O235,Základ!Q235)</f>
        <v>0</v>
      </c>
      <c r="F235" s="273">
        <f t="shared" si="0"/>
        <v>0</v>
      </c>
      <c r="G235" s="273">
        <f>SUM(Základ!I235,Základ!S235)</f>
        <v>0</v>
      </c>
      <c r="H235" s="273"/>
      <c r="I235" s="314" t="s">
        <v>1081</v>
      </c>
      <c r="J235" s="315" t="s">
        <v>1082</v>
      </c>
      <c r="K235" s="315" t="s">
        <v>1083</v>
      </c>
      <c r="L235" s="315" t="s">
        <v>1084</v>
      </c>
      <c r="M235" s="315" t="s">
        <v>1085</v>
      </c>
      <c r="N235" s="315" t="s">
        <v>1086</v>
      </c>
      <c r="O235" s="315" t="s">
        <v>798</v>
      </c>
      <c r="P235" s="315" t="s">
        <v>1087</v>
      </c>
      <c r="Q235" s="315" t="s">
        <v>1088</v>
      </c>
      <c r="R235" s="315" t="s">
        <v>1089</v>
      </c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91">
        <v>234</v>
      </c>
      <c r="B236" s="288">
        <f>Základ!B236</f>
        <v>0</v>
      </c>
      <c r="C236" s="288">
        <f>Základ!C236</f>
        <v>0</v>
      </c>
      <c r="D236" s="273">
        <f>SUM(Základ!D236,Základ!F236,Základ!N236,Základ!P236)</f>
        <v>0</v>
      </c>
      <c r="E236" s="273">
        <f>SUM(Základ!E236,Základ!G236,Základ!O236,Základ!Q236)</f>
        <v>0</v>
      </c>
      <c r="F236" s="273">
        <f t="shared" si="0"/>
        <v>0</v>
      </c>
      <c r="G236" s="273">
        <f>SUM(Základ!I236,Základ!S236)</f>
        <v>0</v>
      </c>
      <c r="H236" s="273"/>
      <c r="I236" s="314" t="s">
        <v>1090</v>
      </c>
      <c r="J236" s="315" t="s">
        <v>1091</v>
      </c>
      <c r="K236" s="315" t="s">
        <v>1092</v>
      </c>
      <c r="L236" s="315" t="s">
        <v>1093</v>
      </c>
      <c r="M236" s="315" t="s">
        <v>1094</v>
      </c>
      <c r="N236" s="315" t="s">
        <v>1095</v>
      </c>
      <c r="O236" s="315" t="s">
        <v>768</v>
      </c>
      <c r="P236" s="315" t="s">
        <v>1096</v>
      </c>
      <c r="Q236" s="315" t="s">
        <v>1097</v>
      </c>
      <c r="R236" s="315" t="s">
        <v>1098</v>
      </c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91">
        <v>235</v>
      </c>
      <c r="B237" s="288">
        <f>Základ!B237</f>
        <v>0</v>
      </c>
      <c r="C237" s="288">
        <f>Základ!C237</f>
        <v>0</v>
      </c>
      <c r="D237" s="273">
        <f>SUM(Základ!D237,Základ!F237,Základ!N237,Základ!P237)</f>
        <v>0</v>
      </c>
      <c r="E237" s="273">
        <f>SUM(Základ!E237,Základ!G237,Základ!O237,Základ!Q237)</f>
        <v>0</v>
      </c>
      <c r="F237" s="273">
        <f t="shared" si="0"/>
        <v>0</v>
      </c>
      <c r="G237" s="273">
        <f>SUM(Základ!I237,Základ!S237)</f>
        <v>0</v>
      </c>
      <c r="H237" s="273"/>
      <c r="I237" s="314" t="s">
        <v>1099</v>
      </c>
      <c r="J237" s="315" t="s">
        <v>1100</v>
      </c>
      <c r="K237" s="315" t="s">
        <v>1101</v>
      </c>
      <c r="L237" s="315" t="s">
        <v>1102</v>
      </c>
      <c r="M237" s="315" t="s">
        <v>1103</v>
      </c>
      <c r="N237" s="315" t="s">
        <v>1104</v>
      </c>
      <c r="O237" s="315" t="s">
        <v>778</v>
      </c>
      <c r="P237" s="315" t="s">
        <v>1105</v>
      </c>
      <c r="Q237" s="315" t="s">
        <v>1106</v>
      </c>
      <c r="R237" s="315" t="s">
        <v>1107</v>
      </c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91">
        <v>236</v>
      </c>
      <c r="B238" s="288">
        <f>Základ!B238</f>
        <v>0</v>
      </c>
      <c r="C238" s="288">
        <f>Základ!C238</f>
        <v>0</v>
      </c>
      <c r="D238" s="273">
        <f>SUM(Základ!D238,Základ!F238,Základ!N238,Základ!P238)</f>
        <v>0</v>
      </c>
      <c r="E238" s="273">
        <f>SUM(Základ!E238,Základ!G238,Základ!O238,Základ!Q238)</f>
        <v>0</v>
      </c>
      <c r="F238" s="273">
        <f t="shared" si="0"/>
        <v>0</v>
      </c>
      <c r="G238" s="273">
        <f>SUM(Základ!I238,Základ!S238)</f>
        <v>0</v>
      </c>
      <c r="H238" s="273"/>
      <c r="I238" s="314" t="s">
        <v>1108</v>
      </c>
      <c r="J238" s="315" t="s">
        <v>1109</v>
      </c>
      <c r="K238" s="315" t="s">
        <v>1110</v>
      </c>
      <c r="L238" s="315" t="s">
        <v>1111</v>
      </c>
      <c r="M238" s="315" t="s">
        <v>1112</v>
      </c>
      <c r="N238" s="315" t="s">
        <v>1113</v>
      </c>
      <c r="O238" s="315" t="s">
        <v>788</v>
      </c>
      <c r="P238" s="315" t="s">
        <v>1114</v>
      </c>
      <c r="Q238" s="315" t="s">
        <v>1115</v>
      </c>
      <c r="R238" s="315" t="s">
        <v>1116</v>
      </c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91">
        <v>237</v>
      </c>
      <c r="B239" s="288">
        <f>Základ!B239</f>
        <v>0</v>
      </c>
      <c r="C239" s="288">
        <f>Základ!C239</f>
        <v>0</v>
      </c>
      <c r="D239" s="273">
        <f>SUM(Základ!D239,Základ!F239,Základ!N239,Základ!P239)</f>
        <v>0</v>
      </c>
      <c r="E239" s="273">
        <f>SUM(Základ!E239,Základ!G239,Základ!O239,Základ!Q239)</f>
        <v>0</v>
      </c>
      <c r="F239" s="273">
        <f t="shared" si="0"/>
        <v>0</v>
      </c>
      <c r="G239" s="273">
        <f>SUM(Základ!I239,Základ!S239)</f>
        <v>0</v>
      </c>
      <c r="H239" s="273"/>
      <c r="I239" s="314" t="s">
        <v>1117</v>
      </c>
      <c r="J239" s="315" t="s">
        <v>1118</v>
      </c>
      <c r="K239" s="315" t="s">
        <v>1119</v>
      </c>
      <c r="L239" s="315" t="s">
        <v>1120</v>
      </c>
      <c r="M239" s="315" t="s">
        <v>1121</v>
      </c>
      <c r="N239" s="315" t="s">
        <v>1122</v>
      </c>
      <c r="O239" s="315" t="s">
        <v>798</v>
      </c>
      <c r="P239" s="315" t="s">
        <v>1123</v>
      </c>
      <c r="Q239" s="315" t="s">
        <v>1124</v>
      </c>
      <c r="R239" s="315" t="s">
        <v>1125</v>
      </c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91">
        <v>238</v>
      </c>
      <c r="B240" s="288">
        <f>Základ!B240</f>
        <v>0</v>
      </c>
      <c r="C240" s="288">
        <f>Základ!C240</f>
        <v>0</v>
      </c>
      <c r="D240" s="273">
        <f>SUM(Základ!D240,Základ!F240,Základ!N240,Základ!P240)</f>
        <v>0</v>
      </c>
      <c r="E240" s="273">
        <f>SUM(Základ!E240,Základ!G240,Základ!O240,Základ!Q240)</f>
        <v>0</v>
      </c>
      <c r="F240" s="273">
        <f t="shared" si="0"/>
        <v>0</v>
      </c>
      <c r="G240" s="273">
        <f>SUM(Základ!I240,Základ!S240)</f>
        <v>0</v>
      </c>
      <c r="H240" s="273"/>
      <c r="I240" s="314" t="s">
        <v>1126</v>
      </c>
      <c r="J240" s="315" t="s">
        <v>1127</v>
      </c>
      <c r="K240" s="315" t="s">
        <v>1128</v>
      </c>
      <c r="L240" s="315" t="s">
        <v>1129</v>
      </c>
      <c r="M240" s="315" t="s">
        <v>1130</v>
      </c>
      <c r="N240" s="315" t="s">
        <v>1131</v>
      </c>
      <c r="O240" s="315" t="s">
        <v>768</v>
      </c>
      <c r="P240" s="315" t="s">
        <v>1132</v>
      </c>
      <c r="Q240" s="315" t="s">
        <v>1133</v>
      </c>
      <c r="R240" s="315" t="s">
        <v>1134</v>
      </c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92">
        <v>239</v>
      </c>
      <c r="B241" s="288">
        <f>Základ!B241</f>
        <v>0</v>
      </c>
      <c r="C241" s="288">
        <f>Základ!C241</f>
        <v>0</v>
      </c>
      <c r="D241" s="273">
        <f>SUM(Základ!D241,Základ!F241,Základ!N241,Základ!P241)</f>
        <v>0</v>
      </c>
      <c r="E241" s="273">
        <f>SUM(Základ!E241,Základ!G241,Základ!O241,Základ!Q241)</f>
        <v>0</v>
      </c>
      <c r="F241" s="273">
        <f t="shared" si="0"/>
        <v>0</v>
      </c>
      <c r="G241" s="273">
        <f>SUM(Základ!I241,Základ!S241)</f>
        <v>0</v>
      </c>
      <c r="H241" s="273"/>
      <c r="I241" s="314" t="s">
        <v>1135</v>
      </c>
      <c r="J241" s="315" t="s">
        <v>1136</v>
      </c>
      <c r="K241" s="315" t="s">
        <v>1137</v>
      </c>
      <c r="L241" s="315" t="s">
        <v>1138</v>
      </c>
      <c r="M241" s="315" t="s">
        <v>1139</v>
      </c>
      <c r="N241" s="315" t="s">
        <v>1140</v>
      </c>
      <c r="O241" s="315" t="s">
        <v>778</v>
      </c>
      <c r="P241" s="315" t="s">
        <v>1141</v>
      </c>
      <c r="Q241" s="315" t="s">
        <v>1142</v>
      </c>
      <c r="R241" s="315" t="s">
        <v>1143</v>
      </c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92">
        <v>240</v>
      </c>
      <c r="B242" s="288">
        <f>Základ!B242</f>
        <v>0</v>
      </c>
      <c r="C242" s="288">
        <f>Základ!C242</f>
        <v>0</v>
      </c>
      <c r="D242" s="273">
        <f>SUM(Základ!D242,Základ!F242,Základ!N242,Základ!P242)</f>
        <v>0</v>
      </c>
      <c r="E242" s="273">
        <f>SUM(Základ!E242,Základ!G242,Základ!O242,Základ!Q242)</f>
        <v>0</v>
      </c>
      <c r="F242" s="273">
        <f t="shared" si="0"/>
        <v>0</v>
      </c>
      <c r="G242" s="273">
        <f>SUM(Základ!I242,Základ!S242)</f>
        <v>0</v>
      </c>
      <c r="H242" s="273"/>
      <c r="I242" s="314" t="s">
        <v>1144</v>
      </c>
      <c r="J242" s="315" t="s">
        <v>1145</v>
      </c>
      <c r="K242" s="315" t="s">
        <v>1146</v>
      </c>
      <c r="L242" s="315" t="s">
        <v>1147</v>
      </c>
      <c r="M242" s="315" t="s">
        <v>1148</v>
      </c>
      <c r="N242" s="315" t="s">
        <v>1149</v>
      </c>
      <c r="O242" s="315" t="s">
        <v>788</v>
      </c>
      <c r="P242" s="315" t="s">
        <v>1150</v>
      </c>
      <c r="Q242" s="315" t="s">
        <v>1151</v>
      </c>
      <c r="R242" s="315" t="s">
        <v>1152</v>
      </c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92">
        <v>241</v>
      </c>
      <c r="B243" s="288">
        <f>Základ!B243</f>
        <v>0</v>
      </c>
      <c r="C243" s="288">
        <f>Základ!C243</f>
        <v>0</v>
      </c>
      <c r="D243" s="273">
        <f>SUM(Základ!D243,Základ!F243,Základ!N243,Základ!P243)</f>
        <v>0</v>
      </c>
      <c r="E243" s="273">
        <f>SUM(Základ!E243,Základ!G243,Základ!O243,Základ!Q243)</f>
        <v>0</v>
      </c>
      <c r="F243" s="273">
        <f t="shared" si="0"/>
        <v>0</v>
      </c>
      <c r="G243" s="273">
        <f>SUM(Základ!I243,Základ!S243)</f>
        <v>0</v>
      </c>
      <c r="H243" s="273"/>
      <c r="I243" s="314" t="s">
        <v>1153</v>
      </c>
      <c r="J243" s="315" t="s">
        <v>1154</v>
      </c>
      <c r="K243" s="315" t="s">
        <v>1155</v>
      </c>
      <c r="L243" s="315" t="s">
        <v>1156</v>
      </c>
      <c r="M243" s="315" t="s">
        <v>1157</v>
      </c>
      <c r="N243" s="315" t="s">
        <v>1158</v>
      </c>
      <c r="O243" s="315" t="s">
        <v>798</v>
      </c>
      <c r="P243" s="315" t="s">
        <v>1159</v>
      </c>
      <c r="Q243" s="315" t="s">
        <v>1160</v>
      </c>
      <c r="R243" s="315" t="s">
        <v>1161</v>
      </c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92">
        <v>242</v>
      </c>
      <c r="B244" s="288">
        <f>Základ!B244</f>
        <v>0</v>
      </c>
      <c r="C244" s="288">
        <f>Základ!C244</f>
        <v>0</v>
      </c>
      <c r="D244" s="273">
        <f>SUM(Základ!D244,Základ!F244,Základ!N244,Základ!P244)</f>
        <v>0</v>
      </c>
      <c r="E244" s="273">
        <f>SUM(Základ!E244,Základ!G244,Základ!O244,Základ!Q244)</f>
        <v>0</v>
      </c>
      <c r="F244" s="273">
        <f t="shared" si="0"/>
        <v>0</v>
      </c>
      <c r="G244" s="273">
        <f>SUM(Základ!I244,Základ!S244)</f>
        <v>0</v>
      </c>
      <c r="H244" s="273"/>
      <c r="I244" s="314" t="s">
        <v>1162</v>
      </c>
      <c r="J244" s="315" t="s">
        <v>1163</v>
      </c>
      <c r="K244" s="315" t="s">
        <v>1164</v>
      </c>
      <c r="L244" s="315" t="s">
        <v>1165</v>
      </c>
      <c r="M244" s="315" t="s">
        <v>1166</v>
      </c>
      <c r="N244" s="315" t="s">
        <v>1167</v>
      </c>
      <c r="O244" s="315" t="s">
        <v>768</v>
      </c>
      <c r="P244" s="315" t="s">
        <v>1168</v>
      </c>
      <c r="Q244" s="315" t="s">
        <v>1169</v>
      </c>
      <c r="R244" s="315" t="s">
        <v>1170</v>
      </c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92">
        <v>243</v>
      </c>
      <c r="B245" s="288">
        <f>Základ!B245</f>
        <v>0</v>
      </c>
      <c r="C245" s="288">
        <f>Základ!C245</f>
        <v>0</v>
      </c>
      <c r="D245" s="273">
        <f>SUM(Základ!D245,Základ!F245,Základ!N245,Základ!P245)</f>
        <v>0</v>
      </c>
      <c r="E245" s="273">
        <f>SUM(Základ!E245,Základ!G245,Základ!O245,Základ!Q245)</f>
        <v>0</v>
      </c>
      <c r="F245" s="273">
        <f t="shared" si="0"/>
        <v>0</v>
      </c>
      <c r="G245" s="273">
        <f>SUM(Základ!I245,Základ!S245)</f>
        <v>0</v>
      </c>
      <c r="H245" s="273"/>
      <c r="I245" s="314" t="s">
        <v>1171</v>
      </c>
      <c r="J245" s="315" t="s">
        <v>1172</v>
      </c>
      <c r="K245" s="315" t="s">
        <v>1173</v>
      </c>
      <c r="L245" s="315" t="s">
        <v>1174</v>
      </c>
      <c r="M245" s="315" t="s">
        <v>1175</v>
      </c>
      <c r="N245" s="315" t="s">
        <v>1176</v>
      </c>
      <c r="O245" s="315" t="s">
        <v>778</v>
      </c>
      <c r="P245" s="315" t="s">
        <v>1177</v>
      </c>
      <c r="Q245" s="315" t="s">
        <v>1178</v>
      </c>
      <c r="R245" s="315" t="s">
        <v>1179</v>
      </c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92">
        <v>244</v>
      </c>
      <c r="B246" s="288">
        <f>Základ!B246</f>
        <v>0</v>
      </c>
      <c r="C246" s="288">
        <f>Základ!C246</f>
        <v>0</v>
      </c>
      <c r="D246" s="273">
        <f>SUM(Základ!D246,Základ!F246,Základ!N246,Základ!P246)</f>
        <v>0</v>
      </c>
      <c r="E246" s="273">
        <f>SUM(Základ!E246,Základ!G246,Základ!O246,Základ!Q246)</f>
        <v>0</v>
      </c>
      <c r="F246" s="273">
        <f t="shared" si="0"/>
        <v>0</v>
      </c>
      <c r="G246" s="273">
        <f>SUM(Základ!I246,Základ!S246)</f>
        <v>0</v>
      </c>
      <c r="H246" s="273"/>
      <c r="I246" s="314" t="s">
        <v>1180</v>
      </c>
      <c r="J246" s="315" t="s">
        <v>1181</v>
      </c>
      <c r="K246" s="315" t="s">
        <v>1182</v>
      </c>
      <c r="L246" s="315" t="s">
        <v>1183</v>
      </c>
      <c r="M246" s="315" t="s">
        <v>1184</v>
      </c>
      <c r="N246" s="315" t="s">
        <v>1185</v>
      </c>
      <c r="O246" s="315" t="s">
        <v>788</v>
      </c>
      <c r="P246" s="315" t="s">
        <v>1186</v>
      </c>
      <c r="Q246" s="315" t="s">
        <v>1187</v>
      </c>
      <c r="R246" s="315" t="s">
        <v>1188</v>
      </c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92">
        <v>245</v>
      </c>
      <c r="B247" s="288">
        <f>Základ!B247</f>
        <v>0</v>
      </c>
      <c r="C247" s="288">
        <f>Základ!C247</f>
        <v>0</v>
      </c>
      <c r="D247" s="273">
        <f>SUM(Základ!D247,Základ!F247,Základ!N247,Základ!P247)</f>
        <v>0</v>
      </c>
      <c r="E247" s="273">
        <f>SUM(Základ!E247,Základ!G247,Základ!O247,Základ!Q247)</f>
        <v>0</v>
      </c>
      <c r="F247" s="273">
        <f t="shared" si="0"/>
        <v>0</v>
      </c>
      <c r="G247" s="273">
        <f>SUM(Základ!I247,Základ!S247)</f>
        <v>0</v>
      </c>
      <c r="H247" s="273"/>
      <c r="I247" s="314" t="s">
        <v>1189</v>
      </c>
      <c r="J247" s="315" t="s">
        <v>1190</v>
      </c>
      <c r="K247" s="315" t="s">
        <v>1191</v>
      </c>
      <c r="L247" s="315" t="s">
        <v>1192</v>
      </c>
      <c r="M247" s="315" t="s">
        <v>1193</v>
      </c>
      <c r="N247" s="315" t="s">
        <v>1194</v>
      </c>
      <c r="O247" s="315" t="s">
        <v>798</v>
      </c>
      <c r="P247" s="315" t="s">
        <v>1195</v>
      </c>
      <c r="Q247" s="315" t="s">
        <v>1196</v>
      </c>
      <c r="R247" s="315" t="s">
        <v>1197</v>
      </c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91">
        <v>246</v>
      </c>
      <c r="B248" s="288">
        <f>Základ!B248</f>
        <v>0</v>
      </c>
      <c r="C248" s="288">
        <f>Základ!C248</f>
        <v>0</v>
      </c>
      <c r="D248" s="273">
        <f>SUM(Základ!D248,Základ!F248,Základ!N248,Základ!P248)</f>
        <v>0</v>
      </c>
      <c r="E248" s="273">
        <f>SUM(Základ!E248,Základ!G248,Základ!O248,Základ!Q248)</f>
        <v>0</v>
      </c>
      <c r="F248" s="273">
        <f t="shared" si="0"/>
        <v>0</v>
      </c>
      <c r="G248" s="273">
        <f>SUM(Základ!I248,Základ!S248)</f>
        <v>0</v>
      </c>
      <c r="H248" s="273"/>
      <c r="I248" s="314" t="s">
        <v>1198</v>
      </c>
      <c r="J248" s="315" t="s">
        <v>1199</v>
      </c>
      <c r="K248" s="315" t="s">
        <v>1200</v>
      </c>
      <c r="L248" s="315" t="s">
        <v>1201</v>
      </c>
      <c r="M248" s="315" t="s">
        <v>1202</v>
      </c>
      <c r="N248" s="315" t="s">
        <v>1203</v>
      </c>
      <c r="O248" s="315" t="s">
        <v>768</v>
      </c>
      <c r="P248" s="315" t="s">
        <v>1204</v>
      </c>
      <c r="Q248" s="315" t="s">
        <v>1205</v>
      </c>
      <c r="R248" s="315" t="s">
        <v>1206</v>
      </c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91">
        <v>247</v>
      </c>
      <c r="B249" s="288">
        <f>Základ!B249</f>
        <v>0</v>
      </c>
      <c r="C249" s="288">
        <f>Základ!C249</f>
        <v>0</v>
      </c>
      <c r="D249" s="273">
        <f>SUM(Základ!D249,Základ!F249,Základ!N249,Základ!P249)</f>
        <v>0</v>
      </c>
      <c r="E249" s="273">
        <f>SUM(Základ!E249,Základ!G249,Základ!O249,Základ!Q249)</f>
        <v>0</v>
      </c>
      <c r="F249" s="273">
        <f t="shared" si="0"/>
        <v>0</v>
      </c>
      <c r="G249" s="273">
        <f>SUM(Základ!I249,Základ!S249)</f>
        <v>0</v>
      </c>
      <c r="H249" s="273"/>
      <c r="I249" s="314" t="s">
        <v>1207</v>
      </c>
      <c r="J249" s="315" t="s">
        <v>1208</v>
      </c>
      <c r="K249" s="315" t="s">
        <v>1209</v>
      </c>
      <c r="L249" s="315" t="s">
        <v>1210</v>
      </c>
      <c r="M249" s="315" t="s">
        <v>1211</v>
      </c>
      <c r="N249" s="315" t="s">
        <v>1212</v>
      </c>
      <c r="O249" s="315" t="s">
        <v>778</v>
      </c>
      <c r="P249" s="315" t="s">
        <v>1213</v>
      </c>
      <c r="Q249" s="315" t="s">
        <v>1214</v>
      </c>
      <c r="R249" s="315" t="s">
        <v>1215</v>
      </c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91">
        <v>248</v>
      </c>
      <c r="B250" s="288">
        <f>Základ!B250</f>
        <v>0</v>
      </c>
      <c r="C250" s="288">
        <f>Základ!C250</f>
        <v>0</v>
      </c>
      <c r="D250" s="273">
        <f>SUM(Základ!D250,Základ!F250,Základ!N250,Základ!P250)</f>
        <v>0</v>
      </c>
      <c r="E250" s="273">
        <f>SUM(Základ!E250,Základ!G250,Základ!O250,Základ!Q250)</f>
        <v>0</v>
      </c>
      <c r="F250" s="273">
        <f t="shared" si="0"/>
        <v>0</v>
      </c>
      <c r="G250" s="273">
        <f>SUM(Základ!I250,Základ!S250)</f>
        <v>0</v>
      </c>
      <c r="H250" s="273"/>
      <c r="I250" s="314" t="s">
        <v>1216</v>
      </c>
      <c r="J250" s="315" t="s">
        <v>1217</v>
      </c>
      <c r="K250" s="315" t="s">
        <v>1218</v>
      </c>
      <c r="L250" s="315" t="s">
        <v>1219</v>
      </c>
      <c r="M250" s="315" t="s">
        <v>1220</v>
      </c>
      <c r="N250" s="315" t="s">
        <v>1221</v>
      </c>
      <c r="O250" s="315" t="s">
        <v>788</v>
      </c>
      <c r="P250" s="315" t="s">
        <v>1222</v>
      </c>
      <c r="Q250" s="315" t="s">
        <v>1223</v>
      </c>
      <c r="R250" s="315" t="s">
        <v>1224</v>
      </c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91">
        <v>249</v>
      </c>
      <c r="B251" s="288">
        <f>Základ!B251</f>
        <v>0</v>
      </c>
      <c r="C251" s="288">
        <f>Základ!C251</f>
        <v>0</v>
      </c>
      <c r="D251" s="273">
        <f>SUM(Základ!D251,Základ!F251,Základ!N251,Základ!P251)</f>
        <v>0</v>
      </c>
      <c r="E251" s="273">
        <f>SUM(Základ!E251,Základ!G251,Základ!O251,Základ!Q251)</f>
        <v>0</v>
      </c>
      <c r="F251" s="273">
        <f t="shared" si="0"/>
        <v>0</v>
      </c>
      <c r="G251" s="273">
        <f>SUM(Základ!I251,Základ!S251)</f>
        <v>0</v>
      </c>
      <c r="H251" s="273"/>
      <c r="I251" s="314" t="s">
        <v>1225</v>
      </c>
      <c r="J251" s="315" t="s">
        <v>1226</v>
      </c>
      <c r="K251" s="315" t="s">
        <v>1227</v>
      </c>
      <c r="L251" s="315" t="s">
        <v>1228</v>
      </c>
      <c r="M251" s="315" t="s">
        <v>1229</v>
      </c>
      <c r="N251" s="315" t="s">
        <v>1230</v>
      </c>
      <c r="O251" s="315" t="s">
        <v>798</v>
      </c>
      <c r="P251" s="315" t="s">
        <v>1231</v>
      </c>
      <c r="Q251" s="315" t="s">
        <v>1232</v>
      </c>
      <c r="R251" s="315" t="s">
        <v>1233</v>
      </c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91">
        <v>250</v>
      </c>
      <c r="B252" s="288">
        <f>Základ!B252</f>
        <v>0</v>
      </c>
      <c r="C252" s="288">
        <f>Základ!C252</f>
        <v>0</v>
      </c>
      <c r="D252" s="273">
        <f>SUM(Základ!D252,Základ!F252,Základ!N252,Základ!P252)</f>
        <v>0</v>
      </c>
      <c r="E252" s="273">
        <f>SUM(Základ!E252,Základ!G252,Základ!O252,Základ!Q252)</f>
        <v>0</v>
      </c>
      <c r="F252" s="273">
        <f t="shared" si="0"/>
        <v>0</v>
      </c>
      <c r="G252" s="273">
        <f>SUM(Základ!I252,Základ!S252)</f>
        <v>0</v>
      </c>
      <c r="H252" s="273"/>
      <c r="I252" s="314" t="s">
        <v>1234</v>
      </c>
      <c r="J252" s="315" t="s">
        <v>1235</v>
      </c>
      <c r="K252" s="315" t="s">
        <v>1236</v>
      </c>
      <c r="L252" s="315" t="s">
        <v>1237</v>
      </c>
      <c r="M252" s="315" t="s">
        <v>1238</v>
      </c>
      <c r="N252" s="315" t="s">
        <v>1239</v>
      </c>
      <c r="O252" s="315" t="s">
        <v>768</v>
      </c>
      <c r="P252" s="315" t="s">
        <v>1240</v>
      </c>
      <c r="Q252" s="315" t="s">
        <v>1241</v>
      </c>
      <c r="R252" s="315" t="s">
        <v>1242</v>
      </c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91">
        <v>251</v>
      </c>
      <c r="B253" s="288">
        <f>Základ!B253</f>
        <v>0</v>
      </c>
      <c r="C253" s="288">
        <f>Základ!C253</f>
        <v>0</v>
      </c>
      <c r="D253" s="273">
        <f>SUM(Základ!D253,Základ!F253,Základ!N253,Základ!P253)</f>
        <v>0</v>
      </c>
      <c r="E253" s="273">
        <f>SUM(Základ!E253,Základ!G253,Základ!O253,Základ!Q253)</f>
        <v>0</v>
      </c>
      <c r="F253" s="273">
        <f t="shared" si="0"/>
        <v>0</v>
      </c>
      <c r="G253" s="273">
        <f>SUM(Základ!I253,Základ!S253)</f>
        <v>0</v>
      </c>
      <c r="H253" s="273"/>
      <c r="I253" s="314" t="s">
        <v>1243</v>
      </c>
      <c r="J253" s="315" t="s">
        <v>1244</v>
      </c>
      <c r="K253" s="315" t="s">
        <v>1245</v>
      </c>
      <c r="L253" s="315" t="s">
        <v>1246</v>
      </c>
      <c r="M253" s="315" t="s">
        <v>1247</v>
      </c>
      <c r="N253" s="315" t="s">
        <v>1248</v>
      </c>
      <c r="O253" s="315" t="s">
        <v>778</v>
      </c>
      <c r="P253" s="315" t="s">
        <v>1249</v>
      </c>
      <c r="Q253" s="315" t="s">
        <v>1250</v>
      </c>
      <c r="R253" s="315" t="s">
        <v>1251</v>
      </c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91">
        <v>252</v>
      </c>
      <c r="B254" s="288">
        <f>Základ!B254</f>
        <v>0</v>
      </c>
      <c r="C254" s="288">
        <f>Základ!C254</f>
        <v>0</v>
      </c>
      <c r="D254" s="273">
        <f>SUM(Základ!D254,Základ!F254,Základ!N254,Základ!P254)</f>
        <v>0</v>
      </c>
      <c r="E254" s="273">
        <f>SUM(Základ!E254,Základ!G254,Základ!O254,Základ!Q254)</f>
        <v>0</v>
      </c>
      <c r="F254" s="273">
        <f t="shared" si="0"/>
        <v>0</v>
      </c>
      <c r="G254" s="273">
        <f>SUM(Základ!I254,Základ!S254)</f>
        <v>0</v>
      </c>
      <c r="H254" s="273"/>
      <c r="I254" s="314" t="s">
        <v>1252</v>
      </c>
      <c r="J254" s="315" t="s">
        <v>1253</v>
      </c>
      <c r="K254" s="315" t="s">
        <v>1254</v>
      </c>
      <c r="L254" s="315" t="s">
        <v>1255</v>
      </c>
      <c r="M254" s="315" t="s">
        <v>1256</v>
      </c>
      <c r="N254" s="315" t="s">
        <v>1257</v>
      </c>
      <c r="O254" s="315" t="s">
        <v>788</v>
      </c>
      <c r="P254" s="315" t="s">
        <v>1258</v>
      </c>
      <c r="Q254" s="315" t="s">
        <v>1259</v>
      </c>
      <c r="R254" s="315" t="s">
        <v>1260</v>
      </c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92">
        <v>253</v>
      </c>
      <c r="B255" s="288">
        <f>Základ!B255</f>
        <v>0</v>
      </c>
      <c r="C255" s="288">
        <f>Základ!C255</f>
        <v>0</v>
      </c>
      <c r="D255" s="273">
        <f>SUM(Základ!D255,Základ!F255,Základ!N255,Základ!P255)</f>
        <v>0</v>
      </c>
      <c r="E255" s="273">
        <f>SUM(Základ!E255,Základ!G255,Základ!O255,Základ!Q255)</f>
        <v>0</v>
      </c>
      <c r="F255" s="273">
        <f t="shared" si="0"/>
        <v>0</v>
      </c>
      <c r="G255" s="273">
        <f>SUM(Základ!I255,Základ!S255)</f>
        <v>0</v>
      </c>
      <c r="H255" s="273"/>
      <c r="I255" s="314" t="s">
        <v>1261</v>
      </c>
      <c r="J255" s="315" t="s">
        <v>1262</v>
      </c>
      <c r="K255" s="315" t="s">
        <v>1263</v>
      </c>
      <c r="L255" s="315" t="s">
        <v>1264</v>
      </c>
      <c r="M255" s="315" t="s">
        <v>1265</v>
      </c>
      <c r="N255" s="315" t="s">
        <v>1266</v>
      </c>
      <c r="O255" s="315" t="s">
        <v>798</v>
      </c>
      <c r="P255" s="315" t="s">
        <v>1267</v>
      </c>
      <c r="Q255" s="315" t="s">
        <v>1268</v>
      </c>
      <c r="R255" s="315" t="s">
        <v>1269</v>
      </c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92">
        <v>254</v>
      </c>
      <c r="B256" s="288">
        <f>Základ!B256</f>
        <v>0</v>
      </c>
      <c r="C256" s="288">
        <f>Základ!C256</f>
        <v>0</v>
      </c>
      <c r="D256" s="273">
        <f>SUM(Základ!D256,Základ!F256,Základ!N256,Základ!P256)</f>
        <v>0</v>
      </c>
      <c r="E256" s="273">
        <f>SUM(Základ!E256,Základ!G256,Základ!O256,Základ!Q256)</f>
        <v>0</v>
      </c>
      <c r="F256" s="273">
        <f t="shared" si="0"/>
        <v>0</v>
      </c>
      <c r="G256" s="273">
        <f>SUM(Základ!I256,Základ!S256)</f>
        <v>0</v>
      </c>
      <c r="H256" s="273"/>
      <c r="I256" s="314" t="s">
        <v>1270</v>
      </c>
      <c r="J256" s="315" t="s">
        <v>1271</v>
      </c>
      <c r="K256" s="315" t="s">
        <v>1272</v>
      </c>
      <c r="L256" s="315" t="s">
        <v>1273</v>
      </c>
      <c r="M256" s="315" t="s">
        <v>1274</v>
      </c>
      <c r="N256" s="315" t="s">
        <v>1275</v>
      </c>
      <c r="O256" s="315" t="s">
        <v>768</v>
      </c>
      <c r="P256" s="315" t="s">
        <v>1276</v>
      </c>
      <c r="Q256" s="315" t="s">
        <v>1277</v>
      </c>
      <c r="R256" s="315" t="s">
        <v>1278</v>
      </c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92">
        <v>255</v>
      </c>
      <c r="B257" s="288">
        <f>Základ!B257</f>
        <v>0</v>
      </c>
      <c r="C257" s="288">
        <f>Základ!C257</f>
        <v>0</v>
      </c>
      <c r="D257" s="273">
        <f>SUM(Základ!D257,Základ!F257,Základ!N257,Základ!P257)</f>
        <v>0</v>
      </c>
      <c r="E257" s="273">
        <f>SUM(Základ!E257,Základ!G257,Základ!O257,Základ!Q257)</f>
        <v>0</v>
      </c>
      <c r="F257" s="273">
        <f t="shared" si="0"/>
        <v>0</v>
      </c>
      <c r="G257" s="273">
        <f>SUM(Základ!I257,Základ!S257)</f>
        <v>0</v>
      </c>
      <c r="H257" s="273"/>
      <c r="I257" s="314" t="s">
        <v>1279</v>
      </c>
      <c r="J257" s="315" t="s">
        <v>1280</v>
      </c>
      <c r="K257" s="315" t="s">
        <v>1281</v>
      </c>
      <c r="L257" s="315" t="s">
        <v>1282</v>
      </c>
      <c r="M257" s="315" t="s">
        <v>1283</v>
      </c>
      <c r="N257" s="315" t="s">
        <v>1284</v>
      </c>
      <c r="O257" s="315" t="s">
        <v>778</v>
      </c>
      <c r="P257" s="315" t="s">
        <v>1285</v>
      </c>
      <c r="Q257" s="315" t="s">
        <v>1286</v>
      </c>
      <c r="R257" s="315" t="s">
        <v>1287</v>
      </c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92">
        <v>256</v>
      </c>
      <c r="B258" s="288">
        <f>Základ!B258</f>
        <v>0</v>
      </c>
      <c r="C258" s="288">
        <f>Základ!C258</f>
        <v>0</v>
      </c>
      <c r="D258" s="273">
        <f>SUM(Základ!D258,Základ!F258,Základ!N258,Základ!P258)</f>
        <v>0</v>
      </c>
      <c r="E258" s="273">
        <f>SUM(Základ!E258,Základ!G258,Základ!O258,Základ!Q258)</f>
        <v>0</v>
      </c>
      <c r="F258" s="273">
        <f t="shared" ref="F258:F296" si="1">SUM(D258:E258)</f>
        <v>0</v>
      </c>
      <c r="G258" s="273">
        <f>SUM(Základ!I258,Základ!S258)</f>
        <v>0</v>
      </c>
      <c r="H258" s="273"/>
      <c r="I258" s="314" t="s">
        <v>1288</v>
      </c>
      <c r="J258" s="315" t="s">
        <v>1289</v>
      </c>
      <c r="K258" s="315" t="s">
        <v>1290</v>
      </c>
      <c r="L258" s="315" t="s">
        <v>1291</v>
      </c>
      <c r="M258" s="315" t="s">
        <v>1292</v>
      </c>
      <c r="N258" s="315" t="s">
        <v>1293</v>
      </c>
      <c r="O258" s="315" t="s">
        <v>788</v>
      </c>
      <c r="P258" s="315" t="s">
        <v>1294</v>
      </c>
      <c r="Q258" s="315" t="s">
        <v>1295</v>
      </c>
      <c r="R258" s="315" t="s">
        <v>1296</v>
      </c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92">
        <v>257</v>
      </c>
      <c r="B259" s="288">
        <f>Základ!B259</f>
        <v>0</v>
      </c>
      <c r="C259" s="288">
        <f>Základ!C259</f>
        <v>0</v>
      </c>
      <c r="D259" s="273">
        <f>SUM(Základ!D259,Základ!F259,Základ!N259,Základ!P259)</f>
        <v>0</v>
      </c>
      <c r="E259" s="273">
        <f>SUM(Základ!E259,Základ!G259,Základ!O259,Základ!Q259)</f>
        <v>0</v>
      </c>
      <c r="F259" s="273">
        <f t="shared" si="1"/>
        <v>0</v>
      </c>
      <c r="G259" s="273">
        <f>SUM(Základ!I259,Základ!S259)</f>
        <v>0</v>
      </c>
      <c r="H259" s="273"/>
      <c r="I259" s="314" t="s">
        <v>1297</v>
      </c>
      <c r="J259" s="315" t="s">
        <v>1298</v>
      </c>
      <c r="K259" s="315" t="s">
        <v>1299</v>
      </c>
      <c r="L259" s="315" t="s">
        <v>1300</v>
      </c>
      <c r="M259" s="315" t="s">
        <v>1301</v>
      </c>
      <c r="N259" s="315" t="s">
        <v>1302</v>
      </c>
      <c r="O259" s="315" t="s">
        <v>798</v>
      </c>
      <c r="P259" s="315" t="s">
        <v>1303</v>
      </c>
      <c r="Q259" s="315" t="s">
        <v>1304</v>
      </c>
      <c r="R259" s="315" t="s">
        <v>1305</v>
      </c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92">
        <v>258</v>
      </c>
      <c r="B260" s="288">
        <f>Základ!B260</f>
        <v>0</v>
      </c>
      <c r="C260" s="288">
        <f>Základ!C260</f>
        <v>0</v>
      </c>
      <c r="D260" s="273">
        <f>SUM(Základ!D260,Základ!F260,Základ!N260,Základ!P260)</f>
        <v>0</v>
      </c>
      <c r="E260" s="273">
        <f>SUM(Základ!E260,Základ!G260,Základ!O260,Základ!Q260)</f>
        <v>0</v>
      </c>
      <c r="F260" s="273">
        <f t="shared" si="1"/>
        <v>0</v>
      </c>
      <c r="G260" s="273">
        <f>SUM(Základ!I260,Základ!S260)</f>
        <v>0</v>
      </c>
      <c r="H260" s="273"/>
      <c r="I260" s="314" t="s">
        <v>1306</v>
      </c>
      <c r="J260" s="315" t="s">
        <v>1307</v>
      </c>
      <c r="K260" s="315" t="s">
        <v>1308</v>
      </c>
      <c r="L260" s="315" t="s">
        <v>1309</v>
      </c>
      <c r="M260" s="315" t="s">
        <v>1310</v>
      </c>
      <c r="N260" s="315" t="s">
        <v>1311</v>
      </c>
      <c r="O260" s="315" t="s">
        <v>768</v>
      </c>
      <c r="P260" s="315" t="s">
        <v>1312</v>
      </c>
      <c r="Q260" s="315" t="s">
        <v>1313</v>
      </c>
      <c r="R260" s="315" t="s">
        <v>1314</v>
      </c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92">
        <v>259</v>
      </c>
      <c r="B261" s="288">
        <f>Základ!B261</f>
        <v>0</v>
      </c>
      <c r="C261" s="288">
        <f>Základ!C261</f>
        <v>0</v>
      </c>
      <c r="D261" s="273">
        <f>SUM(Základ!D261,Základ!F261,Základ!N261,Základ!P261)</f>
        <v>0</v>
      </c>
      <c r="E261" s="273">
        <f>SUM(Základ!E261,Základ!G261,Základ!O261,Základ!Q261)</f>
        <v>0</v>
      </c>
      <c r="F261" s="273">
        <f t="shared" si="1"/>
        <v>0</v>
      </c>
      <c r="G261" s="273">
        <f>SUM(Základ!I261,Základ!S261)</f>
        <v>0</v>
      </c>
      <c r="H261" s="273"/>
      <c r="I261" s="314" t="s">
        <v>1315</v>
      </c>
      <c r="J261" s="315" t="s">
        <v>1316</v>
      </c>
      <c r="K261" s="315" t="s">
        <v>1317</v>
      </c>
      <c r="L261" s="315" t="s">
        <v>1318</v>
      </c>
      <c r="M261" s="315" t="s">
        <v>1319</v>
      </c>
      <c r="N261" s="315" t="s">
        <v>1320</v>
      </c>
      <c r="O261" s="315" t="s">
        <v>778</v>
      </c>
      <c r="P261" s="315" t="s">
        <v>1321</v>
      </c>
      <c r="Q261" s="315" t="s">
        <v>1322</v>
      </c>
      <c r="R261" s="315" t="s">
        <v>1323</v>
      </c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91">
        <v>260</v>
      </c>
      <c r="B262" s="288">
        <f>Základ!B262</f>
        <v>0</v>
      </c>
      <c r="C262" s="288">
        <f>Základ!C262</f>
        <v>0</v>
      </c>
      <c r="D262" s="273">
        <f>SUM(Základ!D262,Základ!F262,Základ!N262,Základ!P262)</f>
        <v>0</v>
      </c>
      <c r="E262" s="273">
        <f>SUM(Základ!E262,Základ!G262,Základ!O262,Základ!Q262)</f>
        <v>0</v>
      </c>
      <c r="F262" s="273">
        <f t="shared" si="1"/>
        <v>0</v>
      </c>
      <c r="G262" s="273">
        <f>SUM(Základ!I262,Základ!S262)</f>
        <v>0</v>
      </c>
      <c r="H262" s="273"/>
      <c r="I262" s="314" t="s">
        <v>1324</v>
      </c>
      <c r="J262" s="315" t="s">
        <v>1325</v>
      </c>
      <c r="K262" s="315" t="s">
        <v>1326</v>
      </c>
      <c r="L262" s="315" t="s">
        <v>1327</v>
      </c>
      <c r="M262" s="315" t="s">
        <v>1328</v>
      </c>
      <c r="N262" s="315" t="s">
        <v>1329</v>
      </c>
      <c r="O262" s="315" t="s">
        <v>788</v>
      </c>
      <c r="P262" s="315" t="s">
        <v>1330</v>
      </c>
      <c r="Q262" s="315" t="s">
        <v>1331</v>
      </c>
      <c r="R262" s="315" t="s">
        <v>1332</v>
      </c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91">
        <v>261</v>
      </c>
      <c r="B263" s="288">
        <f>Základ!B263</f>
        <v>0</v>
      </c>
      <c r="C263" s="288">
        <f>Základ!C263</f>
        <v>0</v>
      </c>
      <c r="D263" s="273">
        <f>SUM(Základ!D263,Základ!F263,Základ!N263,Základ!P263)</f>
        <v>0</v>
      </c>
      <c r="E263" s="273">
        <f>SUM(Základ!E263,Základ!G263,Základ!O263,Základ!Q263)</f>
        <v>0</v>
      </c>
      <c r="F263" s="273">
        <f t="shared" si="1"/>
        <v>0</v>
      </c>
      <c r="G263" s="273">
        <f>SUM(Základ!I263,Základ!S263)</f>
        <v>0</v>
      </c>
      <c r="H263" s="273"/>
      <c r="I263" s="314" t="s">
        <v>1333</v>
      </c>
      <c r="J263" s="315" t="s">
        <v>1334</v>
      </c>
      <c r="K263" s="315" t="s">
        <v>1335</v>
      </c>
      <c r="L263" s="315" t="s">
        <v>1336</v>
      </c>
      <c r="M263" s="315" t="s">
        <v>1337</v>
      </c>
      <c r="N263" s="315" t="s">
        <v>1338</v>
      </c>
      <c r="O263" s="315" t="s">
        <v>798</v>
      </c>
      <c r="P263" s="315" t="s">
        <v>1339</v>
      </c>
      <c r="Q263" s="315" t="s">
        <v>1340</v>
      </c>
      <c r="R263" s="315" t="s">
        <v>1341</v>
      </c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91">
        <v>262</v>
      </c>
      <c r="B264" s="288">
        <f>Základ!B264</f>
        <v>0</v>
      </c>
      <c r="C264" s="288">
        <f>Základ!C264</f>
        <v>0</v>
      </c>
      <c r="D264" s="273">
        <f>SUM(Základ!D264,Základ!F264,Základ!N264,Základ!P264)</f>
        <v>0</v>
      </c>
      <c r="E264" s="273">
        <f>SUM(Základ!E264,Základ!G264,Základ!O264,Základ!Q264)</f>
        <v>0</v>
      </c>
      <c r="F264" s="273">
        <f t="shared" si="1"/>
        <v>0</v>
      </c>
      <c r="G264" s="273">
        <f>SUM(Základ!I264,Základ!S264)</f>
        <v>0</v>
      </c>
      <c r="H264" s="273"/>
      <c r="I264" s="314" t="s">
        <v>1342</v>
      </c>
      <c r="J264" s="315" t="s">
        <v>1343</v>
      </c>
      <c r="K264" s="315" t="s">
        <v>1344</v>
      </c>
      <c r="L264" s="315" t="s">
        <v>1345</v>
      </c>
      <c r="M264" s="315" t="s">
        <v>1346</v>
      </c>
      <c r="N264" s="315" t="s">
        <v>1347</v>
      </c>
      <c r="O264" s="315" t="s">
        <v>768</v>
      </c>
      <c r="P264" s="315" t="s">
        <v>1348</v>
      </c>
      <c r="Q264" s="315" t="s">
        <v>1349</v>
      </c>
      <c r="R264" s="315" t="s">
        <v>1350</v>
      </c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91">
        <v>263</v>
      </c>
      <c r="B265" s="288">
        <f>Základ!B265</f>
        <v>0</v>
      </c>
      <c r="C265" s="288">
        <f>Základ!C265</f>
        <v>0</v>
      </c>
      <c r="D265" s="273">
        <f>SUM(Základ!D265,Základ!F265,Základ!N265,Základ!P265)</f>
        <v>0</v>
      </c>
      <c r="E265" s="273">
        <f>SUM(Základ!E265,Základ!G265,Základ!O265,Základ!Q265)</f>
        <v>0</v>
      </c>
      <c r="F265" s="273">
        <f t="shared" si="1"/>
        <v>0</v>
      </c>
      <c r="G265" s="273">
        <f>SUM(Základ!I265,Základ!S265)</f>
        <v>0</v>
      </c>
      <c r="H265" s="273"/>
      <c r="I265" s="314" t="s">
        <v>1351</v>
      </c>
      <c r="J265" s="315" t="s">
        <v>1352</v>
      </c>
      <c r="K265" s="315" t="s">
        <v>1353</v>
      </c>
      <c r="L265" s="315" t="s">
        <v>1354</v>
      </c>
      <c r="M265" s="315" t="s">
        <v>1355</v>
      </c>
      <c r="N265" s="315" t="s">
        <v>1356</v>
      </c>
      <c r="O265" s="315" t="s">
        <v>778</v>
      </c>
      <c r="P265" s="315" t="s">
        <v>1357</v>
      </c>
      <c r="Q265" s="315" t="s">
        <v>1358</v>
      </c>
      <c r="R265" s="315" t="s">
        <v>1359</v>
      </c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91">
        <v>264</v>
      </c>
      <c r="B266" s="288">
        <f>Základ!B266</f>
        <v>0</v>
      </c>
      <c r="C266" s="288">
        <f>Základ!C266</f>
        <v>0</v>
      </c>
      <c r="D266" s="273">
        <f>SUM(Základ!D266,Základ!F266,Základ!N266,Základ!P266)</f>
        <v>0</v>
      </c>
      <c r="E266" s="273">
        <f>SUM(Základ!E266,Základ!G266,Základ!O266,Základ!Q266)</f>
        <v>0</v>
      </c>
      <c r="F266" s="273">
        <f t="shared" si="1"/>
        <v>0</v>
      </c>
      <c r="G266" s="273">
        <f>SUM(Základ!I266,Základ!S266)</f>
        <v>0</v>
      </c>
      <c r="H266" s="273"/>
      <c r="I266" s="314" t="s">
        <v>1360</v>
      </c>
      <c r="J266" s="315" t="s">
        <v>1361</v>
      </c>
      <c r="K266" s="315" t="s">
        <v>1362</v>
      </c>
      <c r="L266" s="315" t="s">
        <v>1363</v>
      </c>
      <c r="M266" s="315" t="s">
        <v>1364</v>
      </c>
      <c r="N266" s="315" t="s">
        <v>1365</v>
      </c>
      <c r="O266" s="315" t="s">
        <v>788</v>
      </c>
      <c r="P266" s="315" t="s">
        <v>1366</v>
      </c>
      <c r="Q266" s="315" t="s">
        <v>1367</v>
      </c>
      <c r="R266" s="315" t="s">
        <v>1368</v>
      </c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91">
        <v>265</v>
      </c>
      <c r="B267" s="288">
        <f>Základ!B267</f>
        <v>0</v>
      </c>
      <c r="C267" s="288">
        <f>Základ!C267</f>
        <v>0</v>
      </c>
      <c r="D267" s="273">
        <f>SUM(Základ!D267,Základ!F267,Základ!N267,Základ!P267)</f>
        <v>0</v>
      </c>
      <c r="E267" s="273">
        <f>SUM(Základ!E267,Základ!G267,Základ!O267,Základ!Q267)</f>
        <v>0</v>
      </c>
      <c r="F267" s="273">
        <f t="shared" si="1"/>
        <v>0</v>
      </c>
      <c r="G267" s="273">
        <f>SUM(Základ!I267,Základ!S267)</f>
        <v>0</v>
      </c>
      <c r="H267" s="273"/>
      <c r="I267" s="314" t="s">
        <v>1369</v>
      </c>
      <c r="J267" s="315" t="s">
        <v>1370</v>
      </c>
      <c r="K267" s="315" t="s">
        <v>1371</v>
      </c>
      <c r="L267" s="315" t="s">
        <v>1372</v>
      </c>
      <c r="M267" s="315" t="s">
        <v>1373</v>
      </c>
      <c r="N267" s="315" t="s">
        <v>1374</v>
      </c>
      <c r="O267" s="315" t="s">
        <v>798</v>
      </c>
      <c r="P267" s="315" t="s">
        <v>1375</v>
      </c>
      <c r="Q267" s="315" t="s">
        <v>1376</v>
      </c>
      <c r="R267" s="315" t="s">
        <v>1377</v>
      </c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91">
        <v>266</v>
      </c>
      <c r="B268" s="288">
        <f>Základ!B268</f>
        <v>0</v>
      </c>
      <c r="C268" s="288">
        <f>Základ!C268</f>
        <v>0</v>
      </c>
      <c r="D268" s="273">
        <f>SUM(Základ!D268,Základ!F268,Základ!N268,Základ!P268)</f>
        <v>0</v>
      </c>
      <c r="E268" s="273">
        <f>SUM(Základ!E268,Základ!G268,Základ!O268,Základ!Q268)</f>
        <v>0</v>
      </c>
      <c r="F268" s="273">
        <f t="shared" si="1"/>
        <v>0</v>
      </c>
      <c r="G268" s="273">
        <f>SUM(Základ!I268,Základ!S268)</f>
        <v>0</v>
      </c>
      <c r="H268" s="273"/>
      <c r="I268" s="314" t="s">
        <v>1378</v>
      </c>
      <c r="J268" s="315" t="s">
        <v>1379</v>
      </c>
      <c r="K268" s="315" t="s">
        <v>1380</v>
      </c>
      <c r="L268" s="315" t="s">
        <v>1381</v>
      </c>
      <c r="M268" s="315" t="s">
        <v>1382</v>
      </c>
      <c r="N268" s="315" t="s">
        <v>1383</v>
      </c>
      <c r="O268" s="315" t="s">
        <v>768</v>
      </c>
      <c r="P268" s="315" t="s">
        <v>1384</v>
      </c>
      <c r="Q268" s="315" t="s">
        <v>1385</v>
      </c>
      <c r="R268" s="315" t="s">
        <v>1386</v>
      </c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92">
        <v>267</v>
      </c>
      <c r="B269" s="288">
        <f>Základ!B269</f>
        <v>0</v>
      </c>
      <c r="C269" s="288">
        <f>Základ!C269</f>
        <v>0</v>
      </c>
      <c r="D269" s="273">
        <f>SUM(Základ!D269,Základ!F269,Základ!N269,Základ!P269)</f>
        <v>0</v>
      </c>
      <c r="E269" s="273">
        <f>SUM(Základ!E269,Základ!G269,Základ!O269,Základ!Q269)</f>
        <v>0</v>
      </c>
      <c r="F269" s="273">
        <f t="shared" si="1"/>
        <v>0</v>
      </c>
      <c r="G269" s="273">
        <f>SUM(Základ!I269,Základ!S269)</f>
        <v>0</v>
      </c>
      <c r="H269" s="273"/>
      <c r="I269" s="314" t="s">
        <v>1387</v>
      </c>
      <c r="J269" s="315" t="s">
        <v>1388</v>
      </c>
      <c r="K269" s="315" t="s">
        <v>1389</v>
      </c>
      <c r="L269" s="315" t="s">
        <v>1390</v>
      </c>
      <c r="M269" s="315" t="s">
        <v>1391</v>
      </c>
      <c r="N269" s="315" t="s">
        <v>1392</v>
      </c>
      <c r="O269" s="315" t="s">
        <v>778</v>
      </c>
      <c r="P269" s="315" t="s">
        <v>1393</v>
      </c>
      <c r="Q269" s="315" t="s">
        <v>1394</v>
      </c>
      <c r="R269" s="315" t="s">
        <v>1395</v>
      </c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92">
        <v>268</v>
      </c>
      <c r="B270" s="288">
        <f>Základ!B270</f>
        <v>0</v>
      </c>
      <c r="C270" s="288">
        <f>Základ!C270</f>
        <v>0</v>
      </c>
      <c r="D270" s="273">
        <f>SUM(Základ!D270,Základ!F270,Základ!N270,Základ!P270)</f>
        <v>0</v>
      </c>
      <c r="E270" s="273">
        <f>SUM(Základ!E270,Základ!G270,Základ!O270,Základ!Q270)</f>
        <v>0</v>
      </c>
      <c r="F270" s="273">
        <f t="shared" si="1"/>
        <v>0</v>
      </c>
      <c r="G270" s="273">
        <f>SUM(Základ!I270,Základ!S270)</f>
        <v>0</v>
      </c>
      <c r="H270" s="273"/>
      <c r="I270" s="314" t="s">
        <v>1396</v>
      </c>
      <c r="J270" s="315" t="s">
        <v>1397</v>
      </c>
      <c r="K270" s="315" t="s">
        <v>1398</v>
      </c>
      <c r="L270" s="315" t="s">
        <v>1399</v>
      </c>
      <c r="M270" s="315" t="s">
        <v>1400</v>
      </c>
      <c r="N270" s="315" t="s">
        <v>1401</v>
      </c>
      <c r="O270" s="315" t="s">
        <v>788</v>
      </c>
      <c r="P270" s="315" t="s">
        <v>1402</v>
      </c>
      <c r="Q270" s="315" t="s">
        <v>1403</v>
      </c>
      <c r="R270" s="315" t="s">
        <v>1404</v>
      </c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92">
        <v>269</v>
      </c>
      <c r="B271" s="288">
        <f>Základ!B271</f>
        <v>0</v>
      </c>
      <c r="C271" s="288">
        <f>Základ!C271</f>
        <v>0</v>
      </c>
      <c r="D271" s="273">
        <f>SUM(Základ!D271,Základ!F271,Základ!N271,Základ!P271)</f>
        <v>0</v>
      </c>
      <c r="E271" s="273">
        <f>SUM(Základ!E271,Základ!G271,Základ!O271,Základ!Q271)</f>
        <v>0</v>
      </c>
      <c r="F271" s="273">
        <f t="shared" si="1"/>
        <v>0</v>
      </c>
      <c r="G271" s="273">
        <f>SUM(Základ!I271,Základ!S271)</f>
        <v>0</v>
      </c>
      <c r="H271" s="273"/>
      <c r="I271" s="314" t="s">
        <v>1405</v>
      </c>
      <c r="J271" s="315" t="s">
        <v>1406</v>
      </c>
      <c r="K271" s="315" t="s">
        <v>1407</v>
      </c>
      <c r="L271" s="315" t="s">
        <v>1408</v>
      </c>
      <c r="M271" s="315" t="s">
        <v>1409</v>
      </c>
      <c r="N271" s="315" t="s">
        <v>1410</v>
      </c>
      <c r="O271" s="315" t="s">
        <v>798</v>
      </c>
      <c r="P271" s="315" t="s">
        <v>1411</v>
      </c>
      <c r="Q271" s="315" t="s">
        <v>1412</v>
      </c>
      <c r="R271" s="315" t="s">
        <v>1413</v>
      </c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92">
        <v>270</v>
      </c>
      <c r="B272" s="288">
        <f>Základ!B272</f>
        <v>0</v>
      </c>
      <c r="C272" s="288">
        <f>Základ!C272</f>
        <v>0</v>
      </c>
      <c r="D272" s="273">
        <f>SUM(Základ!D272,Základ!F272,Základ!N272,Základ!P272)</f>
        <v>0</v>
      </c>
      <c r="E272" s="273">
        <f>SUM(Základ!E272,Základ!G272,Základ!O272,Základ!Q272)</f>
        <v>0</v>
      </c>
      <c r="F272" s="273">
        <f t="shared" si="1"/>
        <v>0</v>
      </c>
      <c r="G272" s="273">
        <f>SUM(Základ!I272,Základ!S272)</f>
        <v>0</v>
      </c>
      <c r="H272" s="273"/>
      <c r="I272" s="314" t="s">
        <v>1414</v>
      </c>
      <c r="J272" s="315" t="s">
        <v>1415</v>
      </c>
      <c r="K272" s="315" t="s">
        <v>1416</v>
      </c>
      <c r="L272" s="315" t="s">
        <v>1417</v>
      </c>
      <c r="M272" s="315" t="s">
        <v>1418</v>
      </c>
      <c r="N272" s="315" t="s">
        <v>1419</v>
      </c>
      <c r="O272" s="315" t="s">
        <v>768</v>
      </c>
      <c r="P272" s="315" t="s">
        <v>1420</v>
      </c>
      <c r="Q272" s="315" t="s">
        <v>1421</v>
      </c>
      <c r="R272" s="315" t="s">
        <v>1422</v>
      </c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92">
        <v>271</v>
      </c>
      <c r="B273" s="288">
        <f>Základ!B273</f>
        <v>0</v>
      </c>
      <c r="C273" s="288">
        <f>Základ!C273</f>
        <v>0</v>
      </c>
      <c r="D273" s="273">
        <f>SUM(Základ!D273,Základ!F273,Základ!N273,Základ!P273)</f>
        <v>0</v>
      </c>
      <c r="E273" s="273">
        <f>SUM(Základ!E273,Základ!G273,Základ!O273,Základ!Q273)</f>
        <v>0</v>
      </c>
      <c r="F273" s="273">
        <f t="shared" si="1"/>
        <v>0</v>
      </c>
      <c r="G273" s="273">
        <f>SUM(Základ!I273,Základ!S273)</f>
        <v>0</v>
      </c>
      <c r="H273" s="273"/>
      <c r="I273" s="314" t="s">
        <v>1423</v>
      </c>
      <c r="J273" s="315" t="s">
        <v>1424</v>
      </c>
      <c r="K273" s="315" t="s">
        <v>1425</v>
      </c>
      <c r="L273" s="315" t="s">
        <v>1426</v>
      </c>
      <c r="M273" s="315" t="s">
        <v>1427</v>
      </c>
      <c r="N273" s="315" t="s">
        <v>1428</v>
      </c>
      <c r="O273" s="315" t="s">
        <v>778</v>
      </c>
      <c r="P273" s="315" t="s">
        <v>1429</v>
      </c>
      <c r="Q273" s="315" t="s">
        <v>1430</v>
      </c>
      <c r="R273" s="315" t="s">
        <v>1431</v>
      </c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92">
        <v>272</v>
      </c>
      <c r="B274" s="288">
        <f>Základ!B274</f>
        <v>0</v>
      </c>
      <c r="C274" s="288">
        <f>Základ!C274</f>
        <v>0</v>
      </c>
      <c r="D274" s="273">
        <f>SUM(Základ!D274,Základ!F274,Základ!N274,Základ!P274)</f>
        <v>0</v>
      </c>
      <c r="E274" s="273">
        <f>SUM(Základ!E274,Základ!G274,Základ!O274,Základ!Q274)</f>
        <v>0</v>
      </c>
      <c r="F274" s="273">
        <f t="shared" si="1"/>
        <v>0</v>
      </c>
      <c r="G274" s="273">
        <f>SUM(Základ!I274,Základ!S274)</f>
        <v>0</v>
      </c>
      <c r="H274" s="273"/>
      <c r="I274" s="314" t="s">
        <v>1432</v>
      </c>
      <c r="J274" s="315" t="s">
        <v>1433</v>
      </c>
      <c r="K274" s="315" t="s">
        <v>1434</v>
      </c>
      <c r="L274" s="315" t="s">
        <v>1435</v>
      </c>
      <c r="M274" s="315" t="s">
        <v>1436</v>
      </c>
      <c r="N274" s="315" t="s">
        <v>1437</v>
      </c>
      <c r="O274" s="315" t="s">
        <v>788</v>
      </c>
      <c r="P274" s="315" t="s">
        <v>1438</v>
      </c>
      <c r="Q274" s="315" t="s">
        <v>1439</v>
      </c>
      <c r="R274" s="315" t="s">
        <v>1440</v>
      </c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92">
        <v>273</v>
      </c>
      <c r="B275" s="288">
        <f>Základ!B275</f>
        <v>0</v>
      </c>
      <c r="C275" s="288">
        <f>Základ!C275</f>
        <v>0</v>
      </c>
      <c r="D275" s="273">
        <f>SUM(Základ!D275,Základ!F275,Základ!N275,Základ!P275)</f>
        <v>0</v>
      </c>
      <c r="E275" s="273">
        <f>SUM(Základ!E275,Základ!G275,Základ!O275,Základ!Q275)</f>
        <v>0</v>
      </c>
      <c r="F275" s="273">
        <f t="shared" si="1"/>
        <v>0</v>
      </c>
      <c r="G275" s="273">
        <f>SUM(Základ!I275,Základ!S275)</f>
        <v>0</v>
      </c>
      <c r="H275" s="273"/>
      <c r="I275" s="314" t="s">
        <v>1441</v>
      </c>
      <c r="J275" s="315" t="s">
        <v>1442</v>
      </c>
      <c r="K275" s="315" t="s">
        <v>1443</v>
      </c>
      <c r="L275" s="315" t="s">
        <v>1444</v>
      </c>
      <c r="M275" s="315" t="s">
        <v>1445</v>
      </c>
      <c r="N275" s="315" t="s">
        <v>1446</v>
      </c>
      <c r="O275" s="315" t="s">
        <v>798</v>
      </c>
      <c r="P275" s="315" t="s">
        <v>1447</v>
      </c>
      <c r="Q275" s="315" t="s">
        <v>1448</v>
      </c>
      <c r="R275" s="315" t="s">
        <v>1449</v>
      </c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91">
        <v>274</v>
      </c>
      <c r="B276" s="288">
        <f>Základ!B276</f>
        <v>0</v>
      </c>
      <c r="C276" s="288">
        <f>Základ!C276</f>
        <v>0</v>
      </c>
      <c r="D276" s="273">
        <f>SUM(Základ!D276,Základ!F276,Základ!N276,Základ!P276)</f>
        <v>0</v>
      </c>
      <c r="E276" s="273">
        <f>SUM(Základ!E276,Základ!G276,Základ!O276,Základ!Q276)</f>
        <v>0</v>
      </c>
      <c r="F276" s="273">
        <f t="shared" si="1"/>
        <v>0</v>
      </c>
      <c r="G276" s="273">
        <f>SUM(Základ!I276,Základ!S276)</f>
        <v>0</v>
      </c>
      <c r="H276" s="273"/>
      <c r="I276" s="314" t="s">
        <v>1450</v>
      </c>
      <c r="J276" s="315" t="s">
        <v>1451</v>
      </c>
      <c r="K276" s="315" t="s">
        <v>1452</v>
      </c>
      <c r="L276" s="315" t="s">
        <v>1453</v>
      </c>
      <c r="M276" s="315" t="s">
        <v>1454</v>
      </c>
      <c r="N276" s="315" t="s">
        <v>1455</v>
      </c>
      <c r="O276" s="315" t="s">
        <v>768</v>
      </c>
      <c r="P276" s="315" t="s">
        <v>1456</v>
      </c>
      <c r="Q276" s="315" t="s">
        <v>1457</v>
      </c>
      <c r="R276" s="315" t="s">
        <v>1458</v>
      </c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91">
        <v>275</v>
      </c>
      <c r="B277" s="288">
        <f>Základ!B277</f>
        <v>0</v>
      </c>
      <c r="C277" s="288">
        <f>Základ!C277</f>
        <v>0</v>
      </c>
      <c r="D277" s="273">
        <f>SUM(Základ!D277,Základ!F277,Základ!N277,Základ!P277)</f>
        <v>0</v>
      </c>
      <c r="E277" s="273">
        <f>SUM(Základ!E277,Základ!G277,Základ!O277,Základ!Q277)</f>
        <v>0</v>
      </c>
      <c r="F277" s="273">
        <f t="shared" si="1"/>
        <v>0</v>
      </c>
      <c r="G277" s="273">
        <f>SUM(Základ!I277,Základ!S277)</f>
        <v>0</v>
      </c>
      <c r="H277" s="273"/>
      <c r="I277" s="314" t="s">
        <v>1459</v>
      </c>
      <c r="J277" s="315" t="s">
        <v>1460</v>
      </c>
      <c r="K277" s="315" t="s">
        <v>1461</v>
      </c>
      <c r="L277" s="315" t="s">
        <v>1462</v>
      </c>
      <c r="M277" s="315" t="s">
        <v>1463</v>
      </c>
      <c r="N277" s="315" t="s">
        <v>1464</v>
      </c>
      <c r="O277" s="315" t="s">
        <v>778</v>
      </c>
      <c r="P277" s="315" t="s">
        <v>1465</v>
      </c>
      <c r="Q277" s="315" t="s">
        <v>1466</v>
      </c>
      <c r="R277" s="315" t="s">
        <v>1467</v>
      </c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91">
        <v>276</v>
      </c>
      <c r="B278" s="288">
        <f>Základ!B278</f>
        <v>0</v>
      </c>
      <c r="C278" s="288">
        <f>Základ!C278</f>
        <v>0</v>
      </c>
      <c r="D278" s="273">
        <f>SUM(Základ!D278,Základ!F278,Základ!N278,Základ!P278)</f>
        <v>0</v>
      </c>
      <c r="E278" s="273">
        <f>SUM(Základ!E278,Základ!G278,Základ!O278,Základ!Q278)</f>
        <v>0</v>
      </c>
      <c r="F278" s="273">
        <f t="shared" si="1"/>
        <v>0</v>
      </c>
      <c r="G278" s="273">
        <f>SUM(Základ!I278,Základ!S278)</f>
        <v>0</v>
      </c>
      <c r="H278" s="273"/>
      <c r="I278" s="314" t="s">
        <v>1468</v>
      </c>
      <c r="J278" s="315" t="s">
        <v>1469</v>
      </c>
      <c r="K278" s="315" t="s">
        <v>1470</v>
      </c>
      <c r="L278" s="315" t="s">
        <v>1471</v>
      </c>
      <c r="M278" s="315" t="s">
        <v>1472</v>
      </c>
      <c r="N278" s="315" t="s">
        <v>1473</v>
      </c>
      <c r="O278" s="315" t="s">
        <v>788</v>
      </c>
      <c r="P278" s="315" t="s">
        <v>1474</v>
      </c>
      <c r="Q278" s="315" t="s">
        <v>1475</v>
      </c>
      <c r="R278" s="315" t="s">
        <v>1476</v>
      </c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91">
        <v>277</v>
      </c>
      <c r="B279" s="288">
        <f>Základ!B279</f>
        <v>0</v>
      </c>
      <c r="C279" s="288">
        <f>Základ!C279</f>
        <v>0</v>
      </c>
      <c r="D279" s="273">
        <f>SUM(Základ!D279,Základ!F279,Základ!N279,Základ!P279)</f>
        <v>0</v>
      </c>
      <c r="E279" s="273">
        <f>SUM(Základ!E279,Základ!G279,Základ!O279,Základ!Q279)</f>
        <v>0</v>
      </c>
      <c r="F279" s="273">
        <f t="shared" si="1"/>
        <v>0</v>
      </c>
      <c r="G279" s="273">
        <f>SUM(Základ!I279,Základ!S279)</f>
        <v>0</v>
      </c>
      <c r="H279" s="273"/>
      <c r="I279" s="314" t="s">
        <v>1477</v>
      </c>
      <c r="J279" s="315" t="s">
        <v>1478</v>
      </c>
      <c r="K279" s="315" t="s">
        <v>1479</v>
      </c>
      <c r="L279" s="315" t="s">
        <v>1480</v>
      </c>
      <c r="M279" s="315" t="s">
        <v>1481</v>
      </c>
      <c r="N279" s="315" t="s">
        <v>1482</v>
      </c>
      <c r="O279" s="315" t="s">
        <v>798</v>
      </c>
      <c r="P279" s="315" t="s">
        <v>1483</v>
      </c>
      <c r="Q279" s="315" t="s">
        <v>1484</v>
      </c>
      <c r="R279" s="315" t="s">
        <v>1485</v>
      </c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91">
        <v>278</v>
      </c>
      <c r="B280" s="288">
        <f>Základ!B280</f>
        <v>0</v>
      </c>
      <c r="C280" s="288">
        <f>Základ!C280</f>
        <v>0</v>
      </c>
      <c r="D280" s="273">
        <f>SUM(Základ!D280,Základ!F280,Základ!N280,Základ!P280)</f>
        <v>0</v>
      </c>
      <c r="E280" s="273">
        <f>SUM(Základ!E280,Základ!G280,Základ!O280,Základ!Q280)</f>
        <v>0</v>
      </c>
      <c r="F280" s="273">
        <f t="shared" si="1"/>
        <v>0</v>
      </c>
      <c r="G280" s="273">
        <f>SUM(Základ!I280,Základ!S280)</f>
        <v>0</v>
      </c>
      <c r="H280" s="273"/>
      <c r="I280" s="314" t="s">
        <v>1486</v>
      </c>
      <c r="J280" s="315" t="s">
        <v>1487</v>
      </c>
      <c r="K280" s="315" t="s">
        <v>1488</v>
      </c>
      <c r="L280" s="315" t="s">
        <v>1489</v>
      </c>
      <c r="M280" s="315" t="s">
        <v>1490</v>
      </c>
      <c r="N280" s="315" t="s">
        <v>1491</v>
      </c>
      <c r="O280" s="315" t="s">
        <v>768</v>
      </c>
      <c r="P280" s="315" t="s">
        <v>1492</v>
      </c>
      <c r="Q280" s="315" t="s">
        <v>1493</v>
      </c>
      <c r="R280" s="315" t="s">
        <v>1494</v>
      </c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91">
        <v>279</v>
      </c>
      <c r="B281" s="288">
        <f>Základ!B281</f>
        <v>0</v>
      </c>
      <c r="C281" s="288">
        <f>Základ!C281</f>
        <v>0</v>
      </c>
      <c r="D281" s="273">
        <f>SUM(Základ!D281,Základ!F281,Základ!N281,Základ!P281)</f>
        <v>0</v>
      </c>
      <c r="E281" s="273">
        <f>SUM(Základ!E281,Základ!G281,Základ!O281,Základ!Q281)</f>
        <v>0</v>
      </c>
      <c r="F281" s="273">
        <f t="shared" si="1"/>
        <v>0</v>
      </c>
      <c r="G281" s="273">
        <f>SUM(Základ!I281,Základ!S281)</f>
        <v>0</v>
      </c>
      <c r="H281" s="273"/>
      <c r="I281" s="314" t="s">
        <v>1495</v>
      </c>
      <c r="J281" s="315" t="s">
        <v>1496</v>
      </c>
      <c r="K281" s="315" t="s">
        <v>1497</v>
      </c>
      <c r="L281" s="315" t="s">
        <v>1498</v>
      </c>
      <c r="M281" s="315" t="s">
        <v>1499</v>
      </c>
      <c r="N281" s="315" t="s">
        <v>1500</v>
      </c>
      <c r="O281" s="315" t="s">
        <v>778</v>
      </c>
      <c r="P281" s="315" t="s">
        <v>1501</v>
      </c>
      <c r="Q281" s="315" t="s">
        <v>1502</v>
      </c>
      <c r="R281" s="315" t="s">
        <v>1503</v>
      </c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91">
        <v>280</v>
      </c>
      <c r="B282" s="288">
        <f>Základ!B282</f>
        <v>0</v>
      </c>
      <c r="C282" s="288">
        <f>Základ!C282</f>
        <v>0</v>
      </c>
      <c r="D282" s="273">
        <f>SUM(Základ!D282,Základ!F282,Základ!N282,Základ!P282)</f>
        <v>0</v>
      </c>
      <c r="E282" s="273">
        <f>SUM(Základ!E282,Základ!G282,Základ!O282,Základ!Q282)</f>
        <v>0</v>
      </c>
      <c r="F282" s="273">
        <f t="shared" si="1"/>
        <v>0</v>
      </c>
      <c r="G282" s="273">
        <f>SUM(Základ!I282,Základ!S282)</f>
        <v>0</v>
      </c>
      <c r="H282" s="273"/>
      <c r="I282" s="314" t="s">
        <v>1504</v>
      </c>
      <c r="J282" s="315" t="s">
        <v>1505</v>
      </c>
      <c r="K282" s="315" t="s">
        <v>1506</v>
      </c>
      <c r="L282" s="315" t="s">
        <v>1507</v>
      </c>
      <c r="M282" s="315" t="s">
        <v>1508</v>
      </c>
      <c r="N282" s="315" t="s">
        <v>1509</v>
      </c>
      <c r="O282" s="315" t="s">
        <v>788</v>
      </c>
      <c r="P282" s="315" t="s">
        <v>1510</v>
      </c>
      <c r="Q282" s="315" t="s">
        <v>1511</v>
      </c>
      <c r="R282" s="315" t="s">
        <v>1512</v>
      </c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92">
        <v>281</v>
      </c>
      <c r="B283" s="288">
        <f>Základ!B283</f>
        <v>0</v>
      </c>
      <c r="C283" s="288">
        <f>Základ!C283</f>
        <v>0</v>
      </c>
      <c r="D283" s="273">
        <f>SUM(Základ!D283,Základ!F283,Základ!N283,Základ!P283)</f>
        <v>0</v>
      </c>
      <c r="E283" s="273">
        <f>SUM(Základ!E283,Základ!G283,Základ!O283,Základ!Q283)</f>
        <v>0</v>
      </c>
      <c r="F283" s="273">
        <f t="shared" si="1"/>
        <v>0</v>
      </c>
      <c r="G283" s="273">
        <f>SUM(Základ!I283,Základ!S283)</f>
        <v>0</v>
      </c>
      <c r="H283" s="273"/>
      <c r="I283" s="314" t="s">
        <v>1513</v>
      </c>
      <c r="J283" s="315" t="s">
        <v>1514</v>
      </c>
      <c r="K283" s="315" t="s">
        <v>1515</v>
      </c>
      <c r="L283" s="315" t="s">
        <v>1516</v>
      </c>
      <c r="M283" s="315" t="s">
        <v>1517</v>
      </c>
      <c r="N283" s="315" t="s">
        <v>1518</v>
      </c>
      <c r="O283" s="315" t="s">
        <v>798</v>
      </c>
      <c r="P283" s="315" t="s">
        <v>1519</v>
      </c>
      <c r="Q283" s="315" t="s">
        <v>1520</v>
      </c>
      <c r="R283" s="315" t="s">
        <v>1521</v>
      </c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92">
        <v>282</v>
      </c>
      <c r="B284" s="288">
        <f>Základ!B284</f>
        <v>0</v>
      </c>
      <c r="C284" s="288">
        <f>Základ!C284</f>
        <v>0</v>
      </c>
      <c r="D284" s="273">
        <f>SUM(Základ!D284,Základ!F284,Základ!N284,Základ!P284)</f>
        <v>0</v>
      </c>
      <c r="E284" s="273">
        <f>SUM(Základ!E284,Základ!G284,Základ!O284,Základ!Q284)</f>
        <v>0</v>
      </c>
      <c r="F284" s="273">
        <f t="shared" si="1"/>
        <v>0</v>
      </c>
      <c r="G284" s="273">
        <f>SUM(Základ!I284,Základ!S284)</f>
        <v>0</v>
      </c>
      <c r="H284" s="273"/>
      <c r="I284" s="314" t="s">
        <v>1522</v>
      </c>
      <c r="J284" s="315" t="s">
        <v>1523</v>
      </c>
      <c r="K284" s="315" t="s">
        <v>1524</v>
      </c>
      <c r="L284" s="315" t="s">
        <v>1525</v>
      </c>
      <c r="M284" s="315" t="s">
        <v>1526</v>
      </c>
      <c r="N284" s="315" t="s">
        <v>1527</v>
      </c>
      <c r="O284" s="315" t="s">
        <v>768</v>
      </c>
      <c r="P284" s="315" t="s">
        <v>1528</v>
      </c>
      <c r="Q284" s="315" t="s">
        <v>1529</v>
      </c>
      <c r="R284" s="315" t="s">
        <v>1530</v>
      </c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92">
        <v>283</v>
      </c>
      <c r="B285" s="288">
        <f>Základ!B285</f>
        <v>0</v>
      </c>
      <c r="C285" s="288">
        <f>Základ!C285</f>
        <v>0</v>
      </c>
      <c r="D285" s="273">
        <f>SUM(Základ!D285,Základ!F285,Základ!N285,Základ!P285)</f>
        <v>0</v>
      </c>
      <c r="E285" s="273">
        <f>SUM(Základ!E285,Základ!G285,Základ!O285,Základ!Q285)</f>
        <v>0</v>
      </c>
      <c r="F285" s="273">
        <f t="shared" si="1"/>
        <v>0</v>
      </c>
      <c r="G285" s="273">
        <f>SUM(Základ!I285,Základ!S285)</f>
        <v>0</v>
      </c>
      <c r="H285" s="273"/>
      <c r="I285" s="314" t="s">
        <v>1531</v>
      </c>
      <c r="J285" s="315" t="s">
        <v>1532</v>
      </c>
      <c r="K285" s="315" t="s">
        <v>1533</v>
      </c>
      <c r="L285" s="315" t="s">
        <v>1534</v>
      </c>
      <c r="M285" s="315" t="s">
        <v>1535</v>
      </c>
      <c r="N285" s="315" t="s">
        <v>1536</v>
      </c>
      <c r="O285" s="315" t="s">
        <v>778</v>
      </c>
      <c r="P285" s="315" t="s">
        <v>1537</v>
      </c>
      <c r="Q285" s="315" t="s">
        <v>1538</v>
      </c>
      <c r="R285" s="315" t="s">
        <v>1539</v>
      </c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92">
        <v>284</v>
      </c>
      <c r="B286" s="288">
        <f>Základ!B286</f>
        <v>0</v>
      </c>
      <c r="C286" s="288">
        <f>Základ!C286</f>
        <v>0</v>
      </c>
      <c r="D286" s="273">
        <f>SUM(Základ!D286,Základ!F286,Základ!N286,Základ!P286)</f>
        <v>0</v>
      </c>
      <c r="E286" s="273">
        <f>SUM(Základ!E286,Základ!G286,Základ!O286,Základ!Q286)</f>
        <v>0</v>
      </c>
      <c r="F286" s="273">
        <f t="shared" si="1"/>
        <v>0</v>
      </c>
      <c r="G286" s="273">
        <f>SUM(Základ!I286,Základ!S286)</f>
        <v>0</v>
      </c>
      <c r="H286" s="273"/>
      <c r="I286" s="314" t="s">
        <v>1540</v>
      </c>
      <c r="J286" s="315" t="s">
        <v>1541</v>
      </c>
      <c r="K286" s="315" t="s">
        <v>1542</v>
      </c>
      <c r="L286" s="315" t="s">
        <v>1543</v>
      </c>
      <c r="M286" s="315" t="s">
        <v>1544</v>
      </c>
      <c r="N286" s="315" t="s">
        <v>1545</v>
      </c>
      <c r="O286" s="315" t="s">
        <v>788</v>
      </c>
      <c r="P286" s="315" t="s">
        <v>1546</v>
      </c>
      <c r="Q286" s="315" t="s">
        <v>1547</v>
      </c>
      <c r="R286" s="315" t="s">
        <v>1548</v>
      </c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92">
        <v>285</v>
      </c>
      <c r="B287" s="288">
        <f>Základ!B287</f>
        <v>0</v>
      </c>
      <c r="C287" s="288">
        <f>Základ!C287</f>
        <v>0</v>
      </c>
      <c r="D287" s="273">
        <f>SUM(Základ!D287,Základ!F287,Základ!N287,Základ!P287)</f>
        <v>0</v>
      </c>
      <c r="E287" s="273">
        <f>SUM(Základ!E287,Základ!G287,Základ!O287,Základ!Q287)</f>
        <v>0</v>
      </c>
      <c r="F287" s="273">
        <f t="shared" si="1"/>
        <v>0</v>
      </c>
      <c r="G287" s="273">
        <f>SUM(Základ!I287,Základ!S287)</f>
        <v>0</v>
      </c>
      <c r="H287" s="273"/>
      <c r="I287" s="314" t="s">
        <v>1549</v>
      </c>
      <c r="J287" s="315" t="s">
        <v>1550</v>
      </c>
      <c r="K287" s="315" t="s">
        <v>1551</v>
      </c>
      <c r="L287" s="315" t="s">
        <v>1552</v>
      </c>
      <c r="M287" s="315" t="s">
        <v>1553</v>
      </c>
      <c r="N287" s="315" t="s">
        <v>1554</v>
      </c>
      <c r="O287" s="315" t="s">
        <v>798</v>
      </c>
      <c r="P287" s="315" t="s">
        <v>1555</v>
      </c>
      <c r="Q287" s="315" t="s">
        <v>1556</v>
      </c>
      <c r="R287" s="315" t="s">
        <v>1557</v>
      </c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92">
        <v>286</v>
      </c>
      <c r="B288" s="288">
        <f>Základ!B288</f>
        <v>0</v>
      </c>
      <c r="C288" s="288">
        <f>Základ!C288</f>
        <v>0</v>
      </c>
      <c r="D288" s="273">
        <f>SUM(Základ!D288,Základ!F288,Základ!N288,Základ!P288)</f>
        <v>0</v>
      </c>
      <c r="E288" s="273">
        <f>SUM(Základ!E288,Základ!G288,Základ!O288,Základ!Q288)</f>
        <v>0</v>
      </c>
      <c r="F288" s="273">
        <f t="shared" si="1"/>
        <v>0</v>
      </c>
      <c r="G288" s="273">
        <f>SUM(Základ!I288,Základ!S288)</f>
        <v>0</v>
      </c>
      <c r="H288" s="273"/>
      <c r="I288" s="314" t="s">
        <v>1558</v>
      </c>
      <c r="J288" s="315" t="s">
        <v>1559</v>
      </c>
      <c r="K288" s="315" t="s">
        <v>1560</v>
      </c>
      <c r="L288" s="315" t="s">
        <v>1561</v>
      </c>
      <c r="M288" s="315" t="s">
        <v>1562</v>
      </c>
      <c r="N288" s="315" t="s">
        <v>1563</v>
      </c>
      <c r="O288" s="315" t="s">
        <v>768</v>
      </c>
      <c r="P288" s="315" t="s">
        <v>1564</v>
      </c>
      <c r="Q288" s="315" t="s">
        <v>1565</v>
      </c>
      <c r="R288" s="315" t="s">
        <v>1566</v>
      </c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92">
        <v>287</v>
      </c>
      <c r="B289" s="288">
        <f>Základ!B289</f>
        <v>0</v>
      </c>
      <c r="C289" s="288">
        <f>Základ!C289</f>
        <v>0</v>
      </c>
      <c r="D289" s="273">
        <f>SUM(Základ!D289,Základ!F289,Základ!N289,Základ!P289)</f>
        <v>0</v>
      </c>
      <c r="E289" s="273">
        <f>SUM(Základ!E289,Základ!G289,Základ!O289,Základ!Q289)</f>
        <v>0</v>
      </c>
      <c r="F289" s="273">
        <f t="shared" si="1"/>
        <v>0</v>
      </c>
      <c r="G289" s="273">
        <f>SUM(Základ!I289,Základ!S289)</f>
        <v>0</v>
      </c>
      <c r="H289" s="273"/>
      <c r="I289" s="314" t="s">
        <v>1567</v>
      </c>
      <c r="J289" s="315" t="s">
        <v>1568</v>
      </c>
      <c r="K289" s="315" t="s">
        <v>1569</v>
      </c>
      <c r="L289" s="315" t="s">
        <v>1570</v>
      </c>
      <c r="M289" s="315" t="s">
        <v>1571</v>
      </c>
      <c r="N289" s="315" t="s">
        <v>1572</v>
      </c>
      <c r="O289" s="315" t="s">
        <v>778</v>
      </c>
      <c r="P289" s="315" t="s">
        <v>1573</v>
      </c>
      <c r="Q289" s="315" t="s">
        <v>1574</v>
      </c>
      <c r="R289" s="315" t="s">
        <v>1575</v>
      </c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91">
        <v>288</v>
      </c>
      <c r="B290" s="288">
        <f>Základ!B290</f>
        <v>0</v>
      </c>
      <c r="C290" s="288">
        <f>Základ!C290</f>
        <v>0</v>
      </c>
      <c r="D290" s="273">
        <f>SUM(Základ!D290,Základ!F290,Základ!N290,Základ!P290)</f>
        <v>0</v>
      </c>
      <c r="E290" s="273">
        <f>SUM(Základ!E290,Základ!G290,Základ!O290,Základ!Q290)</f>
        <v>0</v>
      </c>
      <c r="F290" s="273">
        <f t="shared" si="1"/>
        <v>0</v>
      </c>
      <c r="G290" s="273">
        <f>SUM(Základ!I290,Základ!S290)</f>
        <v>0</v>
      </c>
      <c r="H290" s="273"/>
      <c r="I290" s="314" t="s">
        <v>1576</v>
      </c>
      <c r="J290" s="315" t="s">
        <v>1577</v>
      </c>
      <c r="K290" s="315" t="s">
        <v>1578</v>
      </c>
      <c r="L290" s="315" t="s">
        <v>1579</v>
      </c>
      <c r="M290" s="315" t="s">
        <v>1580</v>
      </c>
      <c r="N290" s="315" t="s">
        <v>1581</v>
      </c>
      <c r="O290" s="315" t="s">
        <v>788</v>
      </c>
      <c r="P290" s="315" t="s">
        <v>1582</v>
      </c>
      <c r="Q290" s="315" t="s">
        <v>1583</v>
      </c>
      <c r="R290" s="315" t="s">
        <v>1584</v>
      </c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91">
        <v>289</v>
      </c>
      <c r="B291" s="288">
        <f>Základ!B291</f>
        <v>0</v>
      </c>
      <c r="C291" s="288">
        <f>Základ!C291</f>
        <v>0</v>
      </c>
      <c r="D291" s="273">
        <f>SUM(Základ!D291,Základ!F291,Základ!N291,Základ!P291)</f>
        <v>0</v>
      </c>
      <c r="E291" s="273">
        <f>SUM(Základ!E291,Základ!G291,Základ!O291,Základ!Q291)</f>
        <v>0</v>
      </c>
      <c r="F291" s="273">
        <f t="shared" si="1"/>
        <v>0</v>
      </c>
      <c r="G291" s="273">
        <f>SUM(Základ!I291,Základ!S291)</f>
        <v>0</v>
      </c>
      <c r="H291" s="273"/>
      <c r="I291" s="314" t="s">
        <v>1585</v>
      </c>
      <c r="J291" s="315" t="s">
        <v>1586</v>
      </c>
      <c r="K291" s="315" t="s">
        <v>1587</v>
      </c>
      <c r="L291" s="315" t="s">
        <v>1588</v>
      </c>
      <c r="M291" s="315" t="s">
        <v>1589</v>
      </c>
      <c r="N291" s="315" t="s">
        <v>1590</v>
      </c>
      <c r="O291" s="315" t="s">
        <v>798</v>
      </c>
      <c r="P291" s="315" t="s">
        <v>1591</v>
      </c>
      <c r="Q291" s="315" t="s">
        <v>1592</v>
      </c>
      <c r="R291" s="315" t="s">
        <v>1593</v>
      </c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91">
        <v>290</v>
      </c>
      <c r="B292" s="288">
        <f>Základ!B292</f>
        <v>0</v>
      </c>
      <c r="C292" s="288">
        <f>Základ!C292</f>
        <v>0</v>
      </c>
      <c r="D292" s="273">
        <f>SUM(Základ!D292,Základ!F292,Základ!N292,Základ!P292)</f>
        <v>0</v>
      </c>
      <c r="E292" s="273">
        <f>SUM(Základ!E292,Základ!G292,Základ!O292,Základ!Q292)</f>
        <v>0</v>
      </c>
      <c r="F292" s="273">
        <f t="shared" si="1"/>
        <v>0</v>
      </c>
      <c r="G292" s="273">
        <f>SUM(Základ!I292,Základ!S292)</f>
        <v>0</v>
      </c>
      <c r="H292" s="273"/>
      <c r="I292" s="314" t="s">
        <v>1594</v>
      </c>
      <c r="J292" s="315" t="s">
        <v>1595</v>
      </c>
      <c r="K292" s="315" t="s">
        <v>1596</v>
      </c>
      <c r="L292" s="315" t="s">
        <v>1597</v>
      </c>
      <c r="M292" s="315" t="s">
        <v>1598</v>
      </c>
      <c r="N292" s="315" t="s">
        <v>1599</v>
      </c>
      <c r="O292" s="315" t="s">
        <v>768</v>
      </c>
      <c r="P292" s="315" t="s">
        <v>1600</v>
      </c>
      <c r="Q292" s="315" t="s">
        <v>1601</v>
      </c>
      <c r="R292" s="315" t="s">
        <v>1602</v>
      </c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91">
        <v>291</v>
      </c>
      <c r="B293" s="288">
        <f>Základ!B293</f>
        <v>0</v>
      </c>
      <c r="C293" s="288">
        <f>Základ!C293</f>
        <v>0</v>
      </c>
      <c r="D293" s="273">
        <f>SUM(Základ!D293,Základ!F293,Základ!N293,Základ!P293)</f>
        <v>0</v>
      </c>
      <c r="E293" s="273">
        <f>SUM(Základ!E293,Základ!G293,Základ!O293,Základ!Q293)</f>
        <v>0</v>
      </c>
      <c r="F293" s="273">
        <f t="shared" si="1"/>
        <v>0</v>
      </c>
      <c r="G293" s="273">
        <f>SUM(Základ!I293,Základ!S293)</f>
        <v>0</v>
      </c>
      <c r="H293" s="273"/>
      <c r="I293" s="314" t="s">
        <v>1603</v>
      </c>
      <c r="J293" s="315" t="s">
        <v>1604</v>
      </c>
      <c r="K293" s="315" t="s">
        <v>1605</v>
      </c>
      <c r="L293" s="315" t="s">
        <v>1606</v>
      </c>
      <c r="M293" s="315" t="s">
        <v>1607</v>
      </c>
      <c r="N293" s="315" t="s">
        <v>1608</v>
      </c>
      <c r="O293" s="315" t="s">
        <v>778</v>
      </c>
      <c r="P293" s="315" t="s">
        <v>1609</v>
      </c>
      <c r="Q293" s="315" t="s">
        <v>1610</v>
      </c>
      <c r="R293" s="315" t="s">
        <v>1611</v>
      </c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91">
        <v>292</v>
      </c>
      <c r="B294" s="288">
        <f>Základ!B294</f>
        <v>0</v>
      </c>
      <c r="C294" s="288">
        <f>Základ!C294</f>
        <v>0</v>
      </c>
      <c r="D294" s="273">
        <f>SUM(Základ!D294,Základ!F294,Základ!N294,Základ!P294)</f>
        <v>0</v>
      </c>
      <c r="E294" s="273">
        <f>SUM(Základ!E294,Základ!G294,Základ!O294,Základ!Q294)</f>
        <v>0</v>
      </c>
      <c r="F294" s="273">
        <f t="shared" si="1"/>
        <v>0</v>
      </c>
      <c r="G294" s="273">
        <f>SUM(Základ!I294,Základ!S294)</f>
        <v>0</v>
      </c>
      <c r="H294" s="273"/>
      <c r="I294" s="314" t="s">
        <v>1612</v>
      </c>
      <c r="J294" s="315" t="s">
        <v>1613</v>
      </c>
      <c r="K294" s="315" t="s">
        <v>1614</v>
      </c>
      <c r="L294" s="315" t="s">
        <v>1615</v>
      </c>
      <c r="M294" s="315" t="s">
        <v>1616</v>
      </c>
      <c r="N294" s="315" t="s">
        <v>1617</v>
      </c>
      <c r="O294" s="315" t="s">
        <v>788</v>
      </c>
      <c r="P294" s="315" t="s">
        <v>1618</v>
      </c>
      <c r="Q294" s="315" t="s">
        <v>1619</v>
      </c>
      <c r="R294" s="315" t="s">
        <v>1620</v>
      </c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91">
        <v>293</v>
      </c>
      <c r="B295" s="288">
        <f>Základ!B295</f>
        <v>0</v>
      </c>
      <c r="C295" s="288">
        <f>Základ!C295</f>
        <v>0</v>
      </c>
      <c r="D295" s="273">
        <f>SUM(Základ!D295,Základ!F295,Základ!N295,Základ!P295)</f>
        <v>0</v>
      </c>
      <c r="E295" s="273">
        <f>SUM(Základ!E295,Základ!G295,Základ!O295,Základ!Q295)</f>
        <v>0</v>
      </c>
      <c r="F295" s="273">
        <f t="shared" si="1"/>
        <v>0</v>
      </c>
      <c r="G295" s="273">
        <f>SUM(Základ!I295,Základ!S295)</f>
        <v>0</v>
      </c>
      <c r="H295" s="273"/>
      <c r="I295" s="314" t="s">
        <v>1621</v>
      </c>
      <c r="J295" s="315" t="s">
        <v>1622</v>
      </c>
      <c r="K295" s="315" t="s">
        <v>1623</v>
      </c>
      <c r="L295" s="315" t="s">
        <v>1624</v>
      </c>
      <c r="M295" s="315" t="s">
        <v>1625</v>
      </c>
      <c r="N295" s="315" t="s">
        <v>1626</v>
      </c>
      <c r="O295" s="315" t="s">
        <v>798</v>
      </c>
      <c r="P295" s="315" t="s">
        <v>1627</v>
      </c>
      <c r="Q295" s="315" t="s">
        <v>1628</v>
      </c>
      <c r="R295" s="315" t="s">
        <v>1629</v>
      </c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91">
        <v>294</v>
      </c>
      <c r="B296" s="288">
        <f>Základ!B296</f>
        <v>0</v>
      </c>
      <c r="C296" s="288">
        <f>Základ!C296</f>
        <v>0</v>
      </c>
      <c r="D296" s="273">
        <f>SUM(Základ!D296,Základ!F296,Základ!N296,Základ!P296)</f>
        <v>0</v>
      </c>
      <c r="E296" s="273">
        <f>SUM(Základ!E296,Základ!G296,Základ!O296,Základ!Q296)</f>
        <v>0</v>
      </c>
      <c r="F296" s="273">
        <f t="shared" si="1"/>
        <v>0</v>
      </c>
      <c r="G296" s="273">
        <f>SUM(Základ!I296,Základ!S296)</f>
        <v>0</v>
      </c>
      <c r="H296" s="273"/>
      <c r="I296" s="314" t="s">
        <v>1630</v>
      </c>
      <c r="J296" s="315" t="s">
        <v>1631</v>
      </c>
      <c r="K296" s="315" t="s">
        <v>1632</v>
      </c>
      <c r="L296" s="315" t="s">
        <v>1633</v>
      </c>
      <c r="M296" s="315" t="s">
        <v>1634</v>
      </c>
      <c r="N296" s="315" t="s">
        <v>1635</v>
      </c>
      <c r="O296" s="315" t="s">
        <v>768</v>
      </c>
      <c r="P296" s="315" t="s">
        <v>1636</v>
      </c>
      <c r="Q296" s="315" t="s">
        <v>1637</v>
      </c>
      <c r="R296" s="315" t="s">
        <v>1638</v>
      </c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64"/>
      <c r="C297" s="264"/>
      <c r="D297" s="264"/>
      <c r="E297" s="264"/>
      <c r="F297" s="264"/>
      <c r="G297" s="264"/>
      <c r="H297" s="264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64"/>
      <c r="C298" s="264"/>
      <c r="D298" s="264"/>
      <c r="E298" s="264"/>
      <c r="F298" s="264"/>
      <c r="G298" s="264"/>
      <c r="H298" s="264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64"/>
      <c r="C299" s="264"/>
      <c r="D299" s="264"/>
      <c r="E299" s="264"/>
      <c r="F299" s="264"/>
      <c r="G299" s="264"/>
      <c r="H299" s="264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64"/>
      <c r="C300" s="264"/>
      <c r="D300" s="264"/>
      <c r="E300" s="264"/>
      <c r="F300" s="264"/>
      <c r="G300" s="264"/>
      <c r="H300" s="264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64"/>
      <c r="C301" s="264"/>
      <c r="D301" s="264"/>
      <c r="E301" s="264"/>
      <c r="F301" s="264"/>
      <c r="G301" s="264"/>
      <c r="H301" s="264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64"/>
      <c r="C302" s="264"/>
      <c r="D302" s="264"/>
      <c r="E302" s="264"/>
      <c r="F302" s="264"/>
      <c r="G302" s="264"/>
      <c r="H302" s="264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64"/>
      <c r="C303" s="264"/>
      <c r="D303" s="264"/>
      <c r="E303" s="264"/>
      <c r="F303" s="264"/>
      <c r="G303" s="264"/>
      <c r="H303" s="264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64"/>
      <c r="C304" s="264"/>
      <c r="D304" s="264"/>
      <c r="E304" s="264"/>
      <c r="F304" s="264"/>
      <c r="G304" s="264"/>
      <c r="H304" s="264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64"/>
      <c r="C305" s="264"/>
      <c r="D305" s="264"/>
      <c r="E305" s="264"/>
      <c r="F305" s="264"/>
      <c r="G305" s="264"/>
      <c r="H305" s="264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64"/>
      <c r="C306" s="264"/>
      <c r="D306" s="264"/>
      <c r="E306" s="264"/>
      <c r="F306" s="264"/>
      <c r="G306" s="264"/>
      <c r="H306" s="264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64"/>
      <c r="C307" s="264"/>
      <c r="D307" s="264"/>
      <c r="E307" s="264"/>
      <c r="F307" s="264"/>
      <c r="G307" s="264"/>
      <c r="H307" s="264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64"/>
      <c r="C308" s="264"/>
      <c r="D308" s="264"/>
      <c r="E308" s="264"/>
      <c r="F308" s="264"/>
      <c r="G308" s="264"/>
      <c r="H308" s="264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64"/>
      <c r="C309" s="264"/>
      <c r="D309" s="264"/>
      <c r="E309" s="264"/>
      <c r="F309" s="264"/>
      <c r="G309" s="264"/>
      <c r="H309" s="264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64"/>
      <c r="C310" s="264"/>
      <c r="D310" s="264"/>
      <c r="E310" s="264"/>
      <c r="F310" s="264"/>
      <c r="G310" s="264"/>
      <c r="H310" s="264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64"/>
      <c r="C311" s="264"/>
      <c r="D311" s="264"/>
      <c r="E311" s="264"/>
      <c r="F311" s="264"/>
      <c r="G311" s="264"/>
      <c r="H311" s="264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64"/>
      <c r="C312" s="264"/>
      <c r="D312" s="264"/>
      <c r="E312" s="264"/>
      <c r="F312" s="264"/>
      <c r="G312" s="264"/>
      <c r="H312" s="264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64"/>
      <c r="C313" s="264"/>
      <c r="D313" s="264"/>
      <c r="E313" s="264"/>
      <c r="F313" s="264"/>
      <c r="G313" s="264"/>
      <c r="H313" s="264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64"/>
      <c r="C314" s="264"/>
      <c r="D314" s="264"/>
      <c r="E314" s="264"/>
      <c r="F314" s="264"/>
      <c r="G314" s="264"/>
      <c r="H314" s="264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64"/>
      <c r="C315" s="264"/>
      <c r="D315" s="264"/>
      <c r="E315" s="264"/>
      <c r="F315" s="264"/>
      <c r="G315" s="264"/>
      <c r="H315" s="264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64"/>
      <c r="C316" s="264"/>
      <c r="D316" s="264"/>
      <c r="E316" s="264"/>
      <c r="F316" s="264"/>
      <c r="G316" s="264"/>
      <c r="H316" s="264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64"/>
      <c r="C317" s="264"/>
      <c r="D317" s="264"/>
      <c r="E317" s="264"/>
      <c r="F317" s="264"/>
      <c r="G317" s="264"/>
      <c r="H317" s="264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64"/>
      <c r="C318" s="264"/>
      <c r="D318" s="264"/>
      <c r="E318" s="264"/>
      <c r="F318" s="264"/>
      <c r="G318" s="264"/>
      <c r="H318" s="264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64"/>
      <c r="C319" s="264"/>
      <c r="D319" s="264"/>
      <c r="E319" s="264"/>
      <c r="F319" s="264"/>
      <c r="G319" s="264"/>
      <c r="H319" s="264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64"/>
      <c r="C320" s="264"/>
      <c r="D320" s="264"/>
      <c r="E320" s="264"/>
      <c r="F320" s="264"/>
      <c r="G320" s="264"/>
      <c r="H320" s="264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64"/>
      <c r="C321" s="264"/>
      <c r="D321" s="264"/>
      <c r="E321" s="264"/>
      <c r="F321" s="264"/>
      <c r="G321" s="264"/>
      <c r="H321" s="264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64"/>
      <c r="C322" s="264"/>
      <c r="D322" s="264"/>
      <c r="E322" s="264"/>
      <c r="F322" s="264"/>
      <c r="G322" s="264"/>
      <c r="H322" s="264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64"/>
      <c r="C323" s="264"/>
      <c r="D323" s="264"/>
      <c r="E323" s="264"/>
      <c r="F323" s="264"/>
      <c r="G323" s="264"/>
      <c r="H323" s="264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64"/>
      <c r="C324" s="264"/>
      <c r="D324" s="264"/>
      <c r="E324" s="264"/>
      <c r="F324" s="264"/>
      <c r="G324" s="264"/>
      <c r="H324" s="264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64"/>
      <c r="C325" s="264"/>
      <c r="D325" s="264"/>
      <c r="E325" s="264"/>
      <c r="F325" s="264"/>
      <c r="G325" s="264"/>
      <c r="H325" s="264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64"/>
      <c r="C326" s="264"/>
      <c r="D326" s="264"/>
      <c r="E326" s="264"/>
      <c r="F326" s="264"/>
      <c r="G326" s="264"/>
      <c r="H326" s="264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64"/>
      <c r="C327" s="264"/>
      <c r="D327" s="264"/>
      <c r="E327" s="264"/>
      <c r="F327" s="264"/>
      <c r="G327" s="264"/>
      <c r="H327" s="264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64"/>
      <c r="C328" s="264"/>
      <c r="D328" s="264"/>
      <c r="E328" s="264"/>
      <c r="F328" s="264"/>
      <c r="G328" s="264"/>
      <c r="H328" s="264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64"/>
      <c r="C329" s="264"/>
      <c r="D329" s="264"/>
      <c r="E329" s="264"/>
      <c r="F329" s="264"/>
      <c r="G329" s="264"/>
      <c r="H329" s="264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64"/>
      <c r="C330" s="264"/>
      <c r="D330" s="264"/>
      <c r="E330" s="264"/>
      <c r="F330" s="264"/>
      <c r="G330" s="264"/>
      <c r="H330" s="264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64"/>
      <c r="C331" s="264"/>
      <c r="D331" s="264"/>
      <c r="E331" s="264"/>
      <c r="F331" s="264"/>
      <c r="G331" s="264"/>
      <c r="H331" s="264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64"/>
      <c r="C332" s="264"/>
      <c r="D332" s="264"/>
      <c r="E332" s="264"/>
      <c r="F332" s="264"/>
      <c r="G332" s="264"/>
      <c r="H332" s="264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64"/>
      <c r="C333" s="264"/>
      <c r="D333" s="264"/>
      <c r="E333" s="264"/>
      <c r="F333" s="264"/>
      <c r="G333" s="264"/>
      <c r="H333" s="264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64"/>
      <c r="C334" s="264"/>
      <c r="D334" s="264"/>
      <c r="E334" s="264"/>
      <c r="F334" s="264"/>
      <c r="G334" s="264"/>
      <c r="H334" s="264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64"/>
      <c r="C335" s="264"/>
      <c r="D335" s="264"/>
      <c r="E335" s="264"/>
      <c r="F335" s="264"/>
      <c r="G335" s="264"/>
      <c r="H335" s="264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64"/>
      <c r="C336" s="264"/>
      <c r="D336" s="264"/>
      <c r="E336" s="264"/>
      <c r="F336" s="264"/>
      <c r="G336" s="264"/>
      <c r="H336" s="264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64"/>
      <c r="C337" s="264"/>
      <c r="D337" s="264"/>
      <c r="E337" s="264"/>
      <c r="F337" s="264"/>
      <c r="G337" s="264"/>
      <c r="H337" s="264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64"/>
      <c r="C338" s="264"/>
      <c r="D338" s="264"/>
      <c r="E338" s="264"/>
      <c r="F338" s="264"/>
      <c r="G338" s="264"/>
      <c r="H338" s="264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64"/>
      <c r="C339" s="264"/>
      <c r="D339" s="264"/>
      <c r="E339" s="264"/>
      <c r="F339" s="264"/>
      <c r="G339" s="264"/>
      <c r="H339" s="264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64"/>
      <c r="C340" s="264"/>
      <c r="D340" s="264"/>
      <c r="E340" s="264"/>
      <c r="F340" s="264"/>
      <c r="G340" s="264"/>
      <c r="H340" s="264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64"/>
      <c r="C341" s="264"/>
      <c r="D341" s="264"/>
      <c r="E341" s="264"/>
      <c r="F341" s="264"/>
      <c r="G341" s="264"/>
      <c r="H341" s="264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64"/>
      <c r="C342" s="264"/>
      <c r="D342" s="264"/>
      <c r="E342" s="264"/>
      <c r="F342" s="264"/>
      <c r="G342" s="264"/>
      <c r="H342" s="264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64"/>
      <c r="C343" s="264"/>
      <c r="D343" s="264"/>
      <c r="E343" s="264"/>
      <c r="F343" s="264"/>
      <c r="G343" s="264"/>
      <c r="H343" s="264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64"/>
      <c r="C344" s="264"/>
      <c r="D344" s="264"/>
      <c r="E344" s="264"/>
      <c r="F344" s="264"/>
      <c r="G344" s="264"/>
      <c r="H344" s="264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64"/>
      <c r="C345" s="264"/>
      <c r="D345" s="264"/>
      <c r="E345" s="264"/>
      <c r="F345" s="264"/>
      <c r="G345" s="264"/>
      <c r="H345" s="264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64"/>
      <c r="C346" s="264"/>
      <c r="D346" s="264"/>
      <c r="E346" s="264"/>
      <c r="F346" s="264"/>
      <c r="G346" s="264"/>
      <c r="H346" s="264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64"/>
      <c r="C347" s="264"/>
      <c r="D347" s="264"/>
      <c r="E347" s="264"/>
      <c r="F347" s="264"/>
      <c r="G347" s="264"/>
      <c r="H347" s="264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64"/>
      <c r="C348" s="264"/>
      <c r="D348" s="264"/>
      <c r="E348" s="264"/>
      <c r="F348" s="264"/>
      <c r="G348" s="264"/>
      <c r="H348" s="264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64"/>
      <c r="C349" s="264"/>
      <c r="D349" s="264"/>
      <c r="E349" s="264"/>
      <c r="F349" s="264"/>
      <c r="G349" s="264"/>
      <c r="H349" s="264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64"/>
      <c r="C350" s="264"/>
      <c r="D350" s="264"/>
      <c r="E350" s="264"/>
      <c r="F350" s="264"/>
      <c r="G350" s="264"/>
      <c r="H350" s="264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64"/>
      <c r="C351" s="264"/>
      <c r="D351" s="264"/>
      <c r="E351" s="264"/>
      <c r="F351" s="264"/>
      <c r="G351" s="264"/>
      <c r="H351" s="264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64"/>
      <c r="C352" s="264"/>
      <c r="D352" s="264"/>
      <c r="E352" s="264"/>
      <c r="F352" s="264"/>
      <c r="G352" s="264"/>
      <c r="H352" s="264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64"/>
      <c r="C353" s="264"/>
      <c r="D353" s="264"/>
      <c r="E353" s="264"/>
      <c r="F353" s="264"/>
      <c r="G353" s="264"/>
      <c r="H353" s="264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64"/>
      <c r="C354" s="264"/>
      <c r="D354" s="264"/>
      <c r="E354" s="264"/>
      <c r="F354" s="264"/>
      <c r="G354" s="264"/>
      <c r="H354" s="264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64"/>
      <c r="C355" s="264"/>
      <c r="D355" s="264"/>
      <c r="E355" s="264"/>
      <c r="F355" s="264"/>
      <c r="G355" s="264"/>
      <c r="H355" s="264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64"/>
      <c r="C356" s="264"/>
      <c r="D356" s="264"/>
      <c r="E356" s="264"/>
      <c r="F356" s="264"/>
      <c r="G356" s="264"/>
      <c r="H356" s="264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64"/>
      <c r="C357" s="264"/>
      <c r="D357" s="264"/>
      <c r="E357" s="264"/>
      <c r="F357" s="264"/>
      <c r="G357" s="264"/>
      <c r="H357" s="264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64"/>
      <c r="C358" s="264"/>
      <c r="D358" s="264"/>
      <c r="E358" s="264"/>
      <c r="F358" s="264"/>
      <c r="G358" s="264"/>
      <c r="H358" s="264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64"/>
      <c r="C359" s="264"/>
      <c r="D359" s="264"/>
      <c r="E359" s="264"/>
      <c r="F359" s="264"/>
      <c r="G359" s="264"/>
      <c r="H359" s="264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64"/>
      <c r="C360" s="264"/>
      <c r="D360" s="264"/>
      <c r="E360" s="264"/>
      <c r="F360" s="264"/>
      <c r="G360" s="264"/>
      <c r="H360" s="264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64"/>
      <c r="C361" s="264"/>
      <c r="D361" s="264"/>
      <c r="E361" s="264"/>
      <c r="F361" s="264"/>
      <c r="G361" s="264"/>
      <c r="H361" s="264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64"/>
      <c r="C362" s="264"/>
      <c r="D362" s="264"/>
      <c r="E362" s="264"/>
      <c r="F362" s="264"/>
      <c r="G362" s="264"/>
      <c r="H362" s="264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64"/>
      <c r="C363" s="264"/>
      <c r="D363" s="264"/>
      <c r="E363" s="264"/>
      <c r="F363" s="264"/>
      <c r="G363" s="264"/>
      <c r="H363" s="264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64"/>
      <c r="C364" s="264"/>
      <c r="D364" s="264"/>
      <c r="E364" s="264"/>
      <c r="F364" s="264"/>
      <c r="G364" s="264"/>
      <c r="H364" s="264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64"/>
      <c r="C365" s="264"/>
      <c r="D365" s="264"/>
      <c r="E365" s="264"/>
      <c r="F365" s="264"/>
      <c r="G365" s="264"/>
      <c r="H365" s="264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64"/>
      <c r="C366" s="264"/>
      <c r="D366" s="264"/>
      <c r="E366" s="264"/>
      <c r="F366" s="264"/>
      <c r="G366" s="264"/>
      <c r="H366" s="264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64"/>
      <c r="C367" s="264"/>
      <c r="D367" s="264"/>
      <c r="E367" s="264"/>
      <c r="F367" s="264"/>
      <c r="G367" s="264"/>
      <c r="H367" s="264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64"/>
      <c r="C368" s="264"/>
      <c r="D368" s="264"/>
      <c r="E368" s="264"/>
      <c r="F368" s="264"/>
      <c r="G368" s="264"/>
      <c r="H368" s="264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64"/>
      <c r="C369" s="264"/>
      <c r="D369" s="264"/>
      <c r="E369" s="264"/>
      <c r="F369" s="264"/>
      <c r="G369" s="264"/>
      <c r="H369" s="264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64"/>
      <c r="C370" s="264"/>
      <c r="D370" s="264"/>
      <c r="E370" s="264"/>
      <c r="F370" s="264"/>
      <c r="G370" s="264"/>
      <c r="H370" s="264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64"/>
      <c r="C371" s="264"/>
      <c r="D371" s="264"/>
      <c r="E371" s="264"/>
      <c r="F371" s="264"/>
      <c r="G371" s="264"/>
      <c r="H371" s="264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64"/>
      <c r="C372" s="264"/>
      <c r="D372" s="264"/>
      <c r="E372" s="264"/>
      <c r="F372" s="264"/>
      <c r="G372" s="264"/>
      <c r="H372" s="264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64"/>
      <c r="C373" s="264"/>
      <c r="D373" s="264"/>
      <c r="E373" s="264"/>
      <c r="F373" s="264"/>
      <c r="G373" s="264"/>
      <c r="H373" s="264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64"/>
      <c r="C374" s="264"/>
      <c r="D374" s="264"/>
      <c r="E374" s="264"/>
      <c r="F374" s="264"/>
      <c r="G374" s="264"/>
      <c r="H374" s="264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64"/>
      <c r="C375" s="264"/>
      <c r="D375" s="264"/>
      <c r="E375" s="264"/>
      <c r="F375" s="264"/>
      <c r="G375" s="264"/>
      <c r="H375" s="264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64"/>
      <c r="C376" s="264"/>
      <c r="D376" s="264"/>
      <c r="E376" s="264"/>
      <c r="F376" s="264"/>
      <c r="G376" s="264"/>
      <c r="H376" s="264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64"/>
      <c r="C377" s="264"/>
      <c r="D377" s="264"/>
      <c r="E377" s="264"/>
      <c r="F377" s="264"/>
      <c r="G377" s="264"/>
      <c r="H377" s="264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64"/>
      <c r="C378" s="264"/>
      <c r="D378" s="264"/>
      <c r="E378" s="264"/>
      <c r="F378" s="264"/>
      <c r="G378" s="264"/>
      <c r="H378" s="264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64"/>
      <c r="C379" s="264"/>
      <c r="D379" s="264"/>
      <c r="E379" s="264"/>
      <c r="F379" s="264"/>
      <c r="G379" s="264"/>
      <c r="H379" s="264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64"/>
      <c r="C380" s="264"/>
      <c r="D380" s="264"/>
      <c r="E380" s="264"/>
      <c r="F380" s="264"/>
      <c r="G380" s="264"/>
      <c r="H380" s="264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64"/>
      <c r="C381" s="264"/>
      <c r="D381" s="264"/>
      <c r="E381" s="264"/>
      <c r="F381" s="264"/>
      <c r="G381" s="264"/>
      <c r="H381" s="264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64"/>
      <c r="C382" s="264"/>
      <c r="D382" s="264"/>
      <c r="E382" s="264"/>
      <c r="F382" s="264"/>
      <c r="G382" s="264"/>
      <c r="H382" s="264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64"/>
      <c r="C383" s="264"/>
      <c r="D383" s="264"/>
      <c r="E383" s="264"/>
      <c r="F383" s="264"/>
      <c r="G383" s="264"/>
      <c r="H383" s="264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64"/>
      <c r="C384" s="264"/>
      <c r="D384" s="264"/>
      <c r="E384" s="264"/>
      <c r="F384" s="264"/>
      <c r="G384" s="264"/>
      <c r="H384" s="264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64"/>
      <c r="C385" s="264"/>
      <c r="D385" s="264"/>
      <c r="E385" s="264"/>
      <c r="F385" s="264"/>
      <c r="G385" s="264"/>
      <c r="H385" s="264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64"/>
      <c r="C386" s="264"/>
      <c r="D386" s="264"/>
      <c r="E386" s="264"/>
      <c r="F386" s="264"/>
      <c r="G386" s="264"/>
      <c r="H386" s="264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64"/>
      <c r="C387" s="264"/>
      <c r="D387" s="264"/>
      <c r="E387" s="264"/>
      <c r="F387" s="264"/>
      <c r="G387" s="264"/>
      <c r="H387" s="264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64"/>
      <c r="C388" s="264"/>
      <c r="D388" s="264"/>
      <c r="E388" s="264"/>
      <c r="F388" s="264"/>
      <c r="G388" s="264"/>
      <c r="H388" s="264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64"/>
      <c r="C389" s="264"/>
      <c r="D389" s="264"/>
      <c r="E389" s="264"/>
      <c r="F389" s="264"/>
      <c r="G389" s="264"/>
      <c r="H389" s="264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64"/>
      <c r="C390" s="264"/>
      <c r="D390" s="264"/>
      <c r="E390" s="264"/>
      <c r="F390" s="264"/>
      <c r="G390" s="264"/>
      <c r="H390" s="264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64"/>
      <c r="C391" s="264"/>
      <c r="D391" s="264"/>
      <c r="E391" s="264"/>
      <c r="F391" s="264"/>
      <c r="G391" s="264"/>
      <c r="H391" s="264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64"/>
      <c r="C392" s="264"/>
      <c r="D392" s="264"/>
      <c r="E392" s="264"/>
      <c r="F392" s="264"/>
      <c r="G392" s="264"/>
      <c r="H392" s="264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64"/>
      <c r="C393" s="264"/>
      <c r="D393" s="264"/>
      <c r="E393" s="264"/>
      <c r="F393" s="264"/>
      <c r="G393" s="264"/>
      <c r="H393" s="264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64"/>
      <c r="C394" s="264"/>
      <c r="D394" s="264"/>
      <c r="E394" s="264"/>
      <c r="F394" s="264"/>
      <c r="G394" s="264"/>
      <c r="H394" s="264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64"/>
      <c r="C395" s="264"/>
      <c r="D395" s="264"/>
      <c r="E395" s="264"/>
      <c r="F395" s="264"/>
      <c r="G395" s="264"/>
      <c r="H395" s="264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64"/>
      <c r="C396" s="264"/>
      <c r="D396" s="264"/>
      <c r="E396" s="264"/>
      <c r="F396" s="264"/>
      <c r="G396" s="264"/>
      <c r="H396" s="264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64"/>
      <c r="C397" s="264"/>
      <c r="D397" s="264"/>
      <c r="E397" s="264"/>
      <c r="F397" s="264"/>
      <c r="G397" s="264"/>
      <c r="H397" s="264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64"/>
      <c r="C398" s="264"/>
      <c r="D398" s="264"/>
      <c r="E398" s="264"/>
      <c r="F398" s="264"/>
      <c r="G398" s="264"/>
      <c r="H398" s="264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64"/>
      <c r="C399" s="264"/>
      <c r="D399" s="264"/>
      <c r="E399" s="264"/>
      <c r="F399" s="264"/>
      <c r="G399" s="264"/>
      <c r="H399" s="264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64"/>
      <c r="C400" s="264"/>
      <c r="D400" s="264"/>
      <c r="E400" s="264"/>
      <c r="F400" s="264"/>
      <c r="G400" s="264"/>
      <c r="H400" s="264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64"/>
      <c r="C401" s="264"/>
      <c r="D401" s="264"/>
      <c r="E401" s="264"/>
      <c r="F401" s="264"/>
      <c r="G401" s="264"/>
      <c r="H401" s="264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64"/>
      <c r="C402" s="264"/>
      <c r="D402" s="264"/>
      <c r="E402" s="264"/>
      <c r="F402" s="264"/>
      <c r="G402" s="264"/>
      <c r="H402" s="264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64"/>
      <c r="C403" s="264"/>
      <c r="D403" s="264"/>
      <c r="E403" s="264"/>
      <c r="F403" s="264"/>
      <c r="G403" s="264"/>
      <c r="H403" s="264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64"/>
      <c r="C404" s="264"/>
      <c r="D404" s="264"/>
      <c r="E404" s="264"/>
      <c r="F404" s="264"/>
      <c r="G404" s="264"/>
      <c r="H404" s="264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64"/>
      <c r="C405" s="264"/>
      <c r="D405" s="264"/>
      <c r="E405" s="264"/>
      <c r="F405" s="264"/>
      <c r="G405" s="264"/>
      <c r="H405" s="264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64"/>
      <c r="C406" s="264"/>
      <c r="D406" s="264"/>
      <c r="E406" s="264"/>
      <c r="F406" s="264"/>
      <c r="G406" s="264"/>
      <c r="H406" s="264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64"/>
      <c r="C407" s="264"/>
      <c r="D407" s="264"/>
      <c r="E407" s="264"/>
      <c r="F407" s="264"/>
      <c r="G407" s="264"/>
      <c r="H407" s="264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64"/>
      <c r="C408" s="264"/>
      <c r="D408" s="264"/>
      <c r="E408" s="264"/>
      <c r="F408" s="264"/>
      <c r="G408" s="264"/>
      <c r="H408" s="264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64"/>
      <c r="C409" s="264"/>
      <c r="D409" s="264"/>
      <c r="E409" s="264"/>
      <c r="F409" s="264"/>
      <c r="G409" s="264"/>
      <c r="H409" s="264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64"/>
      <c r="C410" s="264"/>
      <c r="D410" s="264"/>
      <c r="E410" s="264"/>
      <c r="F410" s="264"/>
      <c r="G410" s="264"/>
      <c r="H410" s="264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64"/>
      <c r="C411" s="264"/>
      <c r="D411" s="264"/>
      <c r="E411" s="264"/>
      <c r="F411" s="264"/>
      <c r="G411" s="264"/>
      <c r="H411" s="264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64"/>
      <c r="C412" s="264"/>
      <c r="D412" s="264"/>
      <c r="E412" s="264"/>
      <c r="F412" s="264"/>
      <c r="G412" s="264"/>
      <c r="H412" s="264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64"/>
      <c r="C413" s="264"/>
      <c r="D413" s="264"/>
      <c r="E413" s="264"/>
      <c r="F413" s="264"/>
      <c r="G413" s="264"/>
      <c r="H413" s="264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64"/>
      <c r="C414" s="264"/>
      <c r="D414" s="264"/>
      <c r="E414" s="264"/>
      <c r="F414" s="264"/>
      <c r="G414" s="264"/>
      <c r="H414" s="264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64"/>
      <c r="C415" s="264"/>
      <c r="D415" s="264"/>
      <c r="E415" s="264"/>
      <c r="F415" s="264"/>
      <c r="G415" s="264"/>
      <c r="H415" s="264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64"/>
      <c r="C416" s="264"/>
      <c r="D416" s="264"/>
      <c r="E416" s="264"/>
      <c r="F416" s="264"/>
      <c r="G416" s="264"/>
      <c r="H416" s="264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64"/>
      <c r="C417" s="264"/>
      <c r="D417" s="264"/>
      <c r="E417" s="264"/>
      <c r="F417" s="264"/>
      <c r="G417" s="264"/>
      <c r="H417" s="264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64"/>
      <c r="C418" s="264"/>
      <c r="D418" s="264"/>
      <c r="E418" s="264"/>
      <c r="F418" s="264"/>
      <c r="G418" s="264"/>
      <c r="H418" s="264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64"/>
      <c r="C419" s="264"/>
      <c r="D419" s="264"/>
      <c r="E419" s="264"/>
      <c r="F419" s="264"/>
      <c r="G419" s="264"/>
      <c r="H419" s="264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64"/>
      <c r="C420" s="264"/>
      <c r="D420" s="264"/>
      <c r="E420" s="264"/>
      <c r="F420" s="264"/>
      <c r="G420" s="264"/>
      <c r="H420" s="264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64"/>
      <c r="C421" s="264"/>
      <c r="D421" s="264"/>
      <c r="E421" s="264"/>
      <c r="F421" s="264"/>
      <c r="G421" s="264"/>
      <c r="H421" s="264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64"/>
      <c r="C422" s="264"/>
      <c r="D422" s="264"/>
      <c r="E422" s="264"/>
      <c r="F422" s="264"/>
      <c r="G422" s="264"/>
      <c r="H422" s="264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64"/>
      <c r="C423" s="264"/>
      <c r="D423" s="264"/>
      <c r="E423" s="264"/>
      <c r="F423" s="264"/>
      <c r="G423" s="264"/>
      <c r="H423" s="264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64"/>
      <c r="C424" s="264"/>
      <c r="D424" s="264"/>
      <c r="E424" s="264"/>
      <c r="F424" s="264"/>
      <c r="G424" s="264"/>
      <c r="H424" s="264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64"/>
      <c r="C425" s="264"/>
      <c r="D425" s="264"/>
      <c r="E425" s="264"/>
      <c r="F425" s="264"/>
      <c r="G425" s="264"/>
      <c r="H425" s="264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64"/>
      <c r="C426" s="264"/>
      <c r="D426" s="264"/>
      <c r="E426" s="264"/>
      <c r="F426" s="264"/>
      <c r="G426" s="264"/>
      <c r="H426" s="264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64"/>
      <c r="C427" s="264"/>
      <c r="D427" s="264"/>
      <c r="E427" s="264"/>
      <c r="F427" s="264"/>
      <c r="G427" s="264"/>
      <c r="H427" s="264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64"/>
      <c r="C428" s="264"/>
      <c r="D428" s="264"/>
      <c r="E428" s="264"/>
      <c r="F428" s="264"/>
      <c r="G428" s="264"/>
      <c r="H428" s="264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64"/>
      <c r="C429" s="264"/>
      <c r="D429" s="264"/>
      <c r="E429" s="264"/>
      <c r="F429" s="264"/>
      <c r="G429" s="264"/>
      <c r="H429" s="264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64"/>
      <c r="C430" s="264"/>
      <c r="D430" s="264"/>
      <c r="E430" s="264"/>
      <c r="F430" s="264"/>
      <c r="G430" s="264"/>
      <c r="H430" s="264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64"/>
      <c r="C431" s="264"/>
      <c r="D431" s="264"/>
      <c r="E431" s="264"/>
      <c r="F431" s="264"/>
      <c r="G431" s="264"/>
      <c r="H431" s="264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64"/>
      <c r="C432" s="264"/>
      <c r="D432" s="264"/>
      <c r="E432" s="264"/>
      <c r="F432" s="264"/>
      <c r="G432" s="264"/>
      <c r="H432" s="264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64"/>
      <c r="C433" s="264"/>
      <c r="D433" s="264"/>
      <c r="E433" s="264"/>
      <c r="F433" s="264"/>
      <c r="G433" s="264"/>
      <c r="H433" s="264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64"/>
      <c r="C434" s="264"/>
      <c r="D434" s="264"/>
      <c r="E434" s="264"/>
      <c r="F434" s="264"/>
      <c r="G434" s="264"/>
      <c r="H434" s="264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64"/>
      <c r="C435" s="264"/>
      <c r="D435" s="264"/>
      <c r="E435" s="264"/>
      <c r="F435" s="264"/>
      <c r="G435" s="264"/>
      <c r="H435" s="264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64"/>
      <c r="C436" s="264"/>
      <c r="D436" s="264"/>
      <c r="E436" s="264"/>
      <c r="F436" s="264"/>
      <c r="G436" s="264"/>
      <c r="H436" s="264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64"/>
      <c r="C437" s="264"/>
      <c r="D437" s="264"/>
      <c r="E437" s="264"/>
      <c r="F437" s="264"/>
      <c r="G437" s="264"/>
      <c r="H437" s="264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64"/>
      <c r="C438" s="264"/>
      <c r="D438" s="264"/>
      <c r="E438" s="264"/>
      <c r="F438" s="264"/>
      <c r="G438" s="264"/>
      <c r="H438" s="264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64"/>
      <c r="C439" s="264"/>
      <c r="D439" s="264"/>
      <c r="E439" s="264"/>
      <c r="F439" s="264"/>
      <c r="G439" s="264"/>
      <c r="H439" s="264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64"/>
      <c r="C440" s="264"/>
      <c r="D440" s="264"/>
      <c r="E440" s="264"/>
      <c r="F440" s="264"/>
      <c r="G440" s="264"/>
      <c r="H440" s="264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64"/>
      <c r="C441" s="264"/>
      <c r="D441" s="264"/>
      <c r="E441" s="264"/>
      <c r="F441" s="264"/>
      <c r="G441" s="264"/>
      <c r="H441" s="264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64"/>
      <c r="C442" s="264"/>
      <c r="D442" s="264"/>
      <c r="E442" s="264"/>
      <c r="F442" s="264"/>
      <c r="G442" s="264"/>
      <c r="H442" s="264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64"/>
      <c r="C443" s="264"/>
      <c r="D443" s="264"/>
      <c r="E443" s="264"/>
      <c r="F443" s="264"/>
      <c r="G443" s="264"/>
      <c r="H443" s="264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64"/>
      <c r="C444" s="264"/>
      <c r="D444" s="264"/>
      <c r="E444" s="264"/>
      <c r="F444" s="264"/>
      <c r="G444" s="264"/>
      <c r="H444" s="264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64"/>
      <c r="C445" s="264"/>
      <c r="D445" s="264"/>
      <c r="E445" s="264"/>
      <c r="F445" s="264"/>
      <c r="G445" s="264"/>
      <c r="H445" s="264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64"/>
      <c r="C446" s="264"/>
      <c r="D446" s="264"/>
      <c r="E446" s="264"/>
      <c r="F446" s="264"/>
      <c r="G446" s="264"/>
      <c r="H446" s="264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64"/>
      <c r="C447" s="264"/>
      <c r="D447" s="264"/>
      <c r="E447" s="264"/>
      <c r="F447" s="264"/>
      <c r="G447" s="264"/>
      <c r="H447" s="264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64"/>
      <c r="C448" s="264"/>
      <c r="D448" s="264"/>
      <c r="E448" s="264"/>
      <c r="F448" s="264"/>
      <c r="G448" s="264"/>
      <c r="H448" s="264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64"/>
      <c r="C449" s="264"/>
      <c r="D449" s="264"/>
      <c r="E449" s="264"/>
      <c r="F449" s="264"/>
      <c r="G449" s="264"/>
      <c r="H449" s="264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64"/>
      <c r="C450" s="264"/>
      <c r="D450" s="264"/>
      <c r="E450" s="264"/>
      <c r="F450" s="264"/>
      <c r="G450" s="264"/>
      <c r="H450" s="264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64"/>
      <c r="C451" s="264"/>
      <c r="D451" s="264"/>
      <c r="E451" s="264"/>
      <c r="F451" s="264"/>
      <c r="G451" s="264"/>
      <c r="H451" s="264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64"/>
      <c r="C452" s="264"/>
      <c r="D452" s="264"/>
      <c r="E452" s="264"/>
      <c r="F452" s="264"/>
      <c r="G452" s="264"/>
      <c r="H452" s="264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64"/>
      <c r="C453" s="264"/>
      <c r="D453" s="264"/>
      <c r="E453" s="264"/>
      <c r="F453" s="264"/>
      <c r="G453" s="264"/>
      <c r="H453" s="264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64"/>
      <c r="C454" s="264"/>
      <c r="D454" s="264"/>
      <c r="E454" s="264"/>
      <c r="F454" s="264"/>
      <c r="G454" s="264"/>
      <c r="H454" s="264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64"/>
      <c r="C455" s="264"/>
      <c r="D455" s="264"/>
      <c r="E455" s="264"/>
      <c r="F455" s="264"/>
      <c r="G455" s="264"/>
      <c r="H455" s="264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64"/>
      <c r="C456" s="264"/>
      <c r="D456" s="264"/>
      <c r="E456" s="264"/>
      <c r="F456" s="264"/>
      <c r="G456" s="264"/>
      <c r="H456" s="264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64"/>
      <c r="C457" s="264"/>
      <c r="D457" s="264"/>
      <c r="E457" s="264"/>
      <c r="F457" s="264"/>
      <c r="G457" s="264"/>
      <c r="H457" s="264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64"/>
      <c r="C458" s="264"/>
      <c r="D458" s="264"/>
      <c r="E458" s="264"/>
      <c r="F458" s="264"/>
      <c r="G458" s="264"/>
      <c r="H458" s="264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64"/>
      <c r="C459" s="264"/>
      <c r="D459" s="264"/>
      <c r="E459" s="264"/>
      <c r="F459" s="264"/>
      <c r="G459" s="264"/>
      <c r="H459" s="264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64"/>
      <c r="C460" s="264"/>
      <c r="D460" s="264"/>
      <c r="E460" s="264"/>
      <c r="F460" s="264"/>
      <c r="G460" s="264"/>
      <c r="H460" s="264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64"/>
      <c r="C461" s="264"/>
      <c r="D461" s="264"/>
      <c r="E461" s="264"/>
      <c r="F461" s="264"/>
      <c r="G461" s="264"/>
      <c r="H461" s="264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64"/>
      <c r="C462" s="264"/>
      <c r="D462" s="264"/>
      <c r="E462" s="264"/>
      <c r="F462" s="264"/>
      <c r="G462" s="264"/>
      <c r="H462" s="264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64"/>
      <c r="C463" s="264"/>
      <c r="D463" s="264"/>
      <c r="E463" s="264"/>
      <c r="F463" s="264"/>
      <c r="G463" s="264"/>
      <c r="H463" s="264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64"/>
      <c r="C464" s="264"/>
      <c r="D464" s="264"/>
      <c r="E464" s="264"/>
      <c r="F464" s="264"/>
      <c r="G464" s="264"/>
      <c r="H464" s="264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64"/>
      <c r="C465" s="264"/>
      <c r="D465" s="264"/>
      <c r="E465" s="264"/>
      <c r="F465" s="264"/>
      <c r="G465" s="264"/>
      <c r="H465" s="264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64"/>
      <c r="C466" s="264"/>
      <c r="D466" s="264"/>
      <c r="E466" s="264"/>
      <c r="F466" s="264"/>
      <c r="G466" s="264"/>
      <c r="H466" s="264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64"/>
      <c r="C467" s="264"/>
      <c r="D467" s="264"/>
      <c r="E467" s="264"/>
      <c r="F467" s="264"/>
      <c r="G467" s="264"/>
      <c r="H467" s="264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64"/>
      <c r="C468" s="264"/>
      <c r="D468" s="264"/>
      <c r="E468" s="264"/>
      <c r="F468" s="264"/>
      <c r="G468" s="264"/>
      <c r="H468" s="264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64"/>
      <c r="C469" s="264"/>
      <c r="D469" s="264"/>
      <c r="E469" s="264"/>
      <c r="F469" s="264"/>
      <c r="G469" s="264"/>
      <c r="H469" s="264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64"/>
      <c r="C470" s="264"/>
      <c r="D470" s="264"/>
      <c r="E470" s="264"/>
      <c r="F470" s="264"/>
      <c r="G470" s="264"/>
      <c r="H470" s="264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64"/>
      <c r="C471" s="264"/>
      <c r="D471" s="264"/>
      <c r="E471" s="264"/>
      <c r="F471" s="264"/>
      <c r="G471" s="264"/>
      <c r="H471" s="264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64"/>
      <c r="C472" s="264"/>
      <c r="D472" s="264"/>
      <c r="E472" s="264"/>
      <c r="F472" s="264"/>
      <c r="G472" s="264"/>
      <c r="H472" s="264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64"/>
      <c r="C473" s="264"/>
      <c r="D473" s="264"/>
      <c r="E473" s="264"/>
      <c r="F473" s="264"/>
      <c r="G473" s="264"/>
      <c r="H473" s="264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64"/>
      <c r="C474" s="264"/>
      <c r="D474" s="264"/>
      <c r="E474" s="264"/>
      <c r="F474" s="264"/>
      <c r="G474" s="264"/>
      <c r="H474" s="264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64"/>
      <c r="C475" s="264"/>
      <c r="D475" s="264"/>
      <c r="E475" s="264"/>
      <c r="F475" s="264"/>
      <c r="G475" s="264"/>
      <c r="H475" s="264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64"/>
      <c r="C476" s="264"/>
      <c r="D476" s="264"/>
      <c r="E476" s="264"/>
      <c r="F476" s="264"/>
      <c r="G476" s="264"/>
      <c r="H476" s="264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64"/>
      <c r="C477" s="264"/>
      <c r="D477" s="264"/>
      <c r="E477" s="264"/>
      <c r="F477" s="264"/>
      <c r="G477" s="264"/>
      <c r="H477" s="264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64"/>
      <c r="C478" s="264"/>
      <c r="D478" s="264"/>
      <c r="E478" s="264"/>
      <c r="F478" s="264"/>
      <c r="G478" s="264"/>
      <c r="H478" s="264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64"/>
      <c r="C479" s="264"/>
      <c r="D479" s="264"/>
      <c r="E479" s="264"/>
      <c r="F479" s="264"/>
      <c r="G479" s="264"/>
      <c r="H479" s="264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64"/>
      <c r="C480" s="264"/>
      <c r="D480" s="264"/>
      <c r="E480" s="264"/>
      <c r="F480" s="264"/>
      <c r="G480" s="264"/>
      <c r="H480" s="264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64"/>
      <c r="C481" s="264"/>
      <c r="D481" s="264"/>
      <c r="E481" s="264"/>
      <c r="F481" s="264"/>
      <c r="G481" s="264"/>
      <c r="H481" s="264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64"/>
      <c r="C482" s="264"/>
      <c r="D482" s="264"/>
      <c r="E482" s="264"/>
      <c r="F482" s="264"/>
      <c r="G482" s="264"/>
      <c r="H482" s="264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64"/>
      <c r="C483" s="264"/>
      <c r="D483" s="264"/>
      <c r="E483" s="264"/>
      <c r="F483" s="264"/>
      <c r="G483" s="264"/>
      <c r="H483" s="264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64"/>
      <c r="C484" s="264"/>
      <c r="D484" s="264"/>
      <c r="E484" s="264"/>
      <c r="F484" s="264"/>
      <c r="G484" s="264"/>
      <c r="H484" s="264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64"/>
      <c r="C485" s="264"/>
      <c r="D485" s="264"/>
      <c r="E485" s="264"/>
      <c r="F485" s="264"/>
      <c r="G485" s="264"/>
      <c r="H485" s="264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64"/>
      <c r="C486" s="264"/>
      <c r="D486" s="264"/>
      <c r="E486" s="264"/>
      <c r="F486" s="264"/>
      <c r="G486" s="264"/>
      <c r="H486" s="264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64"/>
      <c r="C487" s="264"/>
      <c r="D487" s="264"/>
      <c r="E487" s="264"/>
      <c r="F487" s="264"/>
      <c r="G487" s="264"/>
      <c r="H487" s="264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64"/>
      <c r="C488" s="264"/>
      <c r="D488" s="264"/>
      <c r="E488" s="264"/>
      <c r="F488" s="264"/>
      <c r="G488" s="264"/>
      <c r="H488" s="264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64"/>
      <c r="C489" s="264"/>
      <c r="D489" s="264"/>
      <c r="E489" s="264"/>
      <c r="F489" s="264"/>
      <c r="G489" s="264"/>
      <c r="H489" s="264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64"/>
      <c r="C490" s="264"/>
      <c r="D490" s="264"/>
      <c r="E490" s="264"/>
      <c r="F490" s="264"/>
      <c r="G490" s="264"/>
      <c r="H490" s="264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64"/>
      <c r="C491" s="264"/>
      <c r="D491" s="264"/>
      <c r="E491" s="264"/>
      <c r="F491" s="264"/>
      <c r="G491" s="264"/>
      <c r="H491" s="264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64"/>
      <c r="C492" s="264"/>
      <c r="D492" s="264"/>
      <c r="E492" s="264"/>
      <c r="F492" s="264"/>
      <c r="G492" s="264"/>
      <c r="H492" s="264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64"/>
      <c r="C493" s="264"/>
      <c r="D493" s="264"/>
      <c r="E493" s="264"/>
      <c r="F493" s="264"/>
      <c r="G493" s="264"/>
      <c r="H493" s="264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64"/>
      <c r="C494" s="264"/>
      <c r="D494" s="264"/>
      <c r="E494" s="264"/>
      <c r="F494" s="264"/>
      <c r="G494" s="264"/>
      <c r="H494" s="264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64"/>
      <c r="C495" s="264"/>
      <c r="D495" s="264"/>
      <c r="E495" s="264"/>
      <c r="F495" s="264"/>
      <c r="G495" s="264"/>
      <c r="H495" s="264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64"/>
      <c r="C496" s="264"/>
      <c r="D496" s="264"/>
      <c r="E496" s="264"/>
      <c r="F496" s="264"/>
      <c r="G496" s="264"/>
      <c r="H496" s="264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64"/>
      <c r="C497" s="264"/>
      <c r="D497" s="264"/>
      <c r="E497" s="264"/>
      <c r="F497" s="264"/>
      <c r="G497" s="264"/>
      <c r="H497" s="264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64"/>
      <c r="C498" s="264"/>
      <c r="D498" s="264"/>
      <c r="E498" s="264"/>
      <c r="F498" s="264"/>
      <c r="G498" s="264"/>
      <c r="H498" s="264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64"/>
      <c r="C499" s="264"/>
      <c r="D499" s="264"/>
      <c r="E499" s="264"/>
      <c r="F499" s="264"/>
      <c r="G499" s="264"/>
      <c r="H499" s="264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64"/>
      <c r="C500" s="264"/>
      <c r="D500" s="264"/>
      <c r="E500" s="264"/>
      <c r="F500" s="264"/>
      <c r="G500" s="264"/>
      <c r="H500" s="264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64"/>
      <c r="C501" s="264"/>
      <c r="D501" s="264"/>
      <c r="E501" s="264"/>
      <c r="F501" s="264"/>
      <c r="G501" s="264"/>
      <c r="H501" s="264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64"/>
      <c r="C502" s="264"/>
      <c r="D502" s="264"/>
      <c r="E502" s="264"/>
      <c r="F502" s="264"/>
      <c r="G502" s="264"/>
      <c r="H502" s="264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64"/>
      <c r="C503" s="264"/>
      <c r="D503" s="264"/>
      <c r="E503" s="264"/>
      <c r="F503" s="264"/>
      <c r="G503" s="264"/>
      <c r="H503" s="264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64"/>
      <c r="C504" s="264"/>
      <c r="D504" s="264"/>
      <c r="E504" s="264"/>
      <c r="F504" s="264"/>
      <c r="G504" s="264"/>
      <c r="H504" s="264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64"/>
      <c r="C505" s="264"/>
      <c r="D505" s="264"/>
      <c r="E505" s="264"/>
      <c r="F505" s="264"/>
      <c r="G505" s="264"/>
      <c r="H505" s="264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64"/>
      <c r="C506" s="264"/>
      <c r="D506" s="264"/>
      <c r="E506" s="264"/>
      <c r="F506" s="264"/>
      <c r="G506" s="264"/>
      <c r="H506" s="264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64"/>
      <c r="C507" s="264"/>
      <c r="D507" s="264"/>
      <c r="E507" s="264"/>
      <c r="F507" s="264"/>
      <c r="G507" s="264"/>
      <c r="H507" s="264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64"/>
      <c r="C508" s="264"/>
      <c r="D508" s="264"/>
      <c r="E508" s="264"/>
      <c r="F508" s="264"/>
      <c r="G508" s="264"/>
      <c r="H508" s="264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64"/>
      <c r="C509" s="264"/>
      <c r="D509" s="264"/>
      <c r="E509" s="264"/>
      <c r="F509" s="264"/>
      <c r="G509" s="264"/>
      <c r="H509" s="264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64"/>
      <c r="C510" s="264"/>
      <c r="D510" s="264"/>
      <c r="E510" s="264"/>
      <c r="F510" s="264"/>
      <c r="G510" s="264"/>
      <c r="H510" s="264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64"/>
      <c r="C511" s="264"/>
      <c r="D511" s="264"/>
      <c r="E511" s="264"/>
      <c r="F511" s="264"/>
      <c r="G511" s="264"/>
      <c r="H511" s="264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64"/>
      <c r="C512" s="264"/>
      <c r="D512" s="264"/>
      <c r="E512" s="264"/>
      <c r="F512" s="264"/>
      <c r="G512" s="264"/>
      <c r="H512" s="264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64"/>
      <c r="C513" s="264"/>
      <c r="D513" s="264"/>
      <c r="E513" s="264"/>
      <c r="F513" s="264"/>
      <c r="G513" s="264"/>
      <c r="H513" s="264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64"/>
      <c r="C514" s="264"/>
      <c r="D514" s="264"/>
      <c r="E514" s="264"/>
      <c r="F514" s="264"/>
      <c r="G514" s="264"/>
      <c r="H514" s="264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64"/>
      <c r="C515" s="264"/>
      <c r="D515" s="264"/>
      <c r="E515" s="264"/>
      <c r="F515" s="264"/>
      <c r="G515" s="264"/>
      <c r="H515" s="264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64"/>
      <c r="C516" s="264"/>
      <c r="D516" s="264"/>
      <c r="E516" s="264"/>
      <c r="F516" s="264"/>
      <c r="G516" s="264"/>
      <c r="H516" s="264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64"/>
      <c r="C517" s="264"/>
      <c r="D517" s="264"/>
      <c r="E517" s="264"/>
      <c r="F517" s="264"/>
      <c r="G517" s="264"/>
      <c r="H517" s="264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64"/>
      <c r="C518" s="264"/>
      <c r="D518" s="264"/>
      <c r="E518" s="264"/>
      <c r="F518" s="264"/>
      <c r="G518" s="264"/>
      <c r="H518" s="264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64"/>
      <c r="C519" s="264"/>
      <c r="D519" s="264"/>
      <c r="E519" s="264"/>
      <c r="F519" s="264"/>
      <c r="G519" s="264"/>
      <c r="H519" s="264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64"/>
      <c r="C520" s="264"/>
      <c r="D520" s="264"/>
      <c r="E520" s="264"/>
      <c r="F520" s="264"/>
      <c r="G520" s="264"/>
      <c r="H520" s="264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64"/>
      <c r="C521" s="264"/>
      <c r="D521" s="264"/>
      <c r="E521" s="264"/>
      <c r="F521" s="264"/>
      <c r="G521" s="264"/>
      <c r="H521" s="264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64"/>
      <c r="C522" s="264"/>
      <c r="D522" s="264"/>
      <c r="E522" s="264"/>
      <c r="F522" s="264"/>
      <c r="G522" s="264"/>
      <c r="H522" s="264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64"/>
      <c r="C523" s="264"/>
      <c r="D523" s="264"/>
      <c r="E523" s="264"/>
      <c r="F523" s="264"/>
      <c r="G523" s="264"/>
      <c r="H523" s="264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64"/>
      <c r="C524" s="264"/>
      <c r="D524" s="264"/>
      <c r="E524" s="264"/>
      <c r="F524" s="264"/>
      <c r="G524" s="264"/>
      <c r="H524" s="264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64"/>
      <c r="C525" s="264"/>
      <c r="D525" s="264"/>
      <c r="E525" s="264"/>
      <c r="F525" s="264"/>
      <c r="G525" s="264"/>
      <c r="H525" s="264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64"/>
      <c r="C526" s="264"/>
      <c r="D526" s="264"/>
      <c r="E526" s="264"/>
      <c r="F526" s="264"/>
      <c r="G526" s="264"/>
      <c r="H526" s="264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64"/>
      <c r="C527" s="264"/>
      <c r="D527" s="264"/>
      <c r="E527" s="264"/>
      <c r="F527" s="264"/>
      <c r="G527" s="264"/>
      <c r="H527" s="264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64"/>
      <c r="C528" s="264"/>
      <c r="D528" s="264"/>
      <c r="E528" s="264"/>
      <c r="F528" s="264"/>
      <c r="G528" s="264"/>
      <c r="H528" s="264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64"/>
      <c r="C529" s="264"/>
      <c r="D529" s="264"/>
      <c r="E529" s="264"/>
      <c r="F529" s="264"/>
      <c r="G529" s="264"/>
      <c r="H529" s="264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64"/>
      <c r="C530" s="264"/>
      <c r="D530" s="264"/>
      <c r="E530" s="264"/>
      <c r="F530" s="264"/>
      <c r="G530" s="264"/>
      <c r="H530" s="264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64"/>
      <c r="C531" s="264"/>
      <c r="D531" s="264"/>
      <c r="E531" s="264"/>
      <c r="F531" s="264"/>
      <c r="G531" s="264"/>
      <c r="H531" s="264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64"/>
      <c r="C532" s="264"/>
      <c r="D532" s="264"/>
      <c r="E532" s="264"/>
      <c r="F532" s="264"/>
      <c r="G532" s="264"/>
      <c r="H532" s="264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64"/>
      <c r="C533" s="264"/>
      <c r="D533" s="264"/>
      <c r="E533" s="264"/>
      <c r="F533" s="264"/>
      <c r="G533" s="264"/>
      <c r="H533" s="264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64"/>
      <c r="C534" s="264"/>
      <c r="D534" s="264"/>
      <c r="E534" s="264"/>
      <c r="F534" s="264"/>
      <c r="G534" s="264"/>
      <c r="H534" s="264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64"/>
      <c r="C535" s="264"/>
      <c r="D535" s="264"/>
      <c r="E535" s="264"/>
      <c r="F535" s="264"/>
      <c r="G535" s="264"/>
      <c r="H535" s="264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64"/>
      <c r="C536" s="264"/>
      <c r="D536" s="264"/>
      <c r="E536" s="264"/>
      <c r="F536" s="264"/>
      <c r="G536" s="264"/>
      <c r="H536" s="264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64"/>
      <c r="C537" s="264"/>
      <c r="D537" s="264"/>
      <c r="E537" s="264"/>
      <c r="F537" s="264"/>
      <c r="G537" s="264"/>
      <c r="H537" s="264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64"/>
      <c r="C538" s="264"/>
      <c r="D538" s="264"/>
      <c r="E538" s="264"/>
      <c r="F538" s="264"/>
      <c r="G538" s="264"/>
      <c r="H538" s="264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64"/>
      <c r="C539" s="264"/>
      <c r="D539" s="264"/>
      <c r="E539" s="264"/>
      <c r="F539" s="264"/>
      <c r="G539" s="264"/>
      <c r="H539" s="264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64"/>
      <c r="C540" s="264"/>
      <c r="D540" s="264"/>
      <c r="E540" s="264"/>
      <c r="F540" s="264"/>
      <c r="G540" s="264"/>
      <c r="H540" s="264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64"/>
      <c r="C541" s="264"/>
      <c r="D541" s="264"/>
      <c r="E541" s="264"/>
      <c r="F541" s="264"/>
      <c r="G541" s="264"/>
      <c r="H541" s="264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64"/>
      <c r="C542" s="264"/>
      <c r="D542" s="264"/>
      <c r="E542" s="264"/>
      <c r="F542" s="264"/>
      <c r="G542" s="264"/>
      <c r="H542" s="264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64"/>
      <c r="C543" s="264"/>
      <c r="D543" s="264"/>
      <c r="E543" s="264"/>
      <c r="F543" s="264"/>
      <c r="G543" s="264"/>
      <c r="H543" s="264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64"/>
      <c r="C544" s="264"/>
      <c r="D544" s="264"/>
      <c r="E544" s="264"/>
      <c r="F544" s="264"/>
      <c r="G544" s="264"/>
      <c r="H544" s="264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64"/>
      <c r="C545" s="264"/>
      <c r="D545" s="264"/>
      <c r="E545" s="264"/>
      <c r="F545" s="264"/>
      <c r="G545" s="264"/>
      <c r="H545" s="264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64"/>
      <c r="C546" s="264"/>
      <c r="D546" s="264"/>
      <c r="E546" s="264"/>
      <c r="F546" s="264"/>
      <c r="G546" s="264"/>
      <c r="H546" s="264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64"/>
      <c r="C547" s="264"/>
      <c r="D547" s="264"/>
      <c r="E547" s="264"/>
      <c r="F547" s="264"/>
      <c r="G547" s="264"/>
      <c r="H547" s="264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64"/>
      <c r="C548" s="264"/>
      <c r="D548" s="264"/>
      <c r="E548" s="264"/>
      <c r="F548" s="264"/>
      <c r="G548" s="264"/>
      <c r="H548" s="264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64"/>
      <c r="C549" s="264"/>
      <c r="D549" s="264"/>
      <c r="E549" s="264"/>
      <c r="F549" s="264"/>
      <c r="G549" s="264"/>
      <c r="H549" s="264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64"/>
      <c r="C550" s="264"/>
      <c r="D550" s="264"/>
      <c r="E550" s="264"/>
      <c r="F550" s="264"/>
      <c r="G550" s="264"/>
      <c r="H550" s="264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64"/>
      <c r="C551" s="264"/>
      <c r="D551" s="264"/>
      <c r="E551" s="264"/>
      <c r="F551" s="264"/>
      <c r="G551" s="264"/>
      <c r="H551" s="264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64"/>
      <c r="C552" s="264"/>
      <c r="D552" s="264"/>
      <c r="E552" s="264"/>
      <c r="F552" s="264"/>
      <c r="G552" s="264"/>
      <c r="H552" s="264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64"/>
      <c r="C553" s="264"/>
      <c r="D553" s="264"/>
      <c r="E553" s="264"/>
      <c r="F553" s="264"/>
      <c r="G553" s="264"/>
      <c r="H553" s="264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64"/>
      <c r="C554" s="264"/>
      <c r="D554" s="264"/>
      <c r="E554" s="264"/>
      <c r="F554" s="264"/>
      <c r="G554" s="264"/>
      <c r="H554" s="264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64"/>
      <c r="C555" s="264"/>
      <c r="D555" s="264"/>
      <c r="E555" s="264"/>
      <c r="F555" s="264"/>
      <c r="G555" s="264"/>
      <c r="H555" s="264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64"/>
      <c r="C556" s="264"/>
      <c r="D556" s="264"/>
      <c r="E556" s="264"/>
      <c r="F556" s="264"/>
      <c r="G556" s="264"/>
      <c r="H556" s="264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64"/>
      <c r="C557" s="264"/>
      <c r="D557" s="264"/>
      <c r="E557" s="264"/>
      <c r="F557" s="264"/>
      <c r="G557" s="264"/>
      <c r="H557" s="264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64"/>
      <c r="C558" s="264"/>
      <c r="D558" s="264"/>
      <c r="E558" s="264"/>
      <c r="F558" s="264"/>
      <c r="G558" s="264"/>
      <c r="H558" s="264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64"/>
      <c r="C559" s="264"/>
      <c r="D559" s="264"/>
      <c r="E559" s="264"/>
      <c r="F559" s="264"/>
      <c r="G559" s="264"/>
      <c r="H559" s="264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64"/>
      <c r="C560" s="264"/>
      <c r="D560" s="264"/>
      <c r="E560" s="264"/>
      <c r="F560" s="264"/>
      <c r="G560" s="264"/>
      <c r="H560" s="264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64"/>
      <c r="C561" s="264"/>
      <c r="D561" s="264"/>
      <c r="E561" s="264"/>
      <c r="F561" s="264"/>
      <c r="G561" s="264"/>
      <c r="H561" s="264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64"/>
      <c r="C562" s="264"/>
      <c r="D562" s="264"/>
      <c r="E562" s="264"/>
      <c r="F562" s="264"/>
      <c r="G562" s="264"/>
      <c r="H562" s="264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64"/>
      <c r="C563" s="264"/>
      <c r="D563" s="264"/>
      <c r="E563" s="264"/>
      <c r="F563" s="264"/>
      <c r="G563" s="264"/>
      <c r="H563" s="264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64"/>
      <c r="C564" s="264"/>
      <c r="D564" s="264"/>
      <c r="E564" s="264"/>
      <c r="F564" s="264"/>
      <c r="G564" s="264"/>
      <c r="H564" s="264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64"/>
      <c r="C565" s="264"/>
      <c r="D565" s="264"/>
      <c r="E565" s="264"/>
      <c r="F565" s="264"/>
      <c r="G565" s="264"/>
      <c r="H565" s="264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64"/>
      <c r="C566" s="264"/>
      <c r="D566" s="264"/>
      <c r="E566" s="264"/>
      <c r="F566" s="264"/>
      <c r="G566" s="264"/>
      <c r="H566" s="264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64"/>
      <c r="C567" s="264"/>
      <c r="D567" s="264"/>
      <c r="E567" s="264"/>
      <c r="F567" s="264"/>
      <c r="G567" s="264"/>
      <c r="H567" s="264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64"/>
      <c r="C568" s="264"/>
      <c r="D568" s="264"/>
      <c r="E568" s="264"/>
      <c r="F568" s="264"/>
      <c r="G568" s="264"/>
      <c r="H568" s="264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64"/>
      <c r="C569" s="264"/>
      <c r="D569" s="264"/>
      <c r="E569" s="264"/>
      <c r="F569" s="264"/>
      <c r="G569" s="264"/>
      <c r="H569" s="264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64"/>
      <c r="C570" s="264"/>
      <c r="D570" s="264"/>
      <c r="E570" s="264"/>
      <c r="F570" s="264"/>
      <c r="G570" s="264"/>
      <c r="H570" s="264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64"/>
      <c r="C571" s="264"/>
      <c r="D571" s="264"/>
      <c r="E571" s="264"/>
      <c r="F571" s="264"/>
      <c r="G571" s="264"/>
      <c r="H571" s="264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64"/>
      <c r="C572" s="264"/>
      <c r="D572" s="264"/>
      <c r="E572" s="264"/>
      <c r="F572" s="264"/>
      <c r="G572" s="264"/>
      <c r="H572" s="264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64"/>
      <c r="C573" s="264"/>
      <c r="D573" s="264"/>
      <c r="E573" s="264"/>
      <c r="F573" s="264"/>
      <c r="G573" s="264"/>
      <c r="H573" s="264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64"/>
      <c r="C574" s="264"/>
      <c r="D574" s="264"/>
      <c r="E574" s="264"/>
      <c r="F574" s="264"/>
      <c r="G574" s="264"/>
      <c r="H574" s="264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64"/>
      <c r="C575" s="264"/>
      <c r="D575" s="264"/>
      <c r="E575" s="264"/>
      <c r="F575" s="264"/>
      <c r="G575" s="264"/>
      <c r="H575" s="264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64"/>
      <c r="C576" s="264"/>
      <c r="D576" s="264"/>
      <c r="E576" s="264"/>
      <c r="F576" s="264"/>
      <c r="G576" s="264"/>
      <c r="H576" s="264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64"/>
      <c r="C577" s="264"/>
      <c r="D577" s="264"/>
      <c r="E577" s="264"/>
      <c r="F577" s="264"/>
      <c r="G577" s="264"/>
      <c r="H577" s="264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64"/>
      <c r="C578" s="264"/>
      <c r="D578" s="264"/>
      <c r="E578" s="264"/>
      <c r="F578" s="264"/>
      <c r="G578" s="264"/>
      <c r="H578" s="264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64"/>
      <c r="C579" s="264"/>
      <c r="D579" s="264"/>
      <c r="E579" s="264"/>
      <c r="F579" s="264"/>
      <c r="G579" s="264"/>
      <c r="H579" s="264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64"/>
      <c r="C580" s="264"/>
      <c r="D580" s="264"/>
      <c r="E580" s="264"/>
      <c r="F580" s="264"/>
      <c r="G580" s="264"/>
      <c r="H580" s="264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64"/>
      <c r="C581" s="264"/>
      <c r="D581" s="264"/>
      <c r="E581" s="264"/>
      <c r="F581" s="264"/>
      <c r="G581" s="264"/>
      <c r="H581" s="264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64"/>
      <c r="C582" s="264"/>
      <c r="D582" s="264"/>
      <c r="E582" s="264"/>
      <c r="F582" s="264"/>
      <c r="G582" s="264"/>
      <c r="H582" s="264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64"/>
      <c r="C583" s="264"/>
      <c r="D583" s="264"/>
      <c r="E583" s="264"/>
      <c r="F583" s="264"/>
      <c r="G583" s="264"/>
      <c r="H583" s="264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64"/>
      <c r="C584" s="264"/>
      <c r="D584" s="264"/>
      <c r="E584" s="264"/>
      <c r="F584" s="264"/>
      <c r="G584" s="264"/>
      <c r="H584" s="264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64"/>
      <c r="C585" s="264"/>
      <c r="D585" s="264"/>
      <c r="E585" s="264"/>
      <c r="F585" s="264"/>
      <c r="G585" s="264"/>
      <c r="H585" s="264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64"/>
      <c r="C586" s="264"/>
      <c r="D586" s="264"/>
      <c r="E586" s="264"/>
      <c r="F586" s="264"/>
      <c r="G586" s="264"/>
      <c r="H586" s="264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64"/>
      <c r="C587" s="264"/>
      <c r="D587" s="264"/>
      <c r="E587" s="264"/>
      <c r="F587" s="264"/>
      <c r="G587" s="264"/>
      <c r="H587" s="264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64"/>
      <c r="C588" s="264"/>
      <c r="D588" s="264"/>
      <c r="E588" s="264"/>
      <c r="F588" s="264"/>
      <c r="G588" s="264"/>
      <c r="H588" s="264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64"/>
      <c r="C589" s="264"/>
      <c r="D589" s="264"/>
      <c r="E589" s="264"/>
      <c r="F589" s="264"/>
      <c r="G589" s="264"/>
      <c r="H589" s="264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64"/>
      <c r="C590" s="264"/>
      <c r="D590" s="264"/>
      <c r="E590" s="264"/>
      <c r="F590" s="264"/>
      <c r="G590" s="264"/>
      <c r="H590" s="264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64"/>
      <c r="C591" s="264"/>
      <c r="D591" s="264"/>
      <c r="E591" s="264"/>
      <c r="F591" s="264"/>
      <c r="G591" s="264"/>
      <c r="H591" s="264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64"/>
      <c r="C592" s="264"/>
      <c r="D592" s="264"/>
      <c r="E592" s="264"/>
      <c r="F592" s="264"/>
      <c r="G592" s="264"/>
      <c r="H592" s="264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64"/>
      <c r="C593" s="264"/>
      <c r="D593" s="264"/>
      <c r="E593" s="264"/>
      <c r="F593" s="264"/>
      <c r="G593" s="264"/>
      <c r="H593" s="264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64"/>
      <c r="C594" s="264"/>
      <c r="D594" s="264"/>
      <c r="E594" s="264"/>
      <c r="F594" s="264"/>
      <c r="G594" s="264"/>
      <c r="H594" s="264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64"/>
      <c r="C595" s="264"/>
      <c r="D595" s="264"/>
      <c r="E595" s="264"/>
      <c r="F595" s="264"/>
      <c r="G595" s="264"/>
      <c r="H595" s="264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64"/>
      <c r="C596" s="264"/>
      <c r="D596" s="264"/>
      <c r="E596" s="264"/>
      <c r="F596" s="264"/>
      <c r="G596" s="264"/>
      <c r="H596" s="264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64"/>
      <c r="C597" s="264"/>
      <c r="D597" s="264"/>
      <c r="E597" s="264"/>
      <c r="F597" s="264"/>
      <c r="G597" s="264"/>
      <c r="H597" s="264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64"/>
      <c r="C598" s="264"/>
      <c r="D598" s="264"/>
      <c r="E598" s="264"/>
      <c r="F598" s="264"/>
      <c r="G598" s="264"/>
      <c r="H598" s="264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64"/>
      <c r="C599" s="264"/>
      <c r="D599" s="264"/>
      <c r="E599" s="264"/>
      <c r="F599" s="264"/>
      <c r="G599" s="264"/>
      <c r="H599" s="264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64"/>
      <c r="C600" s="264"/>
      <c r="D600" s="264"/>
      <c r="E600" s="264"/>
      <c r="F600" s="264"/>
      <c r="G600" s="264"/>
      <c r="H600" s="264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64"/>
      <c r="C601" s="264"/>
      <c r="D601" s="264"/>
      <c r="E601" s="264"/>
      <c r="F601" s="264"/>
      <c r="G601" s="264"/>
      <c r="H601" s="264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64"/>
      <c r="C602" s="264"/>
      <c r="D602" s="264"/>
      <c r="E602" s="264"/>
      <c r="F602" s="264"/>
      <c r="G602" s="264"/>
      <c r="H602" s="264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64"/>
      <c r="C603" s="264"/>
      <c r="D603" s="264"/>
      <c r="E603" s="264"/>
      <c r="F603" s="264"/>
      <c r="G603" s="264"/>
      <c r="H603" s="264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64"/>
      <c r="C604" s="264"/>
      <c r="D604" s="264"/>
      <c r="E604" s="264"/>
      <c r="F604" s="264"/>
      <c r="G604" s="264"/>
      <c r="H604" s="264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64"/>
      <c r="C605" s="264"/>
      <c r="D605" s="264"/>
      <c r="E605" s="264"/>
      <c r="F605" s="264"/>
      <c r="G605" s="264"/>
      <c r="H605" s="264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64"/>
      <c r="C606" s="264"/>
      <c r="D606" s="264"/>
      <c r="E606" s="264"/>
      <c r="F606" s="264"/>
      <c r="G606" s="264"/>
      <c r="H606" s="264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64"/>
      <c r="C607" s="264"/>
      <c r="D607" s="264"/>
      <c r="E607" s="264"/>
      <c r="F607" s="264"/>
      <c r="G607" s="264"/>
      <c r="H607" s="264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64"/>
      <c r="C608" s="264"/>
      <c r="D608" s="264"/>
      <c r="E608" s="264"/>
      <c r="F608" s="264"/>
      <c r="G608" s="264"/>
      <c r="H608" s="264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64"/>
      <c r="C609" s="264"/>
      <c r="D609" s="264"/>
      <c r="E609" s="264"/>
      <c r="F609" s="264"/>
      <c r="G609" s="264"/>
      <c r="H609" s="264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64"/>
      <c r="C610" s="264"/>
      <c r="D610" s="264"/>
      <c r="E610" s="264"/>
      <c r="F610" s="264"/>
      <c r="G610" s="264"/>
      <c r="H610" s="264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64"/>
      <c r="C611" s="264"/>
      <c r="D611" s="264"/>
      <c r="E611" s="264"/>
      <c r="F611" s="264"/>
      <c r="G611" s="264"/>
      <c r="H611" s="264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64"/>
      <c r="C612" s="264"/>
      <c r="D612" s="264"/>
      <c r="E612" s="264"/>
      <c r="F612" s="264"/>
      <c r="G612" s="264"/>
      <c r="H612" s="264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64"/>
      <c r="C613" s="264"/>
      <c r="D613" s="264"/>
      <c r="E613" s="264"/>
      <c r="F613" s="264"/>
      <c r="G613" s="264"/>
      <c r="H613" s="264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64"/>
      <c r="C614" s="264"/>
      <c r="D614" s="264"/>
      <c r="E614" s="264"/>
      <c r="F614" s="264"/>
      <c r="G614" s="264"/>
      <c r="H614" s="264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64"/>
      <c r="C615" s="264"/>
      <c r="D615" s="264"/>
      <c r="E615" s="264"/>
      <c r="F615" s="264"/>
      <c r="G615" s="264"/>
      <c r="H615" s="264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64"/>
      <c r="C616" s="264"/>
      <c r="D616" s="264"/>
      <c r="E616" s="264"/>
      <c r="F616" s="264"/>
      <c r="G616" s="264"/>
      <c r="H616" s="264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64"/>
      <c r="C617" s="264"/>
      <c r="D617" s="264"/>
      <c r="E617" s="264"/>
      <c r="F617" s="264"/>
      <c r="G617" s="264"/>
      <c r="H617" s="264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64"/>
      <c r="C618" s="264"/>
      <c r="D618" s="264"/>
      <c r="E618" s="264"/>
      <c r="F618" s="264"/>
      <c r="G618" s="264"/>
      <c r="H618" s="264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64"/>
      <c r="C619" s="264"/>
      <c r="D619" s="264"/>
      <c r="E619" s="264"/>
      <c r="F619" s="264"/>
      <c r="G619" s="264"/>
      <c r="H619" s="264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64"/>
      <c r="C620" s="264"/>
      <c r="D620" s="264"/>
      <c r="E620" s="264"/>
      <c r="F620" s="264"/>
      <c r="G620" s="264"/>
      <c r="H620" s="264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64"/>
      <c r="C621" s="264"/>
      <c r="D621" s="264"/>
      <c r="E621" s="264"/>
      <c r="F621" s="264"/>
      <c r="G621" s="264"/>
      <c r="H621" s="264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64"/>
      <c r="C622" s="264"/>
      <c r="D622" s="264"/>
      <c r="E622" s="264"/>
      <c r="F622" s="264"/>
      <c r="G622" s="264"/>
      <c r="H622" s="264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64"/>
      <c r="C623" s="264"/>
      <c r="D623" s="264"/>
      <c r="E623" s="264"/>
      <c r="F623" s="264"/>
      <c r="G623" s="264"/>
      <c r="H623" s="264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64"/>
      <c r="C624" s="264"/>
      <c r="D624" s="264"/>
      <c r="E624" s="264"/>
      <c r="F624" s="264"/>
      <c r="G624" s="264"/>
      <c r="H624" s="264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64"/>
      <c r="C625" s="264"/>
      <c r="D625" s="264"/>
      <c r="E625" s="264"/>
      <c r="F625" s="264"/>
      <c r="G625" s="264"/>
      <c r="H625" s="264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64"/>
      <c r="C626" s="264"/>
      <c r="D626" s="264"/>
      <c r="E626" s="264"/>
      <c r="F626" s="264"/>
      <c r="G626" s="264"/>
      <c r="H626" s="264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64"/>
      <c r="C627" s="264"/>
      <c r="D627" s="264"/>
      <c r="E627" s="264"/>
      <c r="F627" s="264"/>
      <c r="G627" s="264"/>
      <c r="H627" s="264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64"/>
      <c r="C628" s="264"/>
      <c r="D628" s="264"/>
      <c r="E628" s="264"/>
      <c r="F628" s="264"/>
      <c r="G628" s="264"/>
      <c r="H628" s="264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64"/>
      <c r="C629" s="264"/>
      <c r="D629" s="264"/>
      <c r="E629" s="264"/>
      <c r="F629" s="264"/>
      <c r="G629" s="264"/>
      <c r="H629" s="264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64"/>
      <c r="C630" s="264"/>
      <c r="D630" s="264"/>
      <c r="E630" s="264"/>
      <c r="F630" s="264"/>
      <c r="G630" s="264"/>
      <c r="H630" s="264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64"/>
      <c r="C631" s="264"/>
      <c r="D631" s="264"/>
      <c r="E631" s="264"/>
      <c r="F631" s="264"/>
      <c r="G631" s="264"/>
      <c r="H631" s="264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64"/>
      <c r="C632" s="264"/>
      <c r="D632" s="264"/>
      <c r="E632" s="264"/>
      <c r="F632" s="264"/>
      <c r="G632" s="264"/>
      <c r="H632" s="264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64"/>
      <c r="C633" s="264"/>
      <c r="D633" s="264"/>
      <c r="E633" s="264"/>
      <c r="F633" s="264"/>
      <c r="G633" s="264"/>
      <c r="H633" s="264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64"/>
      <c r="C634" s="264"/>
      <c r="D634" s="264"/>
      <c r="E634" s="264"/>
      <c r="F634" s="264"/>
      <c r="G634" s="264"/>
      <c r="H634" s="264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64"/>
      <c r="C635" s="264"/>
      <c r="D635" s="264"/>
      <c r="E635" s="264"/>
      <c r="F635" s="264"/>
      <c r="G635" s="264"/>
      <c r="H635" s="264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64"/>
      <c r="C636" s="264"/>
      <c r="D636" s="264"/>
      <c r="E636" s="264"/>
      <c r="F636" s="264"/>
      <c r="G636" s="264"/>
      <c r="H636" s="264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64"/>
      <c r="C637" s="264"/>
      <c r="D637" s="264"/>
      <c r="E637" s="264"/>
      <c r="F637" s="264"/>
      <c r="G637" s="264"/>
      <c r="H637" s="264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64"/>
      <c r="C638" s="264"/>
      <c r="D638" s="264"/>
      <c r="E638" s="264"/>
      <c r="F638" s="264"/>
      <c r="G638" s="264"/>
      <c r="H638" s="264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64"/>
      <c r="C639" s="264"/>
      <c r="D639" s="264"/>
      <c r="E639" s="264"/>
      <c r="F639" s="264"/>
      <c r="G639" s="264"/>
      <c r="H639" s="264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64"/>
      <c r="C640" s="264"/>
      <c r="D640" s="264"/>
      <c r="E640" s="264"/>
      <c r="F640" s="264"/>
      <c r="G640" s="264"/>
      <c r="H640" s="264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64"/>
      <c r="C641" s="264"/>
      <c r="D641" s="264"/>
      <c r="E641" s="264"/>
      <c r="F641" s="264"/>
      <c r="G641" s="264"/>
      <c r="H641" s="264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64"/>
      <c r="C642" s="264"/>
      <c r="D642" s="264"/>
      <c r="E642" s="264"/>
      <c r="F642" s="264"/>
      <c r="G642" s="264"/>
      <c r="H642" s="264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64"/>
      <c r="C643" s="264"/>
      <c r="D643" s="264"/>
      <c r="E643" s="264"/>
      <c r="F643" s="264"/>
      <c r="G643" s="264"/>
      <c r="H643" s="264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64"/>
      <c r="C644" s="264"/>
      <c r="D644" s="264"/>
      <c r="E644" s="264"/>
      <c r="F644" s="264"/>
      <c r="G644" s="264"/>
      <c r="H644" s="264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64"/>
      <c r="C645" s="264"/>
      <c r="D645" s="264"/>
      <c r="E645" s="264"/>
      <c r="F645" s="264"/>
      <c r="G645" s="264"/>
      <c r="H645" s="264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64"/>
      <c r="C646" s="264"/>
      <c r="D646" s="264"/>
      <c r="E646" s="264"/>
      <c r="F646" s="264"/>
      <c r="G646" s="264"/>
      <c r="H646" s="264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64"/>
      <c r="C647" s="264"/>
      <c r="D647" s="264"/>
      <c r="E647" s="264"/>
      <c r="F647" s="264"/>
      <c r="G647" s="264"/>
      <c r="H647" s="264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64"/>
      <c r="C648" s="264"/>
      <c r="D648" s="264"/>
      <c r="E648" s="264"/>
      <c r="F648" s="264"/>
      <c r="G648" s="264"/>
      <c r="H648" s="264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64"/>
      <c r="C649" s="264"/>
      <c r="D649" s="264"/>
      <c r="E649" s="264"/>
      <c r="F649" s="264"/>
      <c r="G649" s="264"/>
      <c r="H649" s="264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64"/>
      <c r="C650" s="264"/>
      <c r="D650" s="264"/>
      <c r="E650" s="264"/>
      <c r="F650" s="264"/>
      <c r="G650" s="264"/>
      <c r="H650" s="264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64"/>
      <c r="C651" s="264"/>
      <c r="D651" s="264"/>
      <c r="E651" s="264"/>
      <c r="F651" s="264"/>
      <c r="G651" s="264"/>
      <c r="H651" s="264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64"/>
      <c r="C652" s="264"/>
      <c r="D652" s="264"/>
      <c r="E652" s="264"/>
      <c r="F652" s="264"/>
      <c r="G652" s="264"/>
      <c r="H652" s="264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64"/>
      <c r="C653" s="264"/>
      <c r="D653" s="264"/>
      <c r="E653" s="264"/>
      <c r="F653" s="264"/>
      <c r="G653" s="264"/>
      <c r="H653" s="264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64"/>
      <c r="C654" s="264"/>
      <c r="D654" s="264"/>
      <c r="E654" s="264"/>
      <c r="F654" s="264"/>
      <c r="G654" s="264"/>
      <c r="H654" s="264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64"/>
      <c r="C655" s="264"/>
      <c r="D655" s="264"/>
      <c r="E655" s="264"/>
      <c r="F655" s="264"/>
      <c r="G655" s="264"/>
      <c r="H655" s="264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64"/>
      <c r="C656" s="264"/>
      <c r="D656" s="264"/>
      <c r="E656" s="264"/>
      <c r="F656" s="264"/>
      <c r="G656" s="264"/>
      <c r="H656" s="264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64"/>
      <c r="C657" s="264"/>
      <c r="D657" s="264"/>
      <c r="E657" s="264"/>
      <c r="F657" s="264"/>
      <c r="G657" s="264"/>
      <c r="H657" s="264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64"/>
      <c r="C658" s="264"/>
      <c r="D658" s="264"/>
      <c r="E658" s="264"/>
      <c r="F658" s="264"/>
      <c r="G658" s="264"/>
      <c r="H658" s="264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64"/>
      <c r="C659" s="264"/>
      <c r="D659" s="264"/>
      <c r="E659" s="264"/>
      <c r="F659" s="264"/>
      <c r="G659" s="264"/>
      <c r="H659" s="264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64"/>
      <c r="C660" s="264"/>
      <c r="D660" s="264"/>
      <c r="E660" s="264"/>
      <c r="F660" s="264"/>
      <c r="G660" s="264"/>
      <c r="H660" s="264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64"/>
      <c r="C661" s="264"/>
      <c r="D661" s="264"/>
      <c r="E661" s="264"/>
      <c r="F661" s="264"/>
      <c r="G661" s="264"/>
      <c r="H661" s="264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64"/>
      <c r="C662" s="264"/>
      <c r="D662" s="264"/>
      <c r="E662" s="264"/>
      <c r="F662" s="264"/>
      <c r="G662" s="264"/>
      <c r="H662" s="264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64"/>
      <c r="C663" s="264"/>
      <c r="D663" s="264"/>
      <c r="E663" s="264"/>
      <c r="F663" s="264"/>
      <c r="G663" s="264"/>
      <c r="H663" s="264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64"/>
      <c r="C664" s="264"/>
      <c r="D664" s="264"/>
      <c r="E664" s="264"/>
      <c r="F664" s="264"/>
      <c r="G664" s="264"/>
      <c r="H664" s="264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64"/>
      <c r="C665" s="264"/>
      <c r="D665" s="264"/>
      <c r="E665" s="264"/>
      <c r="F665" s="264"/>
      <c r="G665" s="264"/>
      <c r="H665" s="264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64"/>
      <c r="C666" s="264"/>
      <c r="D666" s="264"/>
      <c r="E666" s="264"/>
      <c r="F666" s="264"/>
      <c r="G666" s="264"/>
      <c r="H666" s="264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64"/>
      <c r="C667" s="264"/>
      <c r="D667" s="264"/>
      <c r="E667" s="264"/>
      <c r="F667" s="264"/>
      <c r="G667" s="264"/>
      <c r="H667" s="264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64"/>
      <c r="C668" s="264"/>
      <c r="D668" s="264"/>
      <c r="E668" s="264"/>
      <c r="F668" s="264"/>
      <c r="G668" s="264"/>
      <c r="H668" s="264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64"/>
      <c r="C669" s="264"/>
      <c r="D669" s="264"/>
      <c r="E669" s="264"/>
      <c r="F669" s="264"/>
      <c r="G669" s="264"/>
      <c r="H669" s="264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64"/>
      <c r="C670" s="264"/>
      <c r="D670" s="264"/>
      <c r="E670" s="264"/>
      <c r="F670" s="264"/>
      <c r="G670" s="264"/>
      <c r="H670" s="264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64"/>
      <c r="C671" s="264"/>
      <c r="D671" s="264"/>
      <c r="E671" s="264"/>
      <c r="F671" s="264"/>
      <c r="G671" s="264"/>
      <c r="H671" s="264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64"/>
      <c r="C672" s="264"/>
      <c r="D672" s="264"/>
      <c r="E672" s="264"/>
      <c r="F672" s="264"/>
      <c r="G672" s="264"/>
      <c r="H672" s="264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64"/>
      <c r="C673" s="264"/>
      <c r="D673" s="264"/>
      <c r="E673" s="264"/>
      <c r="F673" s="264"/>
      <c r="G673" s="264"/>
      <c r="H673" s="264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64"/>
      <c r="C674" s="264"/>
      <c r="D674" s="264"/>
      <c r="E674" s="264"/>
      <c r="F674" s="264"/>
      <c r="G674" s="264"/>
      <c r="H674" s="264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64"/>
      <c r="C675" s="264"/>
      <c r="D675" s="264"/>
      <c r="E675" s="264"/>
      <c r="F675" s="264"/>
      <c r="G675" s="264"/>
      <c r="H675" s="264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64"/>
      <c r="C676" s="264"/>
      <c r="D676" s="264"/>
      <c r="E676" s="264"/>
      <c r="F676" s="264"/>
      <c r="G676" s="264"/>
      <c r="H676" s="264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64"/>
      <c r="C677" s="264"/>
      <c r="D677" s="264"/>
      <c r="E677" s="264"/>
      <c r="F677" s="264"/>
      <c r="G677" s="264"/>
      <c r="H677" s="264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64"/>
      <c r="C678" s="264"/>
      <c r="D678" s="264"/>
      <c r="E678" s="264"/>
      <c r="F678" s="264"/>
      <c r="G678" s="264"/>
      <c r="H678" s="264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64"/>
      <c r="C679" s="264"/>
      <c r="D679" s="264"/>
      <c r="E679" s="264"/>
      <c r="F679" s="264"/>
      <c r="G679" s="264"/>
      <c r="H679" s="264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64"/>
      <c r="C680" s="264"/>
      <c r="D680" s="264"/>
      <c r="E680" s="264"/>
      <c r="F680" s="264"/>
      <c r="G680" s="264"/>
      <c r="H680" s="264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64"/>
      <c r="C681" s="264"/>
      <c r="D681" s="264"/>
      <c r="E681" s="264"/>
      <c r="F681" s="264"/>
      <c r="G681" s="264"/>
      <c r="H681" s="264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64"/>
      <c r="C682" s="264"/>
      <c r="D682" s="264"/>
      <c r="E682" s="264"/>
      <c r="F682" s="264"/>
      <c r="G682" s="264"/>
      <c r="H682" s="264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64"/>
      <c r="C683" s="264"/>
      <c r="D683" s="264"/>
      <c r="E683" s="264"/>
      <c r="F683" s="264"/>
      <c r="G683" s="264"/>
      <c r="H683" s="264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64"/>
      <c r="C684" s="264"/>
      <c r="D684" s="264"/>
      <c r="E684" s="264"/>
      <c r="F684" s="264"/>
      <c r="G684" s="264"/>
      <c r="H684" s="264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64"/>
      <c r="C685" s="264"/>
      <c r="D685" s="264"/>
      <c r="E685" s="264"/>
      <c r="F685" s="264"/>
      <c r="G685" s="264"/>
      <c r="H685" s="264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64"/>
      <c r="C686" s="264"/>
      <c r="D686" s="264"/>
      <c r="E686" s="264"/>
      <c r="F686" s="264"/>
      <c r="G686" s="264"/>
      <c r="H686" s="264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64"/>
      <c r="C687" s="264"/>
      <c r="D687" s="264"/>
      <c r="E687" s="264"/>
      <c r="F687" s="264"/>
      <c r="G687" s="264"/>
      <c r="H687" s="264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64"/>
      <c r="C688" s="264"/>
      <c r="D688" s="264"/>
      <c r="E688" s="264"/>
      <c r="F688" s="264"/>
      <c r="G688" s="264"/>
      <c r="H688" s="264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64"/>
      <c r="C689" s="264"/>
      <c r="D689" s="264"/>
      <c r="E689" s="264"/>
      <c r="F689" s="264"/>
      <c r="G689" s="264"/>
      <c r="H689" s="264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64"/>
      <c r="C690" s="264"/>
      <c r="D690" s="264"/>
      <c r="E690" s="264"/>
      <c r="F690" s="264"/>
      <c r="G690" s="264"/>
      <c r="H690" s="264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64"/>
      <c r="C691" s="264"/>
      <c r="D691" s="264"/>
      <c r="E691" s="264"/>
      <c r="F691" s="264"/>
      <c r="G691" s="264"/>
      <c r="H691" s="264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64"/>
      <c r="C692" s="264"/>
      <c r="D692" s="264"/>
      <c r="E692" s="264"/>
      <c r="F692" s="264"/>
      <c r="G692" s="264"/>
      <c r="H692" s="264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64"/>
      <c r="C693" s="264"/>
      <c r="D693" s="264"/>
      <c r="E693" s="264"/>
      <c r="F693" s="264"/>
      <c r="G693" s="264"/>
      <c r="H693" s="264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64"/>
      <c r="C694" s="264"/>
      <c r="D694" s="264"/>
      <c r="E694" s="264"/>
      <c r="F694" s="264"/>
      <c r="G694" s="264"/>
      <c r="H694" s="264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64"/>
      <c r="C695" s="264"/>
      <c r="D695" s="264"/>
      <c r="E695" s="264"/>
      <c r="F695" s="264"/>
      <c r="G695" s="264"/>
      <c r="H695" s="264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64"/>
      <c r="C696" s="264"/>
      <c r="D696" s="264"/>
      <c r="E696" s="264"/>
      <c r="F696" s="264"/>
      <c r="G696" s="264"/>
      <c r="H696" s="264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64"/>
      <c r="C697" s="264"/>
      <c r="D697" s="264"/>
      <c r="E697" s="264"/>
      <c r="F697" s="264"/>
      <c r="G697" s="264"/>
      <c r="H697" s="264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64"/>
      <c r="C698" s="264"/>
      <c r="D698" s="264"/>
      <c r="E698" s="264"/>
      <c r="F698" s="264"/>
      <c r="G698" s="264"/>
      <c r="H698" s="264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64"/>
      <c r="C699" s="264"/>
      <c r="D699" s="264"/>
      <c r="E699" s="264"/>
      <c r="F699" s="264"/>
      <c r="G699" s="264"/>
      <c r="H699" s="264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64"/>
      <c r="C700" s="264"/>
      <c r="D700" s="264"/>
      <c r="E700" s="264"/>
      <c r="F700" s="264"/>
      <c r="G700" s="264"/>
      <c r="H700" s="264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64"/>
      <c r="C701" s="264"/>
      <c r="D701" s="264"/>
      <c r="E701" s="264"/>
      <c r="F701" s="264"/>
      <c r="G701" s="264"/>
      <c r="H701" s="264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64"/>
      <c r="C702" s="264"/>
      <c r="D702" s="264"/>
      <c r="E702" s="264"/>
      <c r="F702" s="264"/>
      <c r="G702" s="264"/>
      <c r="H702" s="264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64"/>
      <c r="C703" s="264"/>
      <c r="D703" s="264"/>
      <c r="E703" s="264"/>
      <c r="F703" s="264"/>
      <c r="G703" s="264"/>
      <c r="H703" s="264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64"/>
      <c r="C704" s="264"/>
      <c r="D704" s="264"/>
      <c r="E704" s="264"/>
      <c r="F704" s="264"/>
      <c r="G704" s="264"/>
      <c r="H704" s="264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64"/>
      <c r="C705" s="264"/>
      <c r="D705" s="264"/>
      <c r="E705" s="264"/>
      <c r="F705" s="264"/>
      <c r="G705" s="264"/>
      <c r="H705" s="264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64"/>
      <c r="C706" s="264"/>
      <c r="D706" s="264"/>
      <c r="E706" s="264"/>
      <c r="F706" s="264"/>
      <c r="G706" s="264"/>
      <c r="H706" s="264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64"/>
      <c r="C707" s="264"/>
      <c r="D707" s="264"/>
      <c r="E707" s="264"/>
      <c r="F707" s="264"/>
      <c r="G707" s="264"/>
      <c r="H707" s="264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64"/>
      <c r="C708" s="264"/>
      <c r="D708" s="264"/>
      <c r="E708" s="264"/>
      <c r="F708" s="264"/>
      <c r="G708" s="264"/>
      <c r="H708" s="264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64"/>
      <c r="C709" s="264"/>
      <c r="D709" s="264"/>
      <c r="E709" s="264"/>
      <c r="F709" s="264"/>
      <c r="G709" s="264"/>
      <c r="H709" s="264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64"/>
      <c r="C710" s="264"/>
      <c r="D710" s="264"/>
      <c r="E710" s="264"/>
      <c r="F710" s="264"/>
      <c r="G710" s="264"/>
      <c r="H710" s="264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64"/>
      <c r="C711" s="264"/>
      <c r="D711" s="264"/>
      <c r="E711" s="264"/>
      <c r="F711" s="264"/>
      <c r="G711" s="264"/>
      <c r="H711" s="264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64"/>
      <c r="C712" s="264"/>
      <c r="D712" s="264"/>
      <c r="E712" s="264"/>
      <c r="F712" s="264"/>
      <c r="G712" s="264"/>
      <c r="H712" s="264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64"/>
      <c r="C713" s="264"/>
      <c r="D713" s="264"/>
      <c r="E713" s="264"/>
      <c r="F713" s="264"/>
      <c r="G713" s="264"/>
      <c r="H713" s="264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64"/>
      <c r="C714" s="264"/>
      <c r="D714" s="264"/>
      <c r="E714" s="264"/>
      <c r="F714" s="264"/>
      <c r="G714" s="264"/>
      <c r="H714" s="264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64"/>
      <c r="C715" s="264"/>
      <c r="D715" s="264"/>
      <c r="E715" s="264"/>
      <c r="F715" s="264"/>
      <c r="G715" s="264"/>
      <c r="H715" s="264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64"/>
      <c r="C716" s="264"/>
      <c r="D716" s="264"/>
      <c r="E716" s="264"/>
      <c r="F716" s="264"/>
      <c r="G716" s="264"/>
      <c r="H716" s="264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64"/>
      <c r="C717" s="264"/>
      <c r="D717" s="264"/>
      <c r="E717" s="264"/>
      <c r="F717" s="264"/>
      <c r="G717" s="264"/>
      <c r="H717" s="264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64"/>
      <c r="C718" s="264"/>
      <c r="D718" s="264"/>
      <c r="E718" s="264"/>
      <c r="F718" s="264"/>
      <c r="G718" s="264"/>
      <c r="H718" s="264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64"/>
      <c r="C719" s="264"/>
      <c r="D719" s="264"/>
      <c r="E719" s="264"/>
      <c r="F719" s="264"/>
      <c r="G719" s="264"/>
      <c r="H719" s="264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64"/>
      <c r="C720" s="264"/>
      <c r="D720" s="264"/>
      <c r="E720" s="264"/>
      <c r="F720" s="264"/>
      <c r="G720" s="264"/>
      <c r="H720" s="264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64"/>
      <c r="C721" s="264"/>
      <c r="D721" s="264"/>
      <c r="E721" s="264"/>
      <c r="F721" s="264"/>
      <c r="G721" s="264"/>
      <c r="H721" s="264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64"/>
      <c r="C722" s="264"/>
      <c r="D722" s="264"/>
      <c r="E722" s="264"/>
      <c r="F722" s="264"/>
      <c r="G722" s="264"/>
      <c r="H722" s="264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64"/>
      <c r="C723" s="264"/>
      <c r="D723" s="264"/>
      <c r="E723" s="264"/>
      <c r="F723" s="264"/>
      <c r="G723" s="264"/>
      <c r="H723" s="264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64"/>
      <c r="C724" s="264"/>
      <c r="D724" s="264"/>
      <c r="E724" s="264"/>
      <c r="F724" s="264"/>
      <c r="G724" s="264"/>
      <c r="H724" s="264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64"/>
      <c r="C725" s="264"/>
      <c r="D725" s="264"/>
      <c r="E725" s="264"/>
      <c r="F725" s="264"/>
      <c r="G725" s="264"/>
      <c r="H725" s="264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64"/>
      <c r="C726" s="264"/>
      <c r="D726" s="264"/>
      <c r="E726" s="264"/>
      <c r="F726" s="264"/>
      <c r="G726" s="264"/>
      <c r="H726" s="264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64"/>
      <c r="C727" s="264"/>
      <c r="D727" s="264"/>
      <c r="E727" s="264"/>
      <c r="F727" s="264"/>
      <c r="G727" s="264"/>
      <c r="H727" s="264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64"/>
      <c r="C728" s="264"/>
      <c r="D728" s="264"/>
      <c r="E728" s="264"/>
      <c r="F728" s="264"/>
      <c r="G728" s="264"/>
      <c r="H728" s="264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64"/>
      <c r="C729" s="264"/>
      <c r="D729" s="264"/>
      <c r="E729" s="264"/>
      <c r="F729" s="264"/>
      <c r="G729" s="264"/>
      <c r="H729" s="264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64"/>
      <c r="C730" s="264"/>
      <c r="D730" s="264"/>
      <c r="E730" s="264"/>
      <c r="F730" s="264"/>
      <c r="G730" s="264"/>
      <c r="H730" s="264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64"/>
      <c r="C731" s="264"/>
      <c r="D731" s="264"/>
      <c r="E731" s="264"/>
      <c r="F731" s="264"/>
      <c r="G731" s="264"/>
      <c r="H731" s="264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64"/>
      <c r="C732" s="264"/>
      <c r="D732" s="264"/>
      <c r="E732" s="264"/>
      <c r="F732" s="264"/>
      <c r="G732" s="264"/>
      <c r="H732" s="264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64"/>
      <c r="C733" s="264"/>
      <c r="D733" s="264"/>
      <c r="E733" s="264"/>
      <c r="F733" s="264"/>
      <c r="G733" s="264"/>
      <c r="H733" s="264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64"/>
      <c r="C734" s="264"/>
      <c r="D734" s="264"/>
      <c r="E734" s="264"/>
      <c r="F734" s="264"/>
      <c r="G734" s="264"/>
      <c r="H734" s="264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64"/>
      <c r="C735" s="264"/>
      <c r="D735" s="264"/>
      <c r="E735" s="264"/>
      <c r="F735" s="264"/>
      <c r="G735" s="264"/>
      <c r="H735" s="264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64"/>
      <c r="C736" s="264"/>
      <c r="D736" s="264"/>
      <c r="E736" s="264"/>
      <c r="F736" s="264"/>
      <c r="G736" s="264"/>
      <c r="H736" s="264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64"/>
      <c r="C737" s="264"/>
      <c r="D737" s="264"/>
      <c r="E737" s="264"/>
      <c r="F737" s="264"/>
      <c r="G737" s="264"/>
      <c r="H737" s="264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64"/>
      <c r="C738" s="264"/>
      <c r="D738" s="264"/>
      <c r="E738" s="264"/>
      <c r="F738" s="264"/>
      <c r="G738" s="264"/>
      <c r="H738" s="264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64"/>
      <c r="C739" s="264"/>
      <c r="D739" s="264"/>
      <c r="E739" s="264"/>
      <c r="F739" s="264"/>
      <c r="G739" s="264"/>
      <c r="H739" s="264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64"/>
      <c r="C740" s="264"/>
      <c r="D740" s="264"/>
      <c r="E740" s="264"/>
      <c r="F740" s="264"/>
      <c r="G740" s="264"/>
      <c r="H740" s="264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64"/>
      <c r="C741" s="264"/>
      <c r="D741" s="264"/>
      <c r="E741" s="264"/>
      <c r="F741" s="264"/>
      <c r="G741" s="264"/>
      <c r="H741" s="264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64"/>
      <c r="C742" s="264"/>
      <c r="D742" s="264"/>
      <c r="E742" s="264"/>
      <c r="F742" s="264"/>
      <c r="G742" s="264"/>
      <c r="H742" s="264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64"/>
      <c r="C743" s="264"/>
      <c r="D743" s="264"/>
      <c r="E743" s="264"/>
      <c r="F743" s="264"/>
      <c r="G743" s="264"/>
      <c r="H743" s="264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64"/>
      <c r="C744" s="264"/>
      <c r="D744" s="264"/>
      <c r="E744" s="264"/>
      <c r="F744" s="264"/>
      <c r="G744" s="264"/>
      <c r="H744" s="264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64"/>
      <c r="C745" s="264"/>
      <c r="D745" s="264"/>
      <c r="E745" s="264"/>
      <c r="F745" s="264"/>
      <c r="G745" s="264"/>
      <c r="H745" s="264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64"/>
      <c r="C746" s="264"/>
      <c r="D746" s="264"/>
      <c r="E746" s="264"/>
      <c r="F746" s="264"/>
      <c r="G746" s="264"/>
      <c r="H746" s="264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64"/>
      <c r="C747" s="264"/>
      <c r="D747" s="264"/>
      <c r="E747" s="264"/>
      <c r="F747" s="264"/>
      <c r="G747" s="264"/>
      <c r="H747" s="264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64"/>
      <c r="C748" s="264"/>
      <c r="D748" s="264"/>
      <c r="E748" s="264"/>
      <c r="F748" s="264"/>
      <c r="G748" s="264"/>
      <c r="H748" s="264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64"/>
      <c r="C749" s="264"/>
      <c r="D749" s="264"/>
      <c r="E749" s="264"/>
      <c r="F749" s="264"/>
      <c r="G749" s="264"/>
      <c r="H749" s="264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64"/>
      <c r="C750" s="264"/>
      <c r="D750" s="264"/>
      <c r="E750" s="264"/>
      <c r="F750" s="264"/>
      <c r="G750" s="264"/>
      <c r="H750" s="264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64"/>
      <c r="C751" s="264"/>
      <c r="D751" s="264"/>
      <c r="E751" s="264"/>
      <c r="F751" s="264"/>
      <c r="G751" s="264"/>
      <c r="H751" s="264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64"/>
      <c r="C752" s="264"/>
      <c r="D752" s="264"/>
      <c r="E752" s="264"/>
      <c r="F752" s="264"/>
      <c r="G752" s="264"/>
      <c r="H752" s="264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64"/>
      <c r="C753" s="264"/>
      <c r="D753" s="264"/>
      <c r="E753" s="264"/>
      <c r="F753" s="264"/>
      <c r="G753" s="264"/>
      <c r="H753" s="264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64"/>
      <c r="C754" s="264"/>
      <c r="D754" s="264"/>
      <c r="E754" s="264"/>
      <c r="F754" s="264"/>
      <c r="G754" s="264"/>
      <c r="H754" s="264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64"/>
      <c r="C755" s="264"/>
      <c r="D755" s="264"/>
      <c r="E755" s="264"/>
      <c r="F755" s="264"/>
      <c r="G755" s="264"/>
      <c r="H755" s="264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64"/>
      <c r="C756" s="264"/>
      <c r="D756" s="264"/>
      <c r="E756" s="264"/>
      <c r="F756" s="264"/>
      <c r="G756" s="264"/>
      <c r="H756" s="264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64"/>
      <c r="C757" s="264"/>
      <c r="D757" s="264"/>
      <c r="E757" s="264"/>
      <c r="F757" s="264"/>
      <c r="G757" s="264"/>
      <c r="H757" s="264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64"/>
      <c r="C758" s="264"/>
      <c r="D758" s="264"/>
      <c r="E758" s="264"/>
      <c r="F758" s="264"/>
      <c r="G758" s="264"/>
      <c r="H758" s="264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64"/>
      <c r="C759" s="264"/>
      <c r="D759" s="264"/>
      <c r="E759" s="264"/>
      <c r="F759" s="264"/>
      <c r="G759" s="264"/>
      <c r="H759" s="264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64"/>
      <c r="C760" s="264"/>
      <c r="D760" s="264"/>
      <c r="E760" s="264"/>
      <c r="F760" s="264"/>
      <c r="G760" s="264"/>
      <c r="H760" s="264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64"/>
      <c r="C761" s="264"/>
      <c r="D761" s="264"/>
      <c r="E761" s="264"/>
      <c r="F761" s="264"/>
      <c r="G761" s="264"/>
      <c r="H761" s="264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64"/>
      <c r="C762" s="264"/>
      <c r="D762" s="264"/>
      <c r="E762" s="264"/>
      <c r="F762" s="264"/>
      <c r="G762" s="264"/>
      <c r="H762" s="264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64"/>
      <c r="C763" s="264"/>
      <c r="D763" s="264"/>
      <c r="E763" s="264"/>
      <c r="F763" s="264"/>
      <c r="G763" s="264"/>
      <c r="H763" s="264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64"/>
      <c r="C764" s="264"/>
      <c r="D764" s="264"/>
      <c r="E764" s="264"/>
      <c r="F764" s="264"/>
      <c r="G764" s="264"/>
      <c r="H764" s="264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64"/>
      <c r="C765" s="264"/>
      <c r="D765" s="264"/>
      <c r="E765" s="264"/>
      <c r="F765" s="264"/>
      <c r="G765" s="264"/>
      <c r="H765" s="264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64"/>
      <c r="C766" s="264"/>
      <c r="D766" s="264"/>
      <c r="E766" s="264"/>
      <c r="F766" s="264"/>
      <c r="G766" s="264"/>
      <c r="H766" s="264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64"/>
      <c r="C767" s="264"/>
      <c r="D767" s="264"/>
      <c r="E767" s="264"/>
      <c r="F767" s="264"/>
      <c r="G767" s="264"/>
      <c r="H767" s="264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64"/>
      <c r="C768" s="264"/>
      <c r="D768" s="264"/>
      <c r="E768" s="264"/>
      <c r="F768" s="264"/>
      <c r="G768" s="264"/>
      <c r="H768" s="264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64"/>
      <c r="C769" s="264"/>
      <c r="D769" s="264"/>
      <c r="E769" s="264"/>
      <c r="F769" s="264"/>
      <c r="G769" s="264"/>
      <c r="H769" s="264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64"/>
      <c r="C770" s="264"/>
      <c r="D770" s="264"/>
      <c r="E770" s="264"/>
      <c r="F770" s="264"/>
      <c r="G770" s="264"/>
      <c r="H770" s="264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64"/>
      <c r="C771" s="264"/>
      <c r="D771" s="264"/>
      <c r="E771" s="264"/>
      <c r="F771" s="264"/>
      <c r="G771" s="264"/>
      <c r="H771" s="264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64"/>
      <c r="C772" s="264"/>
      <c r="D772" s="264"/>
      <c r="E772" s="264"/>
      <c r="F772" s="264"/>
      <c r="G772" s="264"/>
      <c r="H772" s="264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64"/>
      <c r="C773" s="264"/>
      <c r="D773" s="264"/>
      <c r="E773" s="264"/>
      <c r="F773" s="264"/>
      <c r="G773" s="264"/>
      <c r="H773" s="264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64"/>
      <c r="C774" s="264"/>
      <c r="D774" s="264"/>
      <c r="E774" s="264"/>
      <c r="F774" s="264"/>
      <c r="G774" s="264"/>
      <c r="H774" s="264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64"/>
      <c r="C775" s="264"/>
      <c r="D775" s="264"/>
      <c r="E775" s="264"/>
      <c r="F775" s="264"/>
      <c r="G775" s="264"/>
      <c r="H775" s="264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64"/>
      <c r="C776" s="264"/>
      <c r="D776" s="264"/>
      <c r="E776" s="264"/>
      <c r="F776" s="264"/>
      <c r="G776" s="264"/>
      <c r="H776" s="264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64"/>
      <c r="C777" s="264"/>
      <c r="D777" s="264"/>
      <c r="E777" s="264"/>
      <c r="F777" s="264"/>
      <c r="G777" s="264"/>
      <c r="H777" s="264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64"/>
      <c r="C778" s="264"/>
      <c r="D778" s="264"/>
      <c r="E778" s="264"/>
      <c r="F778" s="264"/>
      <c r="G778" s="264"/>
      <c r="H778" s="264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64"/>
      <c r="C779" s="264"/>
      <c r="D779" s="264"/>
      <c r="E779" s="264"/>
      <c r="F779" s="264"/>
      <c r="G779" s="264"/>
      <c r="H779" s="264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64"/>
      <c r="C780" s="264"/>
      <c r="D780" s="264"/>
      <c r="E780" s="264"/>
      <c r="F780" s="264"/>
      <c r="G780" s="264"/>
      <c r="H780" s="264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64"/>
      <c r="C781" s="264"/>
      <c r="D781" s="264"/>
      <c r="E781" s="264"/>
      <c r="F781" s="264"/>
      <c r="G781" s="264"/>
      <c r="H781" s="264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64"/>
      <c r="C782" s="264"/>
      <c r="D782" s="264"/>
      <c r="E782" s="264"/>
      <c r="F782" s="264"/>
      <c r="G782" s="264"/>
      <c r="H782" s="264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64"/>
      <c r="C783" s="264"/>
      <c r="D783" s="264"/>
      <c r="E783" s="264"/>
      <c r="F783" s="264"/>
      <c r="G783" s="264"/>
      <c r="H783" s="264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64"/>
      <c r="C784" s="264"/>
      <c r="D784" s="264"/>
      <c r="E784" s="264"/>
      <c r="F784" s="264"/>
      <c r="G784" s="264"/>
      <c r="H784" s="264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64"/>
      <c r="C785" s="264"/>
      <c r="D785" s="264"/>
      <c r="E785" s="264"/>
      <c r="F785" s="264"/>
      <c r="G785" s="264"/>
      <c r="H785" s="264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64"/>
      <c r="C786" s="264"/>
      <c r="D786" s="264"/>
      <c r="E786" s="264"/>
      <c r="F786" s="264"/>
      <c r="G786" s="264"/>
      <c r="H786" s="264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64"/>
      <c r="C787" s="264"/>
      <c r="D787" s="264"/>
      <c r="E787" s="264"/>
      <c r="F787" s="264"/>
      <c r="G787" s="264"/>
      <c r="H787" s="264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64"/>
      <c r="C788" s="264"/>
      <c r="D788" s="264"/>
      <c r="E788" s="264"/>
      <c r="F788" s="264"/>
      <c r="G788" s="264"/>
      <c r="H788" s="264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64"/>
      <c r="C789" s="264"/>
      <c r="D789" s="264"/>
      <c r="E789" s="264"/>
      <c r="F789" s="264"/>
      <c r="G789" s="264"/>
      <c r="H789" s="264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64"/>
      <c r="C790" s="264"/>
      <c r="D790" s="264"/>
      <c r="E790" s="264"/>
      <c r="F790" s="264"/>
      <c r="G790" s="264"/>
      <c r="H790" s="264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64"/>
      <c r="C791" s="264"/>
      <c r="D791" s="264"/>
      <c r="E791" s="264"/>
      <c r="F791" s="264"/>
      <c r="G791" s="264"/>
      <c r="H791" s="264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64"/>
      <c r="C792" s="264"/>
      <c r="D792" s="264"/>
      <c r="E792" s="264"/>
      <c r="F792" s="264"/>
      <c r="G792" s="264"/>
      <c r="H792" s="264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64"/>
      <c r="C793" s="264"/>
      <c r="D793" s="264"/>
      <c r="E793" s="264"/>
      <c r="F793" s="264"/>
      <c r="G793" s="264"/>
      <c r="H793" s="264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64"/>
      <c r="C794" s="264"/>
      <c r="D794" s="264"/>
      <c r="E794" s="264"/>
      <c r="F794" s="264"/>
      <c r="G794" s="264"/>
      <c r="H794" s="264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64"/>
      <c r="C795" s="264"/>
      <c r="D795" s="264"/>
      <c r="E795" s="264"/>
      <c r="F795" s="264"/>
      <c r="G795" s="264"/>
      <c r="H795" s="264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64"/>
      <c r="C796" s="264"/>
      <c r="D796" s="264"/>
      <c r="E796" s="264"/>
      <c r="F796" s="264"/>
      <c r="G796" s="264"/>
      <c r="H796" s="264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64"/>
      <c r="C797" s="264"/>
      <c r="D797" s="264"/>
      <c r="E797" s="264"/>
      <c r="F797" s="264"/>
      <c r="G797" s="264"/>
      <c r="H797" s="264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64"/>
      <c r="C798" s="264"/>
      <c r="D798" s="264"/>
      <c r="E798" s="264"/>
      <c r="F798" s="264"/>
      <c r="G798" s="264"/>
      <c r="H798" s="264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64"/>
      <c r="C799" s="264"/>
      <c r="D799" s="264"/>
      <c r="E799" s="264"/>
      <c r="F799" s="264"/>
      <c r="G799" s="264"/>
      <c r="H799" s="264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64"/>
      <c r="C800" s="264"/>
      <c r="D800" s="264"/>
      <c r="E800" s="264"/>
      <c r="F800" s="264"/>
      <c r="G800" s="264"/>
      <c r="H800" s="264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64"/>
      <c r="C801" s="264"/>
      <c r="D801" s="264"/>
      <c r="E801" s="264"/>
      <c r="F801" s="264"/>
      <c r="G801" s="264"/>
      <c r="H801" s="264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64"/>
      <c r="C802" s="264"/>
      <c r="D802" s="264"/>
      <c r="E802" s="264"/>
      <c r="F802" s="264"/>
      <c r="G802" s="264"/>
      <c r="H802" s="264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64"/>
      <c r="C803" s="264"/>
      <c r="D803" s="264"/>
      <c r="E803" s="264"/>
      <c r="F803" s="264"/>
      <c r="G803" s="264"/>
      <c r="H803" s="264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64"/>
      <c r="C804" s="264"/>
      <c r="D804" s="264"/>
      <c r="E804" s="264"/>
      <c r="F804" s="264"/>
      <c r="G804" s="264"/>
      <c r="H804" s="264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64"/>
      <c r="C805" s="264"/>
      <c r="D805" s="264"/>
      <c r="E805" s="264"/>
      <c r="F805" s="264"/>
      <c r="G805" s="264"/>
      <c r="H805" s="264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64"/>
      <c r="C806" s="264"/>
      <c r="D806" s="264"/>
      <c r="E806" s="264"/>
      <c r="F806" s="264"/>
      <c r="G806" s="264"/>
      <c r="H806" s="264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64"/>
      <c r="C807" s="264"/>
      <c r="D807" s="264"/>
      <c r="E807" s="264"/>
      <c r="F807" s="264"/>
      <c r="G807" s="264"/>
      <c r="H807" s="264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64"/>
      <c r="C808" s="264"/>
      <c r="D808" s="264"/>
      <c r="E808" s="264"/>
      <c r="F808" s="264"/>
      <c r="G808" s="264"/>
      <c r="H808" s="264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64"/>
      <c r="C809" s="264"/>
      <c r="D809" s="264"/>
      <c r="E809" s="264"/>
      <c r="F809" s="264"/>
      <c r="G809" s="264"/>
      <c r="H809" s="264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64"/>
      <c r="C810" s="264"/>
      <c r="D810" s="264"/>
      <c r="E810" s="264"/>
      <c r="F810" s="264"/>
      <c r="G810" s="264"/>
      <c r="H810" s="264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64"/>
      <c r="C811" s="264"/>
      <c r="D811" s="264"/>
      <c r="E811" s="264"/>
      <c r="F811" s="264"/>
      <c r="G811" s="264"/>
      <c r="H811" s="264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64"/>
      <c r="C812" s="264"/>
      <c r="D812" s="264"/>
      <c r="E812" s="264"/>
      <c r="F812" s="264"/>
      <c r="G812" s="264"/>
      <c r="H812" s="264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64"/>
      <c r="C813" s="264"/>
      <c r="D813" s="264"/>
      <c r="E813" s="264"/>
      <c r="F813" s="264"/>
      <c r="G813" s="264"/>
      <c r="H813" s="264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64"/>
      <c r="C814" s="264"/>
      <c r="D814" s="264"/>
      <c r="E814" s="264"/>
      <c r="F814" s="264"/>
      <c r="G814" s="264"/>
      <c r="H814" s="264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64"/>
      <c r="C815" s="264"/>
      <c r="D815" s="264"/>
      <c r="E815" s="264"/>
      <c r="F815" s="264"/>
      <c r="G815" s="264"/>
      <c r="H815" s="264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64"/>
      <c r="C816" s="264"/>
      <c r="D816" s="264"/>
      <c r="E816" s="264"/>
      <c r="F816" s="264"/>
      <c r="G816" s="264"/>
      <c r="H816" s="264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64"/>
      <c r="C817" s="264"/>
      <c r="D817" s="264"/>
      <c r="E817" s="264"/>
      <c r="F817" s="264"/>
      <c r="G817" s="264"/>
      <c r="H817" s="264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64"/>
      <c r="C818" s="264"/>
      <c r="D818" s="264"/>
      <c r="E818" s="264"/>
      <c r="F818" s="264"/>
      <c r="G818" s="264"/>
      <c r="H818" s="264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64"/>
      <c r="C819" s="264"/>
      <c r="D819" s="264"/>
      <c r="E819" s="264"/>
      <c r="F819" s="264"/>
      <c r="G819" s="264"/>
      <c r="H819" s="264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64"/>
      <c r="C820" s="264"/>
      <c r="D820" s="264"/>
      <c r="E820" s="264"/>
      <c r="F820" s="264"/>
      <c r="G820" s="264"/>
      <c r="H820" s="264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64"/>
      <c r="C821" s="264"/>
      <c r="D821" s="264"/>
      <c r="E821" s="264"/>
      <c r="F821" s="264"/>
      <c r="G821" s="264"/>
      <c r="H821" s="264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64"/>
      <c r="C822" s="264"/>
      <c r="D822" s="264"/>
      <c r="E822" s="264"/>
      <c r="F822" s="264"/>
      <c r="G822" s="264"/>
      <c r="H822" s="264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64"/>
      <c r="C823" s="264"/>
      <c r="D823" s="264"/>
      <c r="E823" s="264"/>
      <c r="F823" s="264"/>
      <c r="G823" s="264"/>
      <c r="H823" s="264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64"/>
      <c r="C824" s="264"/>
      <c r="D824" s="264"/>
      <c r="E824" s="264"/>
      <c r="F824" s="264"/>
      <c r="G824" s="264"/>
      <c r="H824" s="264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64"/>
      <c r="C825" s="264"/>
      <c r="D825" s="264"/>
      <c r="E825" s="264"/>
      <c r="F825" s="264"/>
      <c r="G825" s="264"/>
      <c r="H825" s="264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64"/>
      <c r="C826" s="264"/>
      <c r="D826" s="264"/>
      <c r="E826" s="264"/>
      <c r="F826" s="264"/>
      <c r="G826" s="264"/>
      <c r="H826" s="264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64"/>
      <c r="C827" s="264"/>
      <c r="D827" s="264"/>
      <c r="E827" s="264"/>
      <c r="F827" s="264"/>
      <c r="G827" s="264"/>
      <c r="H827" s="264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64"/>
      <c r="C828" s="264"/>
      <c r="D828" s="264"/>
      <c r="E828" s="264"/>
      <c r="F828" s="264"/>
      <c r="G828" s="264"/>
      <c r="H828" s="264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64"/>
      <c r="C829" s="264"/>
      <c r="D829" s="264"/>
      <c r="E829" s="264"/>
      <c r="F829" s="264"/>
      <c r="G829" s="264"/>
      <c r="H829" s="264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64"/>
      <c r="C830" s="264"/>
      <c r="D830" s="264"/>
      <c r="E830" s="264"/>
      <c r="F830" s="264"/>
      <c r="G830" s="264"/>
      <c r="H830" s="264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64"/>
      <c r="C831" s="264"/>
      <c r="D831" s="264"/>
      <c r="E831" s="264"/>
      <c r="F831" s="264"/>
      <c r="G831" s="264"/>
      <c r="H831" s="264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64"/>
      <c r="C832" s="264"/>
      <c r="D832" s="264"/>
      <c r="E832" s="264"/>
      <c r="F832" s="264"/>
      <c r="G832" s="264"/>
      <c r="H832" s="264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64"/>
      <c r="C833" s="264"/>
      <c r="D833" s="264"/>
      <c r="E833" s="264"/>
      <c r="F833" s="264"/>
      <c r="G833" s="264"/>
      <c r="H833" s="264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64"/>
      <c r="C834" s="264"/>
      <c r="D834" s="264"/>
      <c r="E834" s="264"/>
      <c r="F834" s="264"/>
      <c r="G834" s="264"/>
      <c r="H834" s="264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64"/>
      <c r="C835" s="264"/>
      <c r="D835" s="264"/>
      <c r="E835" s="264"/>
      <c r="F835" s="264"/>
      <c r="G835" s="264"/>
      <c r="H835" s="264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64"/>
      <c r="C836" s="264"/>
      <c r="D836" s="264"/>
      <c r="E836" s="264"/>
      <c r="F836" s="264"/>
      <c r="G836" s="264"/>
      <c r="H836" s="264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64"/>
      <c r="C837" s="264"/>
      <c r="D837" s="264"/>
      <c r="E837" s="264"/>
      <c r="F837" s="264"/>
      <c r="G837" s="264"/>
      <c r="H837" s="264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64"/>
      <c r="C838" s="264"/>
      <c r="D838" s="264"/>
      <c r="E838" s="264"/>
      <c r="F838" s="264"/>
      <c r="G838" s="264"/>
      <c r="H838" s="264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64"/>
      <c r="C839" s="264"/>
      <c r="D839" s="264"/>
      <c r="E839" s="264"/>
      <c r="F839" s="264"/>
      <c r="G839" s="264"/>
      <c r="H839" s="264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64"/>
      <c r="C840" s="264"/>
      <c r="D840" s="264"/>
      <c r="E840" s="264"/>
      <c r="F840" s="264"/>
      <c r="G840" s="264"/>
      <c r="H840" s="264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64"/>
      <c r="C841" s="264"/>
      <c r="D841" s="264"/>
      <c r="E841" s="264"/>
      <c r="F841" s="264"/>
      <c r="G841" s="264"/>
      <c r="H841" s="264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64"/>
      <c r="C842" s="264"/>
      <c r="D842" s="264"/>
      <c r="E842" s="264"/>
      <c r="F842" s="264"/>
      <c r="G842" s="264"/>
      <c r="H842" s="264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64"/>
      <c r="C843" s="264"/>
      <c r="D843" s="264"/>
      <c r="E843" s="264"/>
      <c r="F843" s="264"/>
      <c r="G843" s="264"/>
      <c r="H843" s="264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64"/>
      <c r="C844" s="264"/>
      <c r="D844" s="264"/>
      <c r="E844" s="264"/>
      <c r="F844" s="264"/>
      <c r="G844" s="264"/>
      <c r="H844" s="264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64"/>
      <c r="C845" s="264"/>
      <c r="D845" s="264"/>
      <c r="E845" s="264"/>
      <c r="F845" s="264"/>
      <c r="G845" s="264"/>
      <c r="H845" s="264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64"/>
      <c r="C846" s="264"/>
      <c r="D846" s="264"/>
      <c r="E846" s="264"/>
      <c r="F846" s="264"/>
      <c r="G846" s="264"/>
      <c r="H846" s="264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64"/>
      <c r="C847" s="264"/>
      <c r="D847" s="264"/>
      <c r="E847" s="264"/>
      <c r="F847" s="264"/>
      <c r="G847" s="264"/>
      <c r="H847" s="264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64"/>
      <c r="C848" s="264"/>
      <c r="D848" s="264"/>
      <c r="E848" s="264"/>
      <c r="F848" s="264"/>
      <c r="G848" s="264"/>
      <c r="H848" s="264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64"/>
      <c r="C849" s="264"/>
      <c r="D849" s="264"/>
      <c r="E849" s="264"/>
      <c r="F849" s="264"/>
      <c r="G849" s="264"/>
      <c r="H849" s="264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64"/>
      <c r="C850" s="264"/>
      <c r="D850" s="264"/>
      <c r="E850" s="264"/>
      <c r="F850" s="264"/>
      <c r="G850" s="264"/>
      <c r="H850" s="264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64"/>
      <c r="C851" s="264"/>
      <c r="D851" s="264"/>
      <c r="E851" s="264"/>
      <c r="F851" s="264"/>
      <c r="G851" s="264"/>
      <c r="H851" s="264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64"/>
      <c r="C852" s="264"/>
      <c r="D852" s="264"/>
      <c r="E852" s="264"/>
      <c r="F852" s="264"/>
      <c r="G852" s="264"/>
      <c r="H852" s="264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64"/>
      <c r="C853" s="264"/>
      <c r="D853" s="264"/>
      <c r="E853" s="264"/>
      <c r="F853" s="264"/>
      <c r="G853" s="264"/>
      <c r="H853" s="264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64"/>
      <c r="C854" s="264"/>
      <c r="D854" s="264"/>
      <c r="E854" s="264"/>
      <c r="F854" s="264"/>
      <c r="G854" s="264"/>
      <c r="H854" s="264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64"/>
      <c r="C855" s="264"/>
      <c r="D855" s="264"/>
      <c r="E855" s="264"/>
      <c r="F855" s="264"/>
      <c r="G855" s="264"/>
      <c r="H855" s="264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64"/>
      <c r="C856" s="264"/>
      <c r="D856" s="264"/>
      <c r="E856" s="264"/>
      <c r="F856" s="264"/>
      <c r="G856" s="264"/>
      <c r="H856" s="264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64"/>
      <c r="C857" s="264"/>
      <c r="D857" s="264"/>
      <c r="E857" s="264"/>
      <c r="F857" s="264"/>
      <c r="G857" s="264"/>
      <c r="H857" s="264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64"/>
      <c r="C858" s="264"/>
      <c r="D858" s="264"/>
      <c r="E858" s="264"/>
      <c r="F858" s="264"/>
      <c r="G858" s="264"/>
      <c r="H858" s="264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64"/>
      <c r="C859" s="264"/>
      <c r="D859" s="264"/>
      <c r="E859" s="264"/>
      <c r="F859" s="264"/>
      <c r="G859" s="264"/>
      <c r="H859" s="264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64"/>
      <c r="C860" s="264"/>
      <c r="D860" s="264"/>
      <c r="E860" s="264"/>
      <c r="F860" s="264"/>
      <c r="G860" s="264"/>
      <c r="H860" s="264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64"/>
      <c r="C861" s="264"/>
      <c r="D861" s="264"/>
      <c r="E861" s="264"/>
      <c r="F861" s="264"/>
      <c r="G861" s="264"/>
      <c r="H861" s="264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64"/>
      <c r="C862" s="264"/>
      <c r="D862" s="264"/>
      <c r="E862" s="264"/>
      <c r="F862" s="264"/>
      <c r="G862" s="264"/>
      <c r="H862" s="264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64"/>
      <c r="C863" s="264"/>
      <c r="D863" s="264"/>
      <c r="E863" s="264"/>
      <c r="F863" s="264"/>
      <c r="G863" s="264"/>
      <c r="H863" s="264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64"/>
      <c r="C864" s="264"/>
      <c r="D864" s="264"/>
      <c r="E864" s="264"/>
      <c r="F864" s="264"/>
      <c r="G864" s="264"/>
      <c r="H864" s="264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64"/>
      <c r="C865" s="264"/>
      <c r="D865" s="264"/>
      <c r="E865" s="264"/>
      <c r="F865" s="264"/>
      <c r="G865" s="264"/>
      <c r="H865" s="264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64"/>
      <c r="C866" s="264"/>
      <c r="D866" s="264"/>
      <c r="E866" s="264"/>
      <c r="F866" s="264"/>
      <c r="G866" s="264"/>
      <c r="H866" s="264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64"/>
      <c r="C867" s="264"/>
      <c r="D867" s="264"/>
      <c r="E867" s="264"/>
      <c r="F867" s="264"/>
      <c r="G867" s="264"/>
      <c r="H867" s="264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64"/>
      <c r="C868" s="264"/>
      <c r="D868" s="264"/>
      <c r="E868" s="264"/>
      <c r="F868" s="264"/>
      <c r="G868" s="264"/>
      <c r="H868" s="264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64"/>
      <c r="C869" s="264"/>
      <c r="D869" s="264"/>
      <c r="E869" s="264"/>
      <c r="F869" s="264"/>
      <c r="G869" s="264"/>
      <c r="H869" s="264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64"/>
      <c r="C870" s="264"/>
      <c r="D870" s="264"/>
      <c r="E870" s="264"/>
      <c r="F870" s="264"/>
      <c r="G870" s="264"/>
      <c r="H870" s="264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64"/>
      <c r="C871" s="264"/>
      <c r="D871" s="264"/>
      <c r="E871" s="264"/>
      <c r="F871" s="264"/>
      <c r="G871" s="264"/>
      <c r="H871" s="264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64"/>
      <c r="C872" s="264"/>
      <c r="D872" s="264"/>
      <c r="E872" s="264"/>
      <c r="F872" s="264"/>
      <c r="G872" s="264"/>
      <c r="H872" s="264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64"/>
      <c r="C873" s="264"/>
      <c r="D873" s="264"/>
      <c r="E873" s="264"/>
      <c r="F873" s="264"/>
      <c r="G873" s="264"/>
      <c r="H873" s="264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64"/>
      <c r="C874" s="264"/>
      <c r="D874" s="264"/>
      <c r="E874" s="264"/>
      <c r="F874" s="264"/>
      <c r="G874" s="264"/>
      <c r="H874" s="264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64"/>
      <c r="C875" s="264"/>
      <c r="D875" s="264"/>
      <c r="E875" s="264"/>
      <c r="F875" s="264"/>
      <c r="G875" s="264"/>
      <c r="H875" s="264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64"/>
      <c r="C876" s="264"/>
      <c r="D876" s="264"/>
      <c r="E876" s="264"/>
      <c r="F876" s="264"/>
      <c r="G876" s="264"/>
      <c r="H876" s="264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64"/>
      <c r="C877" s="264"/>
      <c r="D877" s="264"/>
      <c r="E877" s="264"/>
      <c r="F877" s="264"/>
      <c r="G877" s="264"/>
      <c r="H877" s="264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64"/>
      <c r="C878" s="264"/>
      <c r="D878" s="264"/>
      <c r="E878" s="264"/>
      <c r="F878" s="264"/>
      <c r="G878" s="264"/>
      <c r="H878" s="264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64"/>
      <c r="C879" s="264"/>
      <c r="D879" s="264"/>
      <c r="E879" s="264"/>
      <c r="F879" s="264"/>
      <c r="G879" s="264"/>
      <c r="H879" s="264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64"/>
      <c r="C880" s="264"/>
      <c r="D880" s="264"/>
      <c r="E880" s="264"/>
      <c r="F880" s="264"/>
      <c r="G880" s="264"/>
      <c r="H880" s="264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64"/>
      <c r="C881" s="264"/>
      <c r="D881" s="264"/>
      <c r="E881" s="264"/>
      <c r="F881" s="264"/>
      <c r="G881" s="264"/>
      <c r="H881" s="264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64"/>
      <c r="C882" s="264"/>
      <c r="D882" s="264"/>
      <c r="E882" s="264"/>
      <c r="F882" s="264"/>
      <c r="G882" s="264"/>
      <c r="H882" s="264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64"/>
      <c r="C883" s="264"/>
      <c r="D883" s="264"/>
      <c r="E883" s="264"/>
      <c r="F883" s="264"/>
      <c r="G883" s="264"/>
      <c r="H883" s="264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64"/>
      <c r="C884" s="264"/>
      <c r="D884" s="264"/>
      <c r="E884" s="264"/>
      <c r="F884" s="264"/>
      <c r="G884" s="264"/>
      <c r="H884" s="264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64"/>
      <c r="C885" s="264"/>
      <c r="D885" s="264"/>
      <c r="E885" s="264"/>
      <c r="F885" s="264"/>
      <c r="G885" s="264"/>
      <c r="H885" s="264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64"/>
      <c r="C886" s="264"/>
      <c r="D886" s="264"/>
      <c r="E886" s="264"/>
      <c r="F886" s="264"/>
      <c r="G886" s="264"/>
      <c r="H886" s="264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64"/>
      <c r="C887" s="264"/>
      <c r="D887" s="264"/>
      <c r="E887" s="264"/>
      <c r="F887" s="264"/>
      <c r="G887" s="264"/>
      <c r="H887" s="264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64"/>
      <c r="C888" s="264"/>
      <c r="D888" s="264"/>
      <c r="E888" s="264"/>
      <c r="F888" s="264"/>
      <c r="G888" s="264"/>
      <c r="H888" s="264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64"/>
      <c r="C889" s="264"/>
      <c r="D889" s="264"/>
      <c r="E889" s="264"/>
      <c r="F889" s="264"/>
      <c r="G889" s="264"/>
      <c r="H889" s="264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64"/>
      <c r="C890" s="264"/>
      <c r="D890" s="264"/>
      <c r="E890" s="264"/>
      <c r="F890" s="264"/>
      <c r="G890" s="264"/>
      <c r="H890" s="264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64"/>
      <c r="C891" s="264"/>
      <c r="D891" s="264"/>
      <c r="E891" s="264"/>
      <c r="F891" s="264"/>
      <c r="G891" s="264"/>
      <c r="H891" s="264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64"/>
      <c r="C892" s="264"/>
      <c r="D892" s="264"/>
      <c r="E892" s="264"/>
      <c r="F892" s="264"/>
      <c r="G892" s="264"/>
      <c r="H892" s="264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64"/>
      <c r="C893" s="264"/>
      <c r="D893" s="264"/>
      <c r="E893" s="264"/>
      <c r="F893" s="264"/>
      <c r="G893" s="264"/>
      <c r="H893" s="264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64"/>
      <c r="C894" s="264"/>
      <c r="D894" s="264"/>
      <c r="E894" s="264"/>
      <c r="F894" s="264"/>
      <c r="G894" s="264"/>
      <c r="H894" s="264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64"/>
      <c r="C895" s="264"/>
      <c r="D895" s="264"/>
      <c r="E895" s="264"/>
      <c r="F895" s="264"/>
      <c r="G895" s="264"/>
      <c r="H895" s="264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64"/>
      <c r="C896" s="264"/>
      <c r="D896" s="264"/>
      <c r="E896" s="264"/>
      <c r="F896" s="264"/>
      <c r="G896" s="264"/>
      <c r="H896" s="264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64"/>
      <c r="C897" s="264"/>
      <c r="D897" s="264"/>
      <c r="E897" s="264"/>
      <c r="F897" s="264"/>
      <c r="G897" s="264"/>
      <c r="H897" s="264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64"/>
      <c r="C898" s="264"/>
      <c r="D898" s="264"/>
      <c r="E898" s="264"/>
      <c r="F898" s="264"/>
      <c r="G898" s="264"/>
      <c r="H898" s="264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64"/>
      <c r="C899" s="264"/>
      <c r="D899" s="264"/>
      <c r="E899" s="264"/>
      <c r="F899" s="264"/>
      <c r="G899" s="264"/>
      <c r="H899" s="264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64"/>
      <c r="C900" s="264"/>
      <c r="D900" s="264"/>
      <c r="E900" s="264"/>
      <c r="F900" s="264"/>
      <c r="G900" s="264"/>
      <c r="H900" s="264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64"/>
      <c r="C901" s="264"/>
      <c r="D901" s="264"/>
      <c r="E901" s="264"/>
      <c r="F901" s="264"/>
      <c r="G901" s="264"/>
      <c r="H901" s="264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64"/>
      <c r="C902" s="264"/>
      <c r="D902" s="264"/>
      <c r="E902" s="264"/>
      <c r="F902" s="264"/>
      <c r="G902" s="264"/>
      <c r="H902" s="264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64"/>
      <c r="C903" s="264"/>
      <c r="D903" s="264"/>
      <c r="E903" s="264"/>
      <c r="F903" s="264"/>
      <c r="G903" s="264"/>
      <c r="H903" s="264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64"/>
      <c r="C904" s="264"/>
      <c r="D904" s="264"/>
      <c r="E904" s="264"/>
      <c r="F904" s="264"/>
      <c r="G904" s="264"/>
      <c r="H904" s="264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64"/>
      <c r="C905" s="264"/>
      <c r="D905" s="264"/>
      <c r="E905" s="264"/>
      <c r="F905" s="264"/>
      <c r="G905" s="264"/>
      <c r="H905" s="264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64"/>
      <c r="C906" s="264"/>
      <c r="D906" s="264"/>
      <c r="E906" s="264"/>
      <c r="F906" s="264"/>
      <c r="G906" s="264"/>
      <c r="H906" s="264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64"/>
      <c r="C907" s="264"/>
      <c r="D907" s="264"/>
      <c r="E907" s="264"/>
      <c r="F907" s="264"/>
      <c r="G907" s="264"/>
      <c r="H907" s="264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64"/>
      <c r="C908" s="264"/>
      <c r="D908" s="264"/>
      <c r="E908" s="264"/>
      <c r="F908" s="264"/>
      <c r="G908" s="264"/>
      <c r="H908" s="264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64"/>
      <c r="C909" s="264"/>
      <c r="D909" s="264"/>
      <c r="E909" s="264"/>
      <c r="F909" s="264"/>
      <c r="G909" s="264"/>
      <c r="H909" s="264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64"/>
      <c r="C910" s="264"/>
      <c r="D910" s="264"/>
      <c r="E910" s="264"/>
      <c r="F910" s="264"/>
      <c r="G910" s="264"/>
      <c r="H910" s="264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64"/>
      <c r="C911" s="264"/>
      <c r="D911" s="264"/>
      <c r="E911" s="264"/>
      <c r="F911" s="264"/>
      <c r="G911" s="264"/>
      <c r="H911" s="264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64"/>
      <c r="C912" s="264"/>
      <c r="D912" s="264"/>
      <c r="E912" s="264"/>
      <c r="F912" s="264"/>
      <c r="G912" s="264"/>
      <c r="H912" s="264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64"/>
      <c r="C913" s="264"/>
      <c r="D913" s="264"/>
      <c r="E913" s="264"/>
      <c r="F913" s="264"/>
      <c r="G913" s="264"/>
      <c r="H913" s="264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64"/>
      <c r="C914" s="264"/>
      <c r="D914" s="264"/>
      <c r="E914" s="264"/>
      <c r="F914" s="264"/>
      <c r="G914" s="264"/>
      <c r="H914" s="264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64"/>
      <c r="C915" s="264"/>
      <c r="D915" s="264"/>
      <c r="E915" s="264"/>
      <c r="F915" s="264"/>
      <c r="G915" s="264"/>
      <c r="H915" s="264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64"/>
      <c r="C916" s="264"/>
      <c r="D916" s="264"/>
      <c r="E916" s="264"/>
      <c r="F916" s="264"/>
      <c r="G916" s="264"/>
      <c r="H916" s="264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64"/>
      <c r="C917" s="264"/>
      <c r="D917" s="264"/>
      <c r="E917" s="264"/>
      <c r="F917" s="264"/>
      <c r="G917" s="264"/>
      <c r="H917" s="264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64"/>
      <c r="C918" s="264"/>
      <c r="D918" s="264"/>
      <c r="E918" s="264"/>
      <c r="F918" s="264"/>
      <c r="G918" s="264"/>
      <c r="H918" s="264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64"/>
      <c r="C919" s="264"/>
      <c r="D919" s="264"/>
      <c r="E919" s="264"/>
      <c r="F919" s="264"/>
      <c r="G919" s="264"/>
      <c r="H919" s="264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64"/>
      <c r="C920" s="264"/>
      <c r="D920" s="264"/>
      <c r="E920" s="264"/>
      <c r="F920" s="264"/>
      <c r="G920" s="264"/>
      <c r="H920" s="264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64"/>
      <c r="C921" s="264"/>
      <c r="D921" s="264"/>
      <c r="E921" s="264"/>
      <c r="F921" s="264"/>
      <c r="G921" s="264"/>
      <c r="H921" s="264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64"/>
      <c r="C922" s="264"/>
      <c r="D922" s="264"/>
      <c r="E922" s="264"/>
      <c r="F922" s="264"/>
      <c r="G922" s="264"/>
      <c r="H922" s="264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64"/>
      <c r="C923" s="264"/>
      <c r="D923" s="264"/>
      <c r="E923" s="264"/>
      <c r="F923" s="264"/>
      <c r="G923" s="264"/>
      <c r="H923" s="264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64"/>
      <c r="C924" s="264"/>
      <c r="D924" s="264"/>
      <c r="E924" s="264"/>
      <c r="F924" s="264"/>
      <c r="G924" s="264"/>
      <c r="H924" s="264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64"/>
      <c r="C925" s="264"/>
      <c r="D925" s="264"/>
      <c r="E925" s="264"/>
      <c r="F925" s="264"/>
      <c r="G925" s="264"/>
      <c r="H925" s="264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64"/>
      <c r="C926" s="264"/>
      <c r="D926" s="264"/>
      <c r="E926" s="264"/>
      <c r="F926" s="264"/>
      <c r="G926" s="264"/>
      <c r="H926" s="264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64"/>
      <c r="C927" s="264"/>
      <c r="D927" s="264"/>
      <c r="E927" s="264"/>
      <c r="F927" s="264"/>
      <c r="G927" s="264"/>
      <c r="H927" s="264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64"/>
      <c r="C928" s="264"/>
      <c r="D928" s="264"/>
      <c r="E928" s="264"/>
      <c r="F928" s="264"/>
      <c r="G928" s="264"/>
      <c r="H928" s="264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64"/>
      <c r="C929" s="264"/>
      <c r="D929" s="264"/>
      <c r="E929" s="264"/>
      <c r="F929" s="264"/>
      <c r="G929" s="264"/>
      <c r="H929" s="264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64"/>
      <c r="C930" s="264"/>
      <c r="D930" s="264"/>
      <c r="E930" s="264"/>
      <c r="F930" s="264"/>
      <c r="G930" s="264"/>
      <c r="H930" s="264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64"/>
      <c r="C931" s="264"/>
      <c r="D931" s="264"/>
      <c r="E931" s="264"/>
      <c r="F931" s="264"/>
      <c r="G931" s="264"/>
      <c r="H931" s="264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64"/>
      <c r="C932" s="264"/>
      <c r="D932" s="264"/>
      <c r="E932" s="264"/>
      <c r="F932" s="264"/>
      <c r="G932" s="264"/>
      <c r="H932" s="264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64"/>
      <c r="C933" s="264"/>
      <c r="D933" s="264"/>
      <c r="E933" s="264"/>
      <c r="F933" s="264"/>
      <c r="G933" s="264"/>
      <c r="H933" s="264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64"/>
      <c r="C934" s="264"/>
      <c r="D934" s="264"/>
      <c r="E934" s="264"/>
      <c r="F934" s="264"/>
      <c r="G934" s="264"/>
      <c r="H934" s="264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64"/>
      <c r="C935" s="264"/>
      <c r="D935" s="264"/>
      <c r="E935" s="264"/>
      <c r="F935" s="264"/>
      <c r="G935" s="264"/>
      <c r="H935" s="264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64"/>
      <c r="C936" s="264"/>
      <c r="D936" s="264"/>
      <c r="E936" s="264"/>
      <c r="F936" s="264"/>
      <c r="G936" s="264"/>
      <c r="H936" s="264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64"/>
      <c r="C937" s="264"/>
      <c r="D937" s="264"/>
      <c r="E937" s="264"/>
      <c r="F937" s="264"/>
      <c r="G937" s="264"/>
      <c r="H937" s="264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64"/>
      <c r="C938" s="264"/>
      <c r="D938" s="264"/>
      <c r="E938" s="264"/>
      <c r="F938" s="264"/>
      <c r="G938" s="264"/>
      <c r="H938" s="264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64"/>
      <c r="C939" s="264"/>
      <c r="D939" s="264"/>
      <c r="E939" s="264"/>
      <c r="F939" s="264"/>
      <c r="G939" s="264"/>
      <c r="H939" s="264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64"/>
      <c r="C940" s="264"/>
      <c r="D940" s="264"/>
      <c r="E940" s="264"/>
      <c r="F940" s="264"/>
      <c r="G940" s="264"/>
      <c r="H940" s="264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64"/>
      <c r="C941" s="264"/>
      <c r="D941" s="264"/>
      <c r="E941" s="264"/>
      <c r="F941" s="264"/>
      <c r="G941" s="264"/>
      <c r="H941" s="264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64"/>
      <c r="C942" s="264"/>
      <c r="D942" s="264"/>
      <c r="E942" s="264"/>
      <c r="F942" s="264"/>
      <c r="G942" s="264"/>
      <c r="H942" s="264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64"/>
      <c r="C943" s="264"/>
      <c r="D943" s="264"/>
      <c r="E943" s="264"/>
      <c r="F943" s="264"/>
      <c r="G943" s="264"/>
      <c r="H943" s="264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64"/>
      <c r="C944" s="264"/>
      <c r="D944" s="264"/>
      <c r="E944" s="264"/>
      <c r="F944" s="264"/>
      <c r="G944" s="264"/>
      <c r="H944" s="264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64"/>
      <c r="C945" s="264"/>
      <c r="D945" s="264"/>
      <c r="E945" s="264"/>
      <c r="F945" s="264"/>
      <c r="G945" s="264"/>
      <c r="H945" s="264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64"/>
      <c r="C946" s="264"/>
      <c r="D946" s="264"/>
      <c r="E946" s="264"/>
      <c r="F946" s="264"/>
      <c r="G946" s="264"/>
      <c r="H946" s="264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64"/>
      <c r="C947" s="264"/>
      <c r="D947" s="264"/>
      <c r="E947" s="264"/>
      <c r="F947" s="264"/>
      <c r="G947" s="264"/>
      <c r="H947" s="264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64"/>
      <c r="C948" s="264"/>
      <c r="D948" s="264"/>
      <c r="E948" s="264"/>
      <c r="F948" s="264"/>
      <c r="G948" s="264"/>
      <c r="H948" s="264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64"/>
      <c r="C949" s="264"/>
      <c r="D949" s="264"/>
      <c r="E949" s="264"/>
      <c r="F949" s="264"/>
      <c r="G949" s="264"/>
      <c r="H949" s="264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64"/>
      <c r="C950" s="264"/>
      <c r="D950" s="264"/>
      <c r="E950" s="264"/>
      <c r="F950" s="264"/>
      <c r="G950" s="264"/>
      <c r="H950" s="264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64"/>
      <c r="C951" s="264"/>
      <c r="D951" s="264"/>
      <c r="E951" s="264"/>
      <c r="F951" s="264"/>
      <c r="G951" s="264"/>
      <c r="H951" s="264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64"/>
      <c r="C952" s="264"/>
      <c r="D952" s="264"/>
      <c r="E952" s="264"/>
      <c r="F952" s="264"/>
      <c r="G952" s="264"/>
      <c r="H952" s="264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64"/>
      <c r="C953" s="264"/>
      <c r="D953" s="264"/>
      <c r="E953" s="264"/>
      <c r="F953" s="264"/>
      <c r="G953" s="264"/>
      <c r="H953" s="264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64"/>
      <c r="C954" s="264"/>
      <c r="D954" s="264"/>
      <c r="E954" s="264"/>
      <c r="F954" s="264"/>
      <c r="G954" s="264"/>
      <c r="H954" s="264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64"/>
      <c r="C955" s="264"/>
      <c r="D955" s="264"/>
      <c r="E955" s="264"/>
      <c r="F955" s="264"/>
      <c r="G955" s="264"/>
      <c r="H955" s="264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64"/>
      <c r="C956" s="264"/>
      <c r="D956" s="264"/>
      <c r="E956" s="264"/>
      <c r="F956" s="264"/>
      <c r="G956" s="264"/>
      <c r="H956" s="264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64"/>
      <c r="C957" s="264"/>
      <c r="D957" s="264"/>
      <c r="E957" s="264"/>
      <c r="F957" s="264"/>
      <c r="G957" s="264"/>
      <c r="H957" s="264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64"/>
      <c r="C958" s="264"/>
      <c r="D958" s="264"/>
      <c r="E958" s="264"/>
      <c r="F958" s="264"/>
      <c r="G958" s="264"/>
      <c r="H958" s="264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64"/>
      <c r="C959" s="264"/>
      <c r="D959" s="264"/>
      <c r="E959" s="264"/>
      <c r="F959" s="264"/>
      <c r="G959" s="264"/>
      <c r="H959" s="264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64"/>
      <c r="C960" s="264"/>
      <c r="D960" s="264"/>
      <c r="E960" s="264"/>
      <c r="F960" s="264"/>
      <c r="G960" s="264"/>
      <c r="H960" s="264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64"/>
      <c r="C961" s="264"/>
      <c r="D961" s="264"/>
      <c r="E961" s="264"/>
      <c r="F961" s="264"/>
      <c r="G961" s="264"/>
      <c r="H961" s="264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64"/>
      <c r="C962" s="264"/>
      <c r="D962" s="264"/>
      <c r="E962" s="264"/>
      <c r="F962" s="264"/>
      <c r="G962" s="264"/>
      <c r="H962" s="264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64"/>
      <c r="C963" s="264"/>
      <c r="D963" s="264"/>
      <c r="E963" s="264"/>
      <c r="F963" s="264"/>
      <c r="G963" s="264"/>
      <c r="H963" s="264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64"/>
      <c r="C964" s="264"/>
      <c r="D964" s="264"/>
      <c r="E964" s="264"/>
      <c r="F964" s="264"/>
      <c r="G964" s="264"/>
      <c r="H964" s="264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64"/>
      <c r="C965" s="264"/>
      <c r="D965" s="264"/>
      <c r="E965" s="264"/>
      <c r="F965" s="264"/>
      <c r="G965" s="264"/>
      <c r="H965" s="264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64"/>
      <c r="C966" s="264"/>
      <c r="D966" s="264"/>
      <c r="E966" s="264"/>
      <c r="F966" s="264"/>
      <c r="G966" s="264"/>
      <c r="H966" s="264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64"/>
      <c r="C967" s="264"/>
      <c r="D967" s="264"/>
      <c r="E967" s="264"/>
      <c r="F967" s="264"/>
      <c r="G967" s="264"/>
      <c r="H967" s="264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64"/>
      <c r="C968" s="264"/>
      <c r="D968" s="264"/>
      <c r="E968" s="264"/>
      <c r="F968" s="264"/>
      <c r="G968" s="264"/>
      <c r="H968" s="264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64"/>
      <c r="C969" s="264"/>
      <c r="D969" s="264"/>
      <c r="E969" s="264"/>
      <c r="F969" s="264"/>
      <c r="G969" s="264"/>
      <c r="H969" s="264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64"/>
      <c r="C970" s="264"/>
      <c r="D970" s="264"/>
      <c r="E970" s="264"/>
      <c r="F970" s="264"/>
      <c r="G970" s="264"/>
      <c r="H970" s="264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64"/>
      <c r="C971" s="264"/>
      <c r="D971" s="264"/>
      <c r="E971" s="264"/>
      <c r="F971" s="264"/>
      <c r="G971" s="264"/>
      <c r="H971" s="264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64"/>
      <c r="C972" s="264"/>
      <c r="D972" s="264"/>
      <c r="E972" s="264"/>
      <c r="F972" s="264"/>
      <c r="G972" s="264"/>
      <c r="H972" s="264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64"/>
      <c r="C973" s="264"/>
      <c r="D973" s="264"/>
      <c r="E973" s="264"/>
      <c r="F973" s="264"/>
      <c r="G973" s="264"/>
      <c r="H973" s="264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64"/>
      <c r="C974" s="264"/>
      <c r="D974" s="264"/>
      <c r="E974" s="264"/>
      <c r="F974" s="264"/>
      <c r="G974" s="264"/>
      <c r="H974" s="264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64"/>
      <c r="C975" s="264"/>
      <c r="D975" s="264"/>
      <c r="E975" s="264"/>
      <c r="F975" s="264"/>
      <c r="G975" s="264"/>
      <c r="H975" s="264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64"/>
      <c r="C976" s="264"/>
      <c r="D976" s="264"/>
      <c r="E976" s="264"/>
      <c r="F976" s="264"/>
      <c r="G976" s="264"/>
      <c r="H976" s="264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64"/>
      <c r="C977" s="264"/>
      <c r="D977" s="264"/>
      <c r="E977" s="264"/>
      <c r="F977" s="264"/>
      <c r="G977" s="264"/>
      <c r="H977" s="264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64"/>
      <c r="C978" s="264"/>
      <c r="D978" s="264"/>
      <c r="E978" s="264"/>
      <c r="F978" s="264"/>
      <c r="G978" s="264"/>
      <c r="H978" s="264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64"/>
      <c r="C979" s="264"/>
      <c r="D979" s="264"/>
      <c r="E979" s="264"/>
      <c r="F979" s="264"/>
      <c r="G979" s="264"/>
      <c r="H979" s="264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64"/>
      <c r="C980" s="264"/>
      <c r="D980" s="264"/>
      <c r="E980" s="264"/>
      <c r="F980" s="264"/>
      <c r="G980" s="264"/>
      <c r="H980" s="264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64"/>
      <c r="C981" s="264"/>
      <c r="D981" s="264"/>
      <c r="E981" s="264"/>
      <c r="F981" s="264"/>
      <c r="G981" s="264"/>
      <c r="H981" s="264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64"/>
      <c r="C982" s="264"/>
      <c r="D982" s="264"/>
      <c r="E982" s="264"/>
      <c r="F982" s="264"/>
      <c r="G982" s="264"/>
      <c r="H982" s="264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64"/>
      <c r="C983" s="264"/>
      <c r="D983" s="264"/>
      <c r="E983" s="264"/>
      <c r="F983" s="264"/>
      <c r="G983" s="264"/>
      <c r="H983" s="264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64"/>
      <c r="C984" s="264"/>
      <c r="D984" s="264"/>
      <c r="E984" s="264"/>
      <c r="F984" s="264"/>
      <c r="G984" s="264"/>
      <c r="H984" s="264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64"/>
      <c r="C985" s="264"/>
      <c r="D985" s="264"/>
      <c r="E985" s="264"/>
      <c r="F985" s="264"/>
      <c r="G985" s="264"/>
      <c r="H985" s="264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64"/>
      <c r="C986" s="264"/>
      <c r="D986" s="264"/>
      <c r="E986" s="264"/>
      <c r="F986" s="264"/>
      <c r="G986" s="264"/>
      <c r="H986" s="264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64"/>
      <c r="C987" s="264"/>
      <c r="D987" s="264"/>
      <c r="E987" s="264"/>
      <c r="F987" s="264"/>
      <c r="G987" s="264"/>
      <c r="H987" s="264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64"/>
      <c r="C988" s="264"/>
      <c r="D988" s="264"/>
      <c r="E988" s="264"/>
      <c r="F988" s="264"/>
      <c r="G988" s="264"/>
      <c r="H988" s="264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64"/>
      <c r="C989" s="264"/>
      <c r="D989" s="264"/>
      <c r="E989" s="264"/>
      <c r="F989" s="264"/>
      <c r="G989" s="264"/>
      <c r="H989" s="264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64"/>
      <c r="C990" s="264"/>
      <c r="D990" s="264"/>
      <c r="E990" s="264"/>
      <c r="F990" s="264"/>
      <c r="G990" s="264"/>
      <c r="H990" s="264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64"/>
      <c r="C991" s="264"/>
      <c r="D991" s="264"/>
      <c r="E991" s="264"/>
      <c r="F991" s="264"/>
      <c r="G991" s="264"/>
      <c r="H991" s="264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64"/>
      <c r="C992" s="264"/>
      <c r="D992" s="264"/>
      <c r="E992" s="264"/>
      <c r="F992" s="264"/>
      <c r="G992" s="264"/>
      <c r="H992" s="264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64"/>
      <c r="C993" s="264"/>
      <c r="D993" s="264"/>
      <c r="E993" s="264"/>
      <c r="F993" s="264"/>
      <c r="G993" s="264"/>
      <c r="H993" s="264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64"/>
      <c r="C994" s="264"/>
      <c r="D994" s="264"/>
      <c r="E994" s="264"/>
      <c r="F994" s="264"/>
      <c r="G994" s="264"/>
      <c r="H994" s="264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64"/>
      <c r="C995" s="264"/>
      <c r="D995" s="264"/>
      <c r="E995" s="264"/>
      <c r="F995" s="264"/>
      <c r="G995" s="264"/>
      <c r="H995" s="264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64"/>
      <c r="C996" s="264"/>
      <c r="D996" s="264"/>
      <c r="E996" s="264"/>
      <c r="F996" s="264"/>
      <c r="G996" s="264"/>
      <c r="H996" s="264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64"/>
      <c r="C997" s="264"/>
      <c r="D997" s="264"/>
      <c r="E997" s="264"/>
      <c r="F997" s="264"/>
      <c r="G997" s="264"/>
      <c r="H997" s="264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64"/>
      <c r="C998" s="264"/>
      <c r="D998" s="264"/>
      <c r="E998" s="264"/>
      <c r="F998" s="264"/>
      <c r="G998" s="264"/>
      <c r="H998" s="264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64"/>
      <c r="C999" s="264"/>
      <c r="D999" s="264"/>
      <c r="E999" s="264"/>
      <c r="F999" s="264"/>
      <c r="G999" s="264"/>
      <c r="H999" s="264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64"/>
      <c r="C1000" s="264"/>
      <c r="D1000" s="264"/>
      <c r="E1000" s="264"/>
      <c r="F1000" s="264"/>
      <c r="G1000" s="264"/>
      <c r="H1000" s="264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3">
    <mergeCell ref="I2:L2"/>
    <mergeCell ref="M2:P2"/>
    <mergeCell ref="Q2:R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80"/>
  </sheetPr>
  <dimension ref="A1:Z1000"/>
  <sheetViews>
    <sheetView workbookViewId="0">
      <pane xSplit="1" ySplit="2" topLeftCell="B3" activePane="bottomRight" state="frozen"/>
      <selection pane="bottomLeft" activeCell="A3" sqref="A3"/>
      <selection pane="topRight" activeCell="B1" sqref="B1"/>
      <selection pane="bottomRight" activeCell="B3" sqref="B3"/>
    </sheetView>
  </sheetViews>
  <sheetFormatPr defaultColWidth="12.5390625" defaultRowHeight="15" customHeight="1" x14ac:dyDescent="0.15"/>
  <cols>
    <col min="1" max="1" width="6.875" customWidth="1"/>
    <col min="2" max="2" width="27.375" customWidth="1"/>
    <col min="3" max="4" width="9.16796875" customWidth="1"/>
    <col min="5" max="5" width="9.84375" customWidth="1"/>
    <col min="6" max="6" width="8.08984375" customWidth="1"/>
    <col min="7" max="7" width="8.62890625" customWidth="1"/>
    <col min="8" max="8" width="9.16796875" customWidth="1"/>
    <col min="9" max="26" width="7.953125" customWidth="1"/>
  </cols>
  <sheetData>
    <row r="1" spans="1:26" ht="12.75" customHeight="1" x14ac:dyDescent="0.15">
      <c r="A1" s="264"/>
      <c r="B1" s="282"/>
      <c r="C1" s="264"/>
      <c r="D1" s="264"/>
      <c r="E1" s="282"/>
      <c r="F1" s="264"/>
      <c r="G1" s="277"/>
      <c r="H1" s="264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2">
      <c r="A2" s="274" t="s">
        <v>0</v>
      </c>
      <c r="B2" s="278" t="s">
        <v>573</v>
      </c>
      <c r="C2" s="279" t="s">
        <v>606</v>
      </c>
      <c r="D2" s="279" t="s">
        <v>581</v>
      </c>
      <c r="E2" s="279" t="s">
        <v>582</v>
      </c>
      <c r="F2" s="279" t="s">
        <v>579</v>
      </c>
      <c r="G2" s="279" t="s">
        <v>607</v>
      </c>
      <c r="H2" s="264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73">
        <v>1</v>
      </c>
      <c r="B3" s="281" t="str">
        <f>Základ!C3</f>
        <v>KOSMOS OLOMOUC</v>
      </c>
      <c r="C3" s="316">
        <f>SUM(Základ!J3)</f>
        <v>741</v>
      </c>
      <c r="D3" s="317">
        <f>SUM(Základ!K3)</f>
        <v>323</v>
      </c>
      <c r="E3" s="318">
        <f t="shared" ref="E3:E44" si="0">SUM(C3:D3)</f>
        <v>1064</v>
      </c>
      <c r="F3" s="319">
        <f>SUM(Základ!M3)</f>
        <v>16</v>
      </c>
      <c r="G3" s="276"/>
      <c r="H3" s="264" t="s">
        <v>3415</v>
      </c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15">
      <c r="A4" s="273">
        <v>2</v>
      </c>
      <c r="B4" s="274" t="str">
        <f>Základ!C10</f>
        <v>LICHNOVÁCI</v>
      </c>
      <c r="C4" s="316">
        <f>SUM(Základ!J10)</f>
        <v>1414</v>
      </c>
      <c r="D4" s="316">
        <f>SUM(Základ!K10)</f>
        <v>691</v>
      </c>
      <c r="E4" s="318">
        <f t="shared" si="0"/>
        <v>2105</v>
      </c>
      <c r="F4" s="316">
        <f>SUM(Základ!M10)</f>
        <v>38</v>
      </c>
      <c r="G4" s="276"/>
      <c r="H4" s="264" t="s">
        <v>3416</v>
      </c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73">
        <v>3</v>
      </c>
      <c r="B5" s="281" t="str">
        <f>Základ!C17</f>
        <v>HIC PARTA</v>
      </c>
      <c r="C5" s="316">
        <f>SUM(Základ!J17)</f>
        <v>755</v>
      </c>
      <c r="D5" s="316">
        <f>SUM(Základ!K17)</f>
        <v>293</v>
      </c>
      <c r="E5" s="318">
        <f t="shared" si="0"/>
        <v>1048</v>
      </c>
      <c r="F5" s="316">
        <f>SUM(Základ!M17)</f>
        <v>35</v>
      </c>
      <c r="G5" s="276"/>
      <c r="H5" s="264" t="s">
        <v>3417</v>
      </c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73">
        <v>4</v>
      </c>
      <c r="B6" s="281" t="str">
        <f>Základ!C24</f>
        <v>KOS KRNOV</v>
      </c>
      <c r="C6" s="316">
        <f>SUM(Základ!J24)</f>
        <v>711</v>
      </c>
      <c r="D6" s="316">
        <f>SUM(Základ!K24)</f>
        <v>327</v>
      </c>
      <c r="E6" s="318">
        <f t="shared" si="0"/>
        <v>1038</v>
      </c>
      <c r="F6" s="316">
        <f>SUM(Základ!M24)</f>
        <v>17</v>
      </c>
      <c r="G6" s="276"/>
      <c r="H6" s="264" t="s">
        <v>3418</v>
      </c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73">
        <v>5</v>
      </c>
      <c r="B7" s="281" t="str">
        <f>Základ!C31</f>
        <v>ČD UZEL PŘEROV</v>
      </c>
      <c r="C7" s="316">
        <f>SUM(Základ!J31)</f>
        <v>1538</v>
      </c>
      <c r="D7" s="316">
        <f>SUM(Základ!K31)</f>
        <v>678</v>
      </c>
      <c r="E7" s="318">
        <f t="shared" si="0"/>
        <v>2216</v>
      </c>
      <c r="F7" s="316">
        <f>SUM(Základ!M31)</f>
        <v>27</v>
      </c>
      <c r="G7" s="276"/>
      <c r="H7" s="264" t="s">
        <v>3419</v>
      </c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73">
        <v>6</v>
      </c>
      <c r="B8" s="281" t="str">
        <f>Základ!C38</f>
        <v>A JE TO BLANSKO</v>
      </c>
      <c r="C8" s="316">
        <f>SUM(Základ!J38)</f>
        <v>1532</v>
      </c>
      <c r="D8" s="316">
        <f>SUM(Základ!K38)</f>
        <v>741</v>
      </c>
      <c r="E8" s="318">
        <f t="shared" si="0"/>
        <v>2273</v>
      </c>
      <c r="F8" s="316">
        <f>SUM(Základ!M38)</f>
        <v>23</v>
      </c>
      <c r="G8" s="276"/>
      <c r="H8" s="264" t="s">
        <v>3420</v>
      </c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73">
        <v>7</v>
      </c>
      <c r="B9" s="281" t="str">
        <f>Základ!C45</f>
        <v>BRUSÍRNA „B“</v>
      </c>
      <c r="C9" s="316">
        <f>SUM(Základ!J45)</f>
        <v>1556</v>
      </c>
      <c r="D9" s="316">
        <f>SUM(Základ!K45)</f>
        <v>653</v>
      </c>
      <c r="E9" s="318">
        <f t="shared" si="0"/>
        <v>2209</v>
      </c>
      <c r="F9" s="316">
        <f>SUM(Základ!M45)</f>
        <v>35</v>
      </c>
      <c r="G9" s="276"/>
      <c r="H9" s="264" t="s">
        <v>3421</v>
      </c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73">
        <v>8</v>
      </c>
      <c r="B10" s="281" t="str">
        <f>Základ!C52</f>
        <v>POSTUP BLANSKO</v>
      </c>
      <c r="C10" s="316">
        <f>SUM(Základ!J52)</f>
        <v>1500</v>
      </c>
      <c r="D10" s="316">
        <f>SUM(Základ!K52)</f>
        <v>743</v>
      </c>
      <c r="E10" s="318">
        <f t="shared" si="0"/>
        <v>2243</v>
      </c>
      <c r="F10" s="316">
        <f>SUM(Základ!M52)</f>
        <v>33</v>
      </c>
      <c r="G10" s="276"/>
      <c r="H10" s="264" t="s">
        <v>3422</v>
      </c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73">
        <v>9</v>
      </c>
      <c r="B11" s="281" t="str">
        <f>Základ!C59</f>
        <v>LAZAŘI DAČICE</v>
      </c>
      <c r="C11" s="316">
        <f>SUM(Základ!J59)</f>
        <v>731</v>
      </c>
      <c r="D11" s="316">
        <f>SUM(Základ!K59)</f>
        <v>353</v>
      </c>
      <c r="E11" s="318">
        <f t="shared" si="0"/>
        <v>1084</v>
      </c>
      <c r="F11" s="316">
        <f>SUM(Základ!M59)</f>
        <v>15</v>
      </c>
      <c r="G11" s="276"/>
      <c r="H11" s="264" t="s">
        <v>3423</v>
      </c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73">
        <v>10</v>
      </c>
      <c r="B12" s="281" t="str">
        <f>Základ!C66</f>
        <v>KROKODÝLI VELKÝ KARLOV</v>
      </c>
      <c r="C12" s="316">
        <f>SUM(Základ!J66)</f>
        <v>738</v>
      </c>
      <c r="D12" s="316">
        <f>SUM(Základ!K66)</f>
        <v>329</v>
      </c>
      <c r="E12" s="318">
        <f t="shared" si="0"/>
        <v>1067</v>
      </c>
      <c r="F12" s="316">
        <f>SUM(Základ!M66)</f>
        <v>27</v>
      </c>
      <c r="G12" s="276"/>
      <c r="H12" s="264" t="s">
        <v>3424</v>
      </c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73">
        <v>11</v>
      </c>
      <c r="B13" s="281" t="str">
        <f>Základ!C73</f>
        <v>CTIRAD TROUBSKO</v>
      </c>
      <c r="C13" s="316">
        <f>SUM(Základ!J73)</f>
        <v>731</v>
      </c>
      <c r="D13" s="316">
        <f>SUM(Základ!K73)</f>
        <v>355</v>
      </c>
      <c r="E13" s="318">
        <f t="shared" si="0"/>
        <v>1086</v>
      </c>
      <c r="F13" s="316">
        <f>SUM(Základ!M73)</f>
        <v>19</v>
      </c>
      <c r="G13" s="276"/>
      <c r="H13" s="264" t="s">
        <v>3425</v>
      </c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73">
        <v>12</v>
      </c>
      <c r="B14" s="281" t="str">
        <f>Základ!C80</f>
        <v>KRČMA DĚTENICE „A“</v>
      </c>
      <c r="C14" s="316">
        <f>SUM(Základ!J80)</f>
        <v>1485</v>
      </c>
      <c r="D14" s="316">
        <f>SUM(Základ!K80)</f>
        <v>638</v>
      </c>
      <c r="E14" s="318">
        <f t="shared" si="0"/>
        <v>2123</v>
      </c>
      <c r="F14" s="316">
        <f>SUM(Základ!M80)</f>
        <v>34</v>
      </c>
      <c r="G14" s="276"/>
      <c r="H14" s="264" t="s">
        <v>3426</v>
      </c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73">
        <v>13</v>
      </c>
      <c r="B15" s="281" t="str">
        <f>Základ!C87</f>
        <v>TESPO HOŘICE</v>
      </c>
      <c r="C15" s="316">
        <f>SUM(Základ!J87)</f>
        <v>1575</v>
      </c>
      <c r="D15" s="316">
        <f>SUM(Základ!K87)</f>
        <v>744</v>
      </c>
      <c r="E15" s="318">
        <f t="shared" si="0"/>
        <v>2319</v>
      </c>
      <c r="F15" s="316">
        <f>SUM(Základ!M87)</f>
        <v>21</v>
      </c>
      <c r="G15" s="276"/>
      <c r="H15" s="264" t="s">
        <v>3427</v>
      </c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73">
        <v>14</v>
      </c>
      <c r="B16" s="281" t="str">
        <f>Základ!C94</f>
        <v>HEKŤÁK HOŘICE</v>
      </c>
      <c r="C16" s="316">
        <f>SUM(Základ!J94)</f>
        <v>1482</v>
      </c>
      <c r="D16" s="316">
        <f>SUM(Základ!K94)</f>
        <v>705</v>
      </c>
      <c r="E16" s="318">
        <f t="shared" si="0"/>
        <v>2187</v>
      </c>
      <c r="F16" s="316">
        <f>SUM(Základ!M94)</f>
        <v>43</v>
      </c>
      <c r="G16" s="276"/>
      <c r="H16" s="264" t="s">
        <v>3428</v>
      </c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73">
        <v>15</v>
      </c>
      <c r="B17" s="281" t="str">
        <f>Základ!C101</f>
        <v>FOTBAL HOŘICE</v>
      </c>
      <c r="C17" s="316">
        <f>SUM(Základ!J101)</f>
        <v>1494</v>
      </c>
      <c r="D17" s="316">
        <f>SUM(Základ!K101)</f>
        <v>731</v>
      </c>
      <c r="E17" s="318">
        <f t="shared" si="0"/>
        <v>2225</v>
      </c>
      <c r="F17" s="316">
        <f>SUM(Základ!M101)</f>
        <v>28</v>
      </c>
      <c r="G17" s="276"/>
      <c r="H17" s="264" t="s">
        <v>3429</v>
      </c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73">
        <v>16</v>
      </c>
      <c r="B18" s="281" t="str">
        <f>Základ!C108</f>
        <v>CEREA OSTROMĚŘ</v>
      </c>
      <c r="C18" s="316">
        <f>SUM(Základ!J108)</f>
        <v>1525</v>
      </c>
      <c r="D18" s="316">
        <f>SUM(Základ!K108)</f>
        <v>637</v>
      </c>
      <c r="E18" s="318">
        <f t="shared" si="0"/>
        <v>2162</v>
      </c>
      <c r="F18" s="316">
        <f>SUM(Základ!M108)</f>
        <v>55</v>
      </c>
      <c r="G18" s="276"/>
      <c r="H18" s="264" t="s">
        <v>3430</v>
      </c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73">
        <v>17</v>
      </c>
      <c r="B19" s="281" t="str">
        <f>Základ!C115</f>
        <v>KRÁKORÁCI</v>
      </c>
      <c r="C19" s="316">
        <f>SUM(Základ!J115)</f>
        <v>1524</v>
      </c>
      <c r="D19" s="316">
        <f>SUM(Základ!K115)</f>
        <v>775</v>
      </c>
      <c r="E19" s="318">
        <f t="shared" si="0"/>
        <v>2299</v>
      </c>
      <c r="F19" s="316">
        <f>SUM(Základ!M115)</f>
        <v>30</v>
      </c>
      <c r="G19" s="276"/>
      <c r="H19" s="264" t="s">
        <v>3431</v>
      </c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73">
        <v>18</v>
      </c>
      <c r="B20" s="281" t="str">
        <f>Základ!C122</f>
        <v>CENTROSTAV BROK</v>
      </c>
      <c r="C20" s="316">
        <f>SUM(Základ!J122)</f>
        <v>1526</v>
      </c>
      <c r="D20" s="316">
        <f>SUM(Základ!K122)</f>
        <v>739</v>
      </c>
      <c r="E20" s="318">
        <f t="shared" si="0"/>
        <v>2265</v>
      </c>
      <c r="F20" s="316">
        <f>SUM(Základ!M122)</f>
        <v>31</v>
      </c>
      <c r="G20" s="276"/>
      <c r="H20" s="264" t="s">
        <v>3432</v>
      </c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73">
        <v>19</v>
      </c>
      <c r="B21" s="281" t="str">
        <f>Základ!C129</f>
        <v>GPD JEMNICE</v>
      </c>
      <c r="C21" s="316">
        <f>SUM(Základ!J1129)</f>
        <v>0</v>
      </c>
      <c r="D21" s="316">
        <f>SUM(Základ!K1129)</f>
        <v>0</v>
      </c>
      <c r="E21" s="318">
        <f t="shared" si="0"/>
        <v>0</v>
      </c>
      <c r="F21" s="316">
        <f>SUM(Základ!M1129)</f>
        <v>0</v>
      </c>
      <c r="G21" s="276"/>
      <c r="H21" s="264" t="s">
        <v>3433</v>
      </c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73">
        <v>20</v>
      </c>
      <c r="B22" s="281" t="str">
        <f>Základ!C136</f>
        <v>ŠKODA AUTO KVASINY „A“</v>
      </c>
      <c r="C22" s="316">
        <f>SUM(Základ!J136)</f>
        <v>1537</v>
      </c>
      <c r="D22" s="316">
        <f>SUM(Základ!K136)</f>
        <v>729</v>
      </c>
      <c r="E22" s="318">
        <f t="shared" si="0"/>
        <v>2266</v>
      </c>
      <c r="F22" s="316">
        <f>SUM(Základ!M136)</f>
        <v>22</v>
      </c>
      <c r="G22" s="276"/>
      <c r="H22" s="264" t="s">
        <v>3434</v>
      </c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73">
        <v>21</v>
      </c>
      <c r="B23" s="281" t="str">
        <f>Základ!C143</f>
        <v>PACOŠI SLAVONICE</v>
      </c>
      <c r="C23" s="316">
        <f>SUM(Základ!J143)</f>
        <v>1413</v>
      </c>
      <c r="D23" s="316">
        <f>SUM(Základ!K143)</f>
        <v>683</v>
      </c>
      <c r="E23" s="318">
        <f t="shared" si="0"/>
        <v>2096</v>
      </c>
      <c r="F23" s="316">
        <f>SUM(Základ!M143)</f>
        <v>35</v>
      </c>
      <c r="G23" s="276"/>
      <c r="H23" s="264" t="s">
        <v>3435</v>
      </c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73">
        <v>22</v>
      </c>
      <c r="B24" s="281" t="str">
        <f>Základ!C150</f>
        <v>BEDŘICH ROKYCANY</v>
      </c>
      <c r="C24" s="316">
        <f>SUM(Základ!J150)</f>
        <v>1532</v>
      </c>
      <c r="D24" s="316">
        <f>SUM(Základ!K150)</f>
        <v>752</v>
      </c>
      <c r="E24" s="318">
        <f t="shared" si="0"/>
        <v>2284</v>
      </c>
      <c r="F24" s="316">
        <f>SUM(Základ!M150)</f>
        <v>24</v>
      </c>
      <c r="G24" s="276"/>
      <c r="H24" s="264" t="s">
        <v>3436</v>
      </c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73">
        <v>23</v>
      </c>
      <c r="B25" s="281" t="str">
        <f>Základ!C157</f>
        <v>TOTALGYM</v>
      </c>
      <c r="C25" s="316">
        <f>SUM(Základ!J157)</f>
        <v>1467</v>
      </c>
      <c r="D25" s="316">
        <f>SUM(Základ!K157)</f>
        <v>698</v>
      </c>
      <c r="E25" s="318">
        <f t="shared" si="0"/>
        <v>2165</v>
      </c>
      <c r="F25" s="316">
        <f>SUM(Základ!M157)</f>
        <v>36</v>
      </c>
      <c r="G25" s="276"/>
      <c r="H25" s="264" t="s">
        <v>3437</v>
      </c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73">
        <v>24</v>
      </c>
      <c r="B26" s="281" t="str">
        <f>Základ!C164</f>
        <v>DP KARLOVY VARY</v>
      </c>
      <c r="C26" s="316">
        <f>SUM(Základ!J164)</f>
        <v>713</v>
      </c>
      <c r="D26" s="316">
        <f>SUM(Základ!K164)</f>
        <v>337</v>
      </c>
      <c r="E26" s="318">
        <f t="shared" si="0"/>
        <v>1050</v>
      </c>
      <c r="F26" s="316">
        <f>SUM(Základ!M164)</f>
        <v>21</v>
      </c>
      <c r="G26" s="276"/>
      <c r="H26" s="264" t="s">
        <v>3438</v>
      </c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73">
        <v>25</v>
      </c>
      <c r="B27" s="274">
        <f>Základ!C171</f>
        <v>0</v>
      </c>
      <c r="C27" s="316">
        <f>SUM(Základ!J171)</f>
        <v>0</v>
      </c>
      <c r="D27" s="316">
        <f>SUM(Základ!K171)</f>
        <v>0</v>
      </c>
      <c r="E27" s="318">
        <f t="shared" si="0"/>
        <v>0</v>
      </c>
      <c r="F27" s="316">
        <f>SUM(Základ!M171)</f>
        <v>0</v>
      </c>
      <c r="G27" s="276"/>
      <c r="H27" s="264" t="s">
        <v>3439</v>
      </c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73">
        <v>26</v>
      </c>
      <c r="B28" s="281">
        <f>Základ!C178</f>
        <v>0</v>
      </c>
      <c r="C28" s="316">
        <f>SUM(Základ!J178)</f>
        <v>0</v>
      </c>
      <c r="D28" s="316">
        <f>SUM(Základ!K178)</f>
        <v>0</v>
      </c>
      <c r="E28" s="318">
        <f t="shared" si="0"/>
        <v>0</v>
      </c>
      <c r="F28" s="316">
        <f>SUM(Základ!M178)</f>
        <v>0</v>
      </c>
      <c r="G28" s="276"/>
      <c r="H28" s="264" t="s">
        <v>3440</v>
      </c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73">
        <v>27</v>
      </c>
      <c r="B29" s="281">
        <f>Základ!C185</f>
        <v>0</v>
      </c>
      <c r="C29" s="316">
        <f>SUM(Základ!J185)</f>
        <v>0</v>
      </c>
      <c r="D29" s="316">
        <f>SUM(Základ!K185)</f>
        <v>0</v>
      </c>
      <c r="E29" s="318">
        <f t="shared" si="0"/>
        <v>0</v>
      </c>
      <c r="F29" s="316">
        <f>SUM(Základ!M185)</f>
        <v>0</v>
      </c>
      <c r="G29" s="276"/>
      <c r="H29" s="264" t="s">
        <v>3441</v>
      </c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73">
        <v>28</v>
      </c>
      <c r="B30" s="281">
        <f>Základ!C192</f>
        <v>0</v>
      </c>
      <c r="C30" s="316">
        <f>SUM(Základ!J192)</f>
        <v>0</v>
      </c>
      <c r="D30" s="316">
        <f>SUM(Základ!K192)</f>
        <v>0</v>
      </c>
      <c r="E30" s="318">
        <f t="shared" si="0"/>
        <v>0</v>
      </c>
      <c r="F30" s="316">
        <f>SUM(Základ!M192)</f>
        <v>0</v>
      </c>
      <c r="G30" s="276"/>
      <c r="H30" s="264" t="s">
        <v>3442</v>
      </c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73">
        <v>29</v>
      </c>
      <c r="B31" s="281">
        <f>Základ!C199</f>
        <v>0</v>
      </c>
      <c r="C31" s="316">
        <f>SUM(Základ!J199)</f>
        <v>0</v>
      </c>
      <c r="D31" s="316">
        <f>SUM(Základ!K199)</f>
        <v>0</v>
      </c>
      <c r="E31" s="318">
        <f t="shared" si="0"/>
        <v>0</v>
      </c>
      <c r="F31" s="316">
        <f>SUM(Základ!M199)</f>
        <v>0</v>
      </c>
      <c r="G31" s="276"/>
      <c r="H31" s="264" t="s">
        <v>3443</v>
      </c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73">
        <v>30</v>
      </c>
      <c r="B32" s="281">
        <f>Základ!C206</f>
        <v>0</v>
      </c>
      <c r="C32" s="316">
        <f>SUM(Základ!J206)</f>
        <v>0</v>
      </c>
      <c r="D32" s="316">
        <f>SUM(Základ!K206)</f>
        <v>0</v>
      </c>
      <c r="E32" s="318">
        <f t="shared" si="0"/>
        <v>0</v>
      </c>
      <c r="F32" s="316">
        <f>SUM(Základ!M206)</f>
        <v>0</v>
      </c>
      <c r="G32" s="276"/>
      <c r="H32" s="264" t="s">
        <v>3444</v>
      </c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73">
        <v>31</v>
      </c>
      <c r="B33" s="281">
        <f>Základ!C213</f>
        <v>0</v>
      </c>
      <c r="C33" s="316">
        <f>SUM(Základ!J213)</f>
        <v>0</v>
      </c>
      <c r="D33" s="316">
        <f>SUM(Základ!K213)</f>
        <v>0</v>
      </c>
      <c r="E33" s="318">
        <f t="shared" si="0"/>
        <v>0</v>
      </c>
      <c r="F33" s="316">
        <f>SUM(Základ!M213)</f>
        <v>0</v>
      </c>
      <c r="G33" s="276"/>
      <c r="H33" s="264" t="s">
        <v>3445</v>
      </c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73">
        <v>32</v>
      </c>
      <c r="B34" s="281">
        <f>Základ!C220</f>
        <v>0</v>
      </c>
      <c r="C34" s="316">
        <f>SUM(Základ!J220)</f>
        <v>0</v>
      </c>
      <c r="D34" s="316">
        <f>SUM(Základ!K220)</f>
        <v>0</v>
      </c>
      <c r="E34" s="318">
        <f t="shared" si="0"/>
        <v>0</v>
      </c>
      <c r="F34" s="316">
        <f>SUM(Základ!M220)</f>
        <v>0</v>
      </c>
      <c r="G34" s="276"/>
      <c r="H34" s="264" t="s">
        <v>3446</v>
      </c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73">
        <v>33</v>
      </c>
      <c r="B35" s="281">
        <f>Základ!C227</f>
        <v>0</v>
      </c>
      <c r="C35" s="316">
        <f>SUM(Základ!J227)</f>
        <v>0</v>
      </c>
      <c r="D35" s="316">
        <f>SUM(Základ!K227)</f>
        <v>0</v>
      </c>
      <c r="E35" s="318">
        <f t="shared" si="0"/>
        <v>0</v>
      </c>
      <c r="F35" s="316">
        <f>SUM(Základ!M227)</f>
        <v>0</v>
      </c>
      <c r="G35" s="276"/>
      <c r="H35" s="264" t="s">
        <v>3447</v>
      </c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73">
        <v>34</v>
      </c>
      <c r="B36" s="281">
        <f>Základ!C234</f>
        <v>0</v>
      </c>
      <c r="C36" s="316">
        <f>SUM(Základ!J234)</f>
        <v>0</v>
      </c>
      <c r="D36" s="316">
        <f>SUM(Základ!K234)</f>
        <v>0</v>
      </c>
      <c r="E36" s="318">
        <f t="shared" si="0"/>
        <v>0</v>
      </c>
      <c r="F36" s="316">
        <f>SUM(Základ!M234)</f>
        <v>0</v>
      </c>
      <c r="G36" s="276"/>
      <c r="H36" s="264" t="s">
        <v>3448</v>
      </c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73">
        <v>35</v>
      </c>
      <c r="B37" s="281">
        <f>Základ!C241</f>
        <v>0</v>
      </c>
      <c r="C37" s="316">
        <f>SUM(Základ!J241)</f>
        <v>0</v>
      </c>
      <c r="D37" s="316">
        <f>SUM(Základ!K241)</f>
        <v>0</v>
      </c>
      <c r="E37" s="318">
        <f t="shared" si="0"/>
        <v>0</v>
      </c>
      <c r="F37" s="316">
        <f>SUM(Základ!M241)</f>
        <v>0</v>
      </c>
      <c r="G37" s="276"/>
      <c r="H37" s="264" t="s">
        <v>3449</v>
      </c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73">
        <v>36</v>
      </c>
      <c r="B38" s="281">
        <f>Základ!C248</f>
        <v>0</v>
      </c>
      <c r="C38" s="316">
        <f>SUM(Základ!J248)</f>
        <v>0</v>
      </c>
      <c r="D38" s="316">
        <f>SUM(Základ!K248)</f>
        <v>0</v>
      </c>
      <c r="E38" s="318">
        <f t="shared" si="0"/>
        <v>0</v>
      </c>
      <c r="F38" s="316">
        <f>SUM(Základ!M248)</f>
        <v>0</v>
      </c>
      <c r="G38" s="276"/>
      <c r="H38" s="264" t="s">
        <v>3450</v>
      </c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73">
        <v>37</v>
      </c>
      <c r="B39" s="281">
        <f>Základ!C255</f>
        <v>0</v>
      </c>
      <c r="C39" s="316">
        <f>SUM(Základ!J255)</f>
        <v>0</v>
      </c>
      <c r="D39" s="316">
        <f>SUM(Základ!K255)</f>
        <v>0</v>
      </c>
      <c r="E39" s="318">
        <f t="shared" si="0"/>
        <v>0</v>
      </c>
      <c r="F39" s="316">
        <f>SUM(Základ!M255)</f>
        <v>0</v>
      </c>
      <c r="G39" s="276"/>
      <c r="H39" s="264" t="s">
        <v>3451</v>
      </c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73">
        <v>38</v>
      </c>
      <c r="B40" s="281">
        <f>Základ!C262</f>
        <v>0</v>
      </c>
      <c r="C40" s="316">
        <f>SUM(Základ!J262)</f>
        <v>0</v>
      </c>
      <c r="D40" s="316">
        <f>SUM(Základ!K262)</f>
        <v>0</v>
      </c>
      <c r="E40" s="318">
        <f t="shared" si="0"/>
        <v>0</v>
      </c>
      <c r="F40" s="316">
        <f>SUM(Základ!M262)</f>
        <v>0</v>
      </c>
      <c r="G40" s="276"/>
      <c r="H40" s="264" t="s">
        <v>3452</v>
      </c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73">
        <v>39</v>
      </c>
      <c r="B41" s="281">
        <f>Základ!C269</f>
        <v>0</v>
      </c>
      <c r="C41" s="316">
        <f>SUM(Základ!J269)</f>
        <v>0</v>
      </c>
      <c r="D41" s="316">
        <f>SUM(Základ!K269)</f>
        <v>0</v>
      </c>
      <c r="E41" s="318">
        <f t="shared" si="0"/>
        <v>0</v>
      </c>
      <c r="F41" s="316">
        <f>SUM(Základ!M269)</f>
        <v>0</v>
      </c>
      <c r="G41" s="276"/>
      <c r="H41" s="264" t="s">
        <v>3453</v>
      </c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73">
        <v>40</v>
      </c>
      <c r="B42" s="281">
        <f>Základ!C276</f>
        <v>0</v>
      </c>
      <c r="C42" s="316">
        <f>SUM(Základ!J276)</f>
        <v>0</v>
      </c>
      <c r="D42" s="316">
        <f>SUM(Základ!K276)</f>
        <v>0</v>
      </c>
      <c r="E42" s="318">
        <f t="shared" si="0"/>
        <v>0</v>
      </c>
      <c r="F42" s="316">
        <f>SUM(Základ!M276)</f>
        <v>0</v>
      </c>
      <c r="G42" s="276"/>
      <c r="H42" s="264" t="s">
        <v>3454</v>
      </c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73">
        <v>41</v>
      </c>
      <c r="B43" s="281">
        <f>Základ!C283</f>
        <v>0</v>
      </c>
      <c r="C43" s="316">
        <f>SUM(Základ!J283)</f>
        <v>0</v>
      </c>
      <c r="D43" s="316">
        <f>SUM(Základ!K283)</f>
        <v>0</v>
      </c>
      <c r="E43" s="318">
        <f t="shared" si="0"/>
        <v>0</v>
      </c>
      <c r="F43" s="316">
        <f>SUM(Základ!M283)</f>
        <v>0</v>
      </c>
      <c r="G43" s="276"/>
      <c r="H43" s="264" t="s">
        <v>3455</v>
      </c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73">
        <v>42</v>
      </c>
      <c r="B44" s="281">
        <f>Základ!C290</f>
        <v>0</v>
      </c>
      <c r="C44" s="316">
        <f>SUM(Základ!J290)</f>
        <v>0</v>
      </c>
      <c r="D44" s="316">
        <f>SUM(Základ!K290)</f>
        <v>0</v>
      </c>
      <c r="E44" s="318">
        <f t="shared" si="0"/>
        <v>0</v>
      </c>
      <c r="F44" s="316">
        <f>SUM(Základ!M290)</f>
        <v>0</v>
      </c>
      <c r="G44" s="276"/>
      <c r="H44" s="264" t="s">
        <v>3456</v>
      </c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64"/>
      <c r="B45" s="282"/>
      <c r="C45" s="264"/>
      <c r="D45" s="264"/>
      <c r="E45" s="282"/>
      <c r="F45" s="264"/>
      <c r="G45" s="277"/>
      <c r="H45" s="264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64"/>
      <c r="B46" s="282"/>
      <c r="C46" s="264"/>
      <c r="D46" s="264"/>
      <c r="E46" s="282"/>
      <c r="F46" s="264"/>
      <c r="G46" s="277"/>
      <c r="H46" s="264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64"/>
      <c r="B47" s="282"/>
      <c r="C47" s="264"/>
      <c r="D47" s="264"/>
      <c r="E47" s="282"/>
      <c r="F47" s="264"/>
      <c r="G47" s="277"/>
      <c r="H47" s="264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64"/>
      <c r="B48" s="282"/>
      <c r="C48" s="264"/>
      <c r="D48" s="264"/>
      <c r="E48" s="282"/>
      <c r="F48" s="264"/>
      <c r="G48" s="277"/>
      <c r="H48" s="264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64"/>
      <c r="B49" s="282"/>
      <c r="C49" s="264"/>
      <c r="D49" s="264"/>
      <c r="E49" s="282"/>
      <c r="F49" s="264"/>
      <c r="G49" s="277"/>
      <c r="H49" s="264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64"/>
      <c r="B50" s="282"/>
      <c r="C50" s="264"/>
      <c r="D50" s="264"/>
      <c r="E50" s="282"/>
      <c r="F50" s="264"/>
      <c r="G50" s="277"/>
      <c r="H50" s="264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64"/>
      <c r="B51" s="282"/>
      <c r="C51" s="264"/>
      <c r="D51" s="264"/>
      <c r="E51" s="282"/>
      <c r="F51" s="264"/>
      <c r="G51" s="277"/>
      <c r="H51" s="264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64"/>
      <c r="B52" s="282"/>
      <c r="C52" s="264"/>
      <c r="D52" s="264"/>
      <c r="E52" s="282"/>
      <c r="F52" s="264"/>
      <c r="G52" s="277"/>
      <c r="H52" s="264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64"/>
      <c r="B53" s="282"/>
      <c r="C53" s="264"/>
      <c r="D53" s="264"/>
      <c r="E53" s="282"/>
      <c r="F53" s="264"/>
      <c r="G53" s="277"/>
      <c r="H53" s="264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64"/>
      <c r="B54" s="282"/>
      <c r="C54" s="264"/>
      <c r="D54" s="264"/>
      <c r="E54" s="282"/>
      <c r="F54" s="264"/>
      <c r="G54" s="277"/>
      <c r="H54" s="264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64"/>
      <c r="B55" s="282"/>
      <c r="C55" s="264"/>
      <c r="D55" s="264"/>
      <c r="E55" s="282"/>
      <c r="F55" s="264"/>
      <c r="G55" s="277"/>
      <c r="H55" s="264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64"/>
      <c r="B56" s="282"/>
      <c r="C56" s="264"/>
      <c r="D56" s="264"/>
      <c r="E56" s="282"/>
      <c r="F56" s="264"/>
      <c r="G56" s="277"/>
      <c r="H56" s="264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64"/>
      <c r="B57" s="282"/>
      <c r="C57" s="264"/>
      <c r="D57" s="264"/>
      <c r="E57" s="282"/>
      <c r="F57" s="264"/>
      <c r="G57" s="277"/>
      <c r="H57" s="264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64"/>
      <c r="B58" s="282"/>
      <c r="C58" s="264"/>
      <c r="D58" s="264"/>
      <c r="E58" s="282"/>
      <c r="F58" s="264"/>
      <c r="G58" s="277"/>
      <c r="H58" s="264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64"/>
      <c r="B59" s="282"/>
      <c r="C59" s="264"/>
      <c r="D59" s="264"/>
      <c r="E59" s="282"/>
      <c r="F59" s="264"/>
      <c r="G59" s="277"/>
      <c r="H59" s="264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64"/>
      <c r="B60" s="282"/>
      <c r="C60" s="264"/>
      <c r="D60" s="264"/>
      <c r="E60" s="282"/>
      <c r="F60" s="264"/>
      <c r="G60" s="277"/>
      <c r="H60" s="264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64"/>
      <c r="B61" s="282"/>
      <c r="C61" s="264"/>
      <c r="D61" s="264"/>
      <c r="E61" s="282"/>
      <c r="F61" s="264"/>
      <c r="G61" s="277"/>
      <c r="H61" s="264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64"/>
      <c r="B62" s="282"/>
      <c r="C62" s="264"/>
      <c r="D62" s="264"/>
      <c r="E62" s="282"/>
      <c r="F62" s="264"/>
      <c r="G62" s="277"/>
      <c r="H62" s="264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64"/>
      <c r="B63" s="282"/>
      <c r="C63" s="264"/>
      <c r="D63" s="264"/>
      <c r="E63" s="282"/>
      <c r="F63" s="264"/>
      <c r="G63" s="277"/>
      <c r="H63" s="264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64"/>
      <c r="B64" s="282"/>
      <c r="C64" s="264"/>
      <c r="D64" s="264"/>
      <c r="E64" s="282"/>
      <c r="F64" s="264"/>
      <c r="G64" s="277"/>
      <c r="H64" s="264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64"/>
      <c r="B65" s="282"/>
      <c r="C65" s="264"/>
      <c r="D65" s="264"/>
      <c r="E65" s="282"/>
      <c r="F65" s="264"/>
      <c r="G65" s="277"/>
      <c r="H65" s="264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64"/>
      <c r="B66" s="282"/>
      <c r="C66" s="264"/>
      <c r="D66" s="264"/>
      <c r="E66" s="282"/>
      <c r="F66" s="264"/>
      <c r="G66" s="277"/>
      <c r="H66" s="264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64"/>
      <c r="B67" s="282"/>
      <c r="C67" s="264"/>
      <c r="D67" s="264"/>
      <c r="E67" s="282"/>
      <c r="F67" s="264"/>
      <c r="G67" s="277"/>
      <c r="H67" s="264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64"/>
      <c r="B68" s="282"/>
      <c r="C68" s="264"/>
      <c r="D68" s="264"/>
      <c r="E68" s="282"/>
      <c r="F68" s="264"/>
      <c r="G68" s="277"/>
      <c r="H68" s="264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64"/>
      <c r="B69" s="282"/>
      <c r="C69" s="264"/>
      <c r="D69" s="264"/>
      <c r="E69" s="282"/>
      <c r="F69" s="264"/>
      <c r="G69" s="277"/>
      <c r="H69" s="264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64"/>
      <c r="B70" s="282"/>
      <c r="C70" s="264"/>
      <c r="D70" s="264"/>
      <c r="E70" s="282"/>
      <c r="F70" s="264"/>
      <c r="G70" s="277"/>
      <c r="H70" s="264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64"/>
      <c r="B71" s="282"/>
      <c r="C71" s="264"/>
      <c r="D71" s="264"/>
      <c r="E71" s="282"/>
      <c r="F71" s="264"/>
      <c r="G71" s="277"/>
      <c r="H71" s="264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64"/>
      <c r="B72" s="282"/>
      <c r="C72" s="264"/>
      <c r="D72" s="264"/>
      <c r="E72" s="282"/>
      <c r="F72" s="264"/>
      <c r="G72" s="277"/>
      <c r="H72" s="264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64"/>
      <c r="B73" s="282"/>
      <c r="C73" s="264"/>
      <c r="D73" s="264"/>
      <c r="E73" s="282"/>
      <c r="F73" s="264"/>
      <c r="G73" s="277"/>
      <c r="H73" s="264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64"/>
      <c r="B74" s="282"/>
      <c r="C74" s="264"/>
      <c r="D74" s="264"/>
      <c r="E74" s="282"/>
      <c r="F74" s="264"/>
      <c r="G74" s="277"/>
      <c r="H74" s="264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64"/>
      <c r="B75" s="282"/>
      <c r="C75" s="264"/>
      <c r="D75" s="264"/>
      <c r="E75" s="282"/>
      <c r="F75" s="264"/>
      <c r="G75" s="277"/>
      <c r="H75" s="264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64"/>
      <c r="B76" s="282"/>
      <c r="C76" s="264"/>
      <c r="D76" s="264"/>
      <c r="E76" s="282"/>
      <c r="F76" s="264"/>
      <c r="G76" s="277"/>
      <c r="H76" s="264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64"/>
      <c r="B77" s="282"/>
      <c r="C77" s="264"/>
      <c r="D77" s="264"/>
      <c r="E77" s="282"/>
      <c r="F77" s="264"/>
      <c r="G77" s="277"/>
      <c r="H77" s="264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64"/>
      <c r="B78" s="282"/>
      <c r="C78" s="264"/>
      <c r="D78" s="264"/>
      <c r="E78" s="282"/>
      <c r="F78" s="264"/>
      <c r="G78" s="277"/>
      <c r="H78" s="264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64"/>
      <c r="B79" s="282"/>
      <c r="C79" s="264"/>
      <c r="D79" s="264"/>
      <c r="E79" s="282"/>
      <c r="F79" s="264"/>
      <c r="G79" s="277"/>
      <c r="H79" s="264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64"/>
      <c r="B80" s="282"/>
      <c r="C80" s="264"/>
      <c r="D80" s="264"/>
      <c r="E80" s="282"/>
      <c r="F80" s="264"/>
      <c r="G80" s="277"/>
      <c r="H80" s="264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64"/>
      <c r="B81" s="282"/>
      <c r="C81" s="264"/>
      <c r="D81" s="264"/>
      <c r="E81" s="282"/>
      <c r="F81" s="264"/>
      <c r="G81" s="277"/>
      <c r="H81" s="264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64"/>
      <c r="B82" s="282"/>
      <c r="C82" s="264"/>
      <c r="D82" s="264"/>
      <c r="E82" s="282"/>
      <c r="F82" s="264"/>
      <c r="G82" s="277"/>
      <c r="H82" s="264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64"/>
      <c r="B83" s="282"/>
      <c r="C83" s="264"/>
      <c r="D83" s="264"/>
      <c r="E83" s="282"/>
      <c r="F83" s="264"/>
      <c r="G83" s="277"/>
      <c r="H83" s="264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64"/>
      <c r="B84" s="282"/>
      <c r="C84" s="264"/>
      <c r="D84" s="264"/>
      <c r="E84" s="282"/>
      <c r="F84" s="264"/>
      <c r="G84" s="277"/>
      <c r="H84" s="264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64"/>
      <c r="B85" s="282"/>
      <c r="C85" s="264"/>
      <c r="D85" s="264"/>
      <c r="E85" s="282"/>
      <c r="F85" s="264"/>
      <c r="G85" s="277"/>
      <c r="H85" s="264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64"/>
      <c r="B86" s="282"/>
      <c r="C86" s="264"/>
      <c r="D86" s="264"/>
      <c r="E86" s="282"/>
      <c r="F86" s="264"/>
      <c r="G86" s="277"/>
      <c r="H86" s="264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64"/>
      <c r="B87" s="282"/>
      <c r="C87" s="264"/>
      <c r="D87" s="264"/>
      <c r="E87" s="282"/>
      <c r="F87" s="264"/>
      <c r="G87" s="277"/>
      <c r="H87" s="264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64"/>
      <c r="B88" s="282"/>
      <c r="C88" s="264"/>
      <c r="D88" s="264"/>
      <c r="E88" s="282"/>
      <c r="F88" s="264"/>
      <c r="G88" s="277"/>
      <c r="H88" s="264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64"/>
      <c r="B89" s="282"/>
      <c r="C89" s="264"/>
      <c r="D89" s="264"/>
      <c r="E89" s="282"/>
      <c r="F89" s="264"/>
      <c r="G89" s="277"/>
      <c r="H89" s="264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64"/>
      <c r="B90" s="282"/>
      <c r="C90" s="264"/>
      <c r="D90" s="264"/>
      <c r="E90" s="282"/>
      <c r="F90" s="264"/>
      <c r="G90" s="277"/>
      <c r="H90" s="264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64"/>
      <c r="B91" s="282"/>
      <c r="C91" s="264"/>
      <c r="D91" s="264"/>
      <c r="E91" s="282"/>
      <c r="F91" s="264"/>
      <c r="G91" s="277"/>
      <c r="H91" s="264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64"/>
      <c r="B92" s="282"/>
      <c r="C92" s="264"/>
      <c r="D92" s="264"/>
      <c r="E92" s="282"/>
      <c r="F92" s="264"/>
      <c r="G92" s="277"/>
      <c r="H92" s="264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64"/>
      <c r="B93" s="282"/>
      <c r="C93" s="264"/>
      <c r="D93" s="264"/>
      <c r="E93" s="282"/>
      <c r="F93" s="264"/>
      <c r="G93" s="277"/>
      <c r="H93" s="264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64"/>
      <c r="B94" s="282"/>
      <c r="C94" s="264"/>
      <c r="D94" s="264"/>
      <c r="E94" s="282"/>
      <c r="F94" s="264"/>
      <c r="G94" s="277"/>
      <c r="H94" s="264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64"/>
      <c r="B95" s="282"/>
      <c r="C95" s="264"/>
      <c r="D95" s="264"/>
      <c r="E95" s="282"/>
      <c r="F95" s="264"/>
      <c r="G95" s="277"/>
      <c r="H95" s="264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64"/>
      <c r="B96" s="282"/>
      <c r="C96" s="264"/>
      <c r="D96" s="264"/>
      <c r="E96" s="282"/>
      <c r="F96" s="264"/>
      <c r="G96" s="277"/>
      <c r="H96" s="264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64"/>
      <c r="B97" s="282"/>
      <c r="C97" s="264"/>
      <c r="D97" s="264"/>
      <c r="E97" s="282"/>
      <c r="F97" s="264"/>
      <c r="G97" s="277"/>
      <c r="H97" s="264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64"/>
      <c r="B98" s="282"/>
      <c r="C98" s="264"/>
      <c r="D98" s="264"/>
      <c r="E98" s="282"/>
      <c r="F98" s="264"/>
      <c r="G98" s="277"/>
      <c r="H98" s="264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64"/>
      <c r="B99" s="282"/>
      <c r="C99" s="264"/>
      <c r="D99" s="264"/>
      <c r="E99" s="282"/>
      <c r="F99" s="264"/>
      <c r="G99" s="277"/>
      <c r="H99" s="264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64"/>
      <c r="B100" s="282"/>
      <c r="C100" s="264"/>
      <c r="D100" s="264"/>
      <c r="E100" s="282"/>
      <c r="F100" s="264"/>
      <c r="G100" s="277"/>
      <c r="H100" s="264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64"/>
      <c r="B101" s="282"/>
      <c r="C101" s="264"/>
      <c r="D101" s="264"/>
      <c r="E101" s="282"/>
      <c r="F101" s="264"/>
      <c r="G101" s="277"/>
      <c r="H101" s="264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64"/>
      <c r="B102" s="282"/>
      <c r="C102" s="264"/>
      <c r="D102" s="264"/>
      <c r="E102" s="282"/>
      <c r="F102" s="264"/>
      <c r="G102" s="277"/>
      <c r="H102" s="264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64"/>
      <c r="B103" s="282"/>
      <c r="C103" s="264"/>
      <c r="D103" s="264"/>
      <c r="E103" s="282"/>
      <c r="F103" s="264"/>
      <c r="G103" s="277"/>
      <c r="H103" s="264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64"/>
      <c r="B104" s="282"/>
      <c r="C104" s="264"/>
      <c r="D104" s="264"/>
      <c r="E104" s="282"/>
      <c r="F104" s="264"/>
      <c r="G104" s="277"/>
      <c r="H104" s="264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64"/>
      <c r="B105" s="282"/>
      <c r="C105" s="264"/>
      <c r="D105" s="264"/>
      <c r="E105" s="282"/>
      <c r="F105" s="264"/>
      <c r="G105" s="277"/>
      <c r="H105" s="264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64"/>
      <c r="B106" s="282"/>
      <c r="C106" s="264"/>
      <c r="D106" s="264"/>
      <c r="E106" s="282"/>
      <c r="F106" s="264"/>
      <c r="G106" s="277"/>
      <c r="H106" s="264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64"/>
      <c r="B107" s="282"/>
      <c r="C107" s="264"/>
      <c r="D107" s="264"/>
      <c r="E107" s="282"/>
      <c r="F107" s="264"/>
      <c r="G107" s="277"/>
      <c r="H107" s="264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64"/>
      <c r="B108" s="282"/>
      <c r="C108" s="264"/>
      <c r="D108" s="264"/>
      <c r="E108" s="282"/>
      <c r="F108" s="264"/>
      <c r="G108" s="277"/>
      <c r="H108" s="264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64"/>
      <c r="B109" s="282"/>
      <c r="C109" s="264"/>
      <c r="D109" s="264"/>
      <c r="E109" s="282"/>
      <c r="F109" s="264"/>
      <c r="G109" s="277"/>
      <c r="H109" s="264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64"/>
      <c r="B110" s="282"/>
      <c r="C110" s="264"/>
      <c r="D110" s="264"/>
      <c r="E110" s="282"/>
      <c r="F110" s="264"/>
      <c r="G110" s="277"/>
      <c r="H110" s="264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64"/>
      <c r="B111" s="282"/>
      <c r="C111" s="264"/>
      <c r="D111" s="264"/>
      <c r="E111" s="282"/>
      <c r="F111" s="264"/>
      <c r="G111" s="277"/>
      <c r="H111" s="264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64"/>
      <c r="B112" s="282"/>
      <c r="C112" s="264"/>
      <c r="D112" s="264"/>
      <c r="E112" s="282"/>
      <c r="F112" s="264"/>
      <c r="G112" s="277"/>
      <c r="H112" s="264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64"/>
      <c r="B113" s="282"/>
      <c r="C113" s="264"/>
      <c r="D113" s="264"/>
      <c r="E113" s="282"/>
      <c r="F113" s="264"/>
      <c r="G113" s="277"/>
      <c r="H113" s="264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64"/>
      <c r="B114" s="282"/>
      <c r="C114" s="264"/>
      <c r="D114" s="264"/>
      <c r="E114" s="282"/>
      <c r="F114" s="264"/>
      <c r="G114" s="277"/>
      <c r="H114" s="264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64"/>
      <c r="B115" s="282"/>
      <c r="C115" s="264"/>
      <c r="D115" s="264"/>
      <c r="E115" s="282"/>
      <c r="F115" s="264"/>
      <c r="G115" s="277"/>
      <c r="H115" s="264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64"/>
      <c r="B116" s="282"/>
      <c r="C116" s="264"/>
      <c r="D116" s="264"/>
      <c r="E116" s="282"/>
      <c r="F116" s="264"/>
      <c r="G116" s="277"/>
      <c r="H116" s="264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64"/>
      <c r="B117" s="282"/>
      <c r="C117" s="264"/>
      <c r="D117" s="264"/>
      <c r="E117" s="282"/>
      <c r="F117" s="264"/>
      <c r="G117" s="277"/>
      <c r="H117" s="264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64"/>
      <c r="B118" s="282"/>
      <c r="C118" s="264"/>
      <c r="D118" s="264"/>
      <c r="E118" s="282"/>
      <c r="F118" s="264"/>
      <c r="G118" s="277"/>
      <c r="H118" s="264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64"/>
      <c r="B119" s="282"/>
      <c r="C119" s="264"/>
      <c r="D119" s="264"/>
      <c r="E119" s="282"/>
      <c r="F119" s="264"/>
      <c r="G119" s="277"/>
      <c r="H119" s="264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64"/>
      <c r="B120" s="282"/>
      <c r="C120" s="264"/>
      <c r="D120" s="264"/>
      <c r="E120" s="282"/>
      <c r="F120" s="264"/>
      <c r="G120" s="277"/>
      <c r="H120" s="264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64"/>
      <c r="B121" s="282"/>
      <c r="C121" s="264"/>
      <c r="D121" s="264"/>
      <c r="E121" s="282"/>
      <c r="F121" s="264"/>
      <c r="G121" s="277"/>
      <c r="H121" s="264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64"/>
      <c r="B122" s="282"/>
      <c r="C122" s="264"/>
      <c r="D122" s="264"/>
      <c r="E122" s="282"/>
      <c r="F122" s="264"/>
      <c r="G122" s="277"/>
      <c r="H122" s="264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64"/>
      <c r="B123" s="282"/>
      <c r="C123" s="264"/>
      <c r="D123" s="264"/>
      <c r="E123" s="282"/>
      <c r="F123" s="264"/>
      <c r="G123" s="277"/>
      <c r="H123" s="264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64"/>
      <c r="B124" s="282"/>
      <c r="C124" s="264"/>
      <c r="D124" s="264"/>
      <c r="E124" s="282"/>
      <c r="F124" s="264"/>
      <c r="G124" s="277"/>
      <c r="H124" s="264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64"/>
      <c r="B125" s="282"/>
      <c r="C125" s="264"/>
      <c r="D125" s="264"/>
      <c r="E125" s="282"/>
      <c r="F125" s="264"/>
      <c r="G125" s="277"/>
      <c r="H125" s="264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64"/>
      <c r="B126" s="282"/>
      <c r="C126" s="264"/>
      <c r="D126" s="264"/>
      <c r="E126" s="282"/>
      <c r="F126" s="264"/>
      <c r="G126" s="277"/>
      <c r="H126" s="264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64"/>
      <c r="B127" s="282"/>
      <c r="C127" s="264"/>
      <c r="D127" s="264"/>
      <c r="E127" s="282"/>
      <c r="F127" s="264"/>
      <c r="G127" s="277"/>
      <c r="H127" s="264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64"/>
      <c r="B128" s="282"/>
      <c r="C128" s="264"/>
      <c r="D128" s="264"/>
      <c r="E128" s="282"/>
      <c r="F128" s="264"/>
      <c r="G128" s="277"/>
      <c r="H128" s="264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64"/>
      <c r="B129" s="282"/>
      <c r="C129" s="264"/>
      <c r="D129" s="264"/>
      <c r="E129" s="282"/>
      <c r="F129" s="264"/>
      <c r="G129" s="277"/>
      <c r="H129" s="264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64"/>
      <c r="B130" s="282"/>
      <c r="C130" s="264"/>
      <c r="D130" s="264"/>
      <c r="E130" s="282"/>
      <c r="F130" s="264"/>
      <c r="G130" s="277"/>
      <c r="H130" s="264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64"/>
      <c r="B131" s="282"/>
      <c r="C131" s="264"/>
      <c r="D131" s="264"/>
      <c r="E131" s="282"/>
      <c r="F131" s="264"/>
      <c r="G131" s="277"/>
      <c r="H131" s="264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64"/>
      <c r="B132" s="282"/>
      <c r="C132" s="264"/>
      <c r="D132" s="264"/>
      <c r="E132" s="282"/>
      <c r="F132" s="264"/>
      <c r="G132" s="277"/>
      <c r="H132" s="264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64"/>
      <c r="B133" s="282"/>
      <c r="C133" s="264"/>
      <c r="D133" s="264"/>
      <c r="E133" s="282"/>
      <c r="F133" s="264"/>
      <c r="G133" s="277"/>
      <c r="H133" s="264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64"/>
      <c r="B134" s="282"/>
      <c r="C134" s="264"/>
      <c r="D134" s="264"/>
      <c r="E134" s="282"/>
      <c r="F134" s="264"/>
      <c r="G134" s="277"/>
      <c r="H134" s="264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64"/>
      <c r="B135" s="282"/>
      <c r="C135" s="264"/>
      <c r="D135" s="264"/>
      <c r="E135" s="282"/>
      <c r="F135" s="264"/>
      <c r="G135" s="277"/>
      <c r="H135" s="264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64"/>
      <c r="B136" s="282"/>
      <c r="C136" s="264"/>
      <c r="D136" s="264"/>
      <c r="E136" s="282"/>
      <c r="F136" s="264"/>
      <c r="G136" s="277"/>
      <c r="H136" s="264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64"/>
      <c r="B137" s="282"/>
      <c r="C137" s="264"/>
      <c r="D137" s="264"/>
      <c r="E137" s="282"/>
      <c r="F137" s="264"/>
      <c r="G137" s="277"/>
      <c r="H137" s="264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64"/>
      <c r="B138" s="282"/>
      <c r="C138" s="264"/>
      <c r="D138" s="264"/>
      <c r="E138" s="282"/>
      <c r="F138" s="264"/>
      <c r="G138" s="277"/>
      <c r="H138" s="264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64"/>
      <c r="B139" s="282"/>
      <c r="C139" s="264"/>
      <c r="D139" s="264"/>
      <c r="E139" s="282"/>
      <c r="F139" s="264"/>
      <c r="G139" s="277"/>
      <c r="H139" s="264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64"/>
      <c r="B140" s="282"/>
      <c r="C140" s="264"/>
      <c r="D140" s="264"/>
      <c r="E140" s="282"/>
      <c r="F140" s="264"/>
      <c r="G140" s="277"/>
      <c r="H140" s="264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64"/>
      <c r="B141" s="282"/>
      <c r="C141" s="264"/>
      <c r="D141" s="264"/>
      <c r="E141" s="282"/>
      <c r="F141" s="264"/>
      <c r="G141" s="277"/>
      <c r="H141" s="264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64"/>
      <c r="B142" s="282"/>
      <c r="C142" s="264"/>
      <c r="D142" s="264"/>
      <c r="E142" s="282"/>
      <c r="F142" s="264"/>
      <c r="G142" s="277"/>
      <c r="H142" s="264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64"/>
      <c r="B143" s="282"/>
      <c r="C143" s="264"/>
      <c r="D143" s="264"/>
      <c r="E143" s="282"/>
      <c r="F143" s="264"/>
      <c r="G143" s="277"/>
      <c r="H143" s="264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64"/>
      <c r="B144" s="282"/>
      <c r="C144" s="264"/>
      <c r="D144" s="264"/>
      <c r="E144" s="282"/>
      <c r="F144" s="264"/>
      <c r="G144" s="277"/>
      <c r="H144" s="264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64"/>
      <c r="B145" s="282"/>
      <c r="C145" s="264"/>
      <c r="D145" s="264"/>
      <c r="E145" s="282"/>
      <c r="F145" s="264"/>
      <c r="G145" s="277"/>
      <c r="H145" s="264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64"/>
      <c r="B146" s="282"/>
      <c r="C146" s="264"/>
      <c r="D146" s="264"/>
      <c r="E146" s="282"/>
      <c r="F146" s="264"/>
      <c r="G146" s="277"/>
      <c r="H146" s="264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64"/>
      <c r="B147" s="282"/>
      <c r="C147" s="264"/>
      <c r="D147" s="264"/>
      <c r="E147" s="282"/>
      <c r="F147" s="264"/>
      <c r="G147" s="277"/>
      <c r="H147" s="264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64"/>
      <c r="B148" s="282"/>
      <c r="C148" s="264"/>
      <c r="D148" s="264"/>
      <c r="E148" s="282"/>
      <c r="F148" s="264"/>
      <c r="G148" s="277"/>
      <c r="H148" s="264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64"/>
      <c r="B149" s="282"/>
      <c r="C149" s="264"/>
      <c r="D149" s="264"/>
      <c r="E149" s="282"/>
      <c r="F149" s="264"/>
      <c r="G149" s="277"/>
      <c r="H149" s="264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64"/>
      <c r="B150" s="282"/>
      <c r="C150" s="264"/>
      <c r="D150" s="264"/>
      <c r="E150" s="282"/>
      <c r="F150" s="264"/>
      <c r="G150" s="277"/>
      <c r="H150" s="264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64"/>
      <c r="B151" s="282"/>
      <c r="C151" s="264"/>
      <c r="D151" s="264"/>
      <c r="E151" s="282"/>
      <c r="F151" s="264"/>
      <c r="G151" s="277"/>
      <c r="H151" s="264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64"/>
      <c r="B152" s="282"/>
      <c r="C152" s="264"/>
      <c r="D152" s="264"/>
      <c r="E152" s="282"/>
      <c r="F152" s="264"/>
      <c r="G152" s="277"/>
      <c r="H152" s="264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64"/>
      <c r="B153" s="282"/>
      <c r="C153" s="264"/>
      <c r="D153" s="264"/>
      <c r="E153" s="282"/>
      <c r="F153" s="264"/>
      <c r="G153" s="277"/>
      <c r="H153" s="264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64"/>
      <c r="B154" s="282"/>
      <c r="C154" s="264"/>
      <c r="D154" s="264"/>
      <c r="E154" s="282"/>
      <c r="F154" s="264"/>
      <c r="G154" s="277"/>
      <c r="H154" s="264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64"/>
      <c r="B155" s="282"/>
      <c r="C155" s="264"/>
      <c r="D155" s="264"/>
      <c r="E155" s="282"/>
      <c r="F155" s="264"/>
      <c r="G155" s="277"/>
      <c r="H155" s="264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64"/>
      <c r="B156" s="282"/>
      <c r="C156" s="264"/>
      <c r="D156" s="264"/>
      <c r="E156" s="282"/>
      <c r="F156" s="264"/>
      <c r="G156" s="277"/>
      <c r="H156" s="264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64"/>
      <c r="B157" s="282"/>
      <c r="C157" s="264"/>
      <c r="D157" s="264"/>
      <c r="E157" s="282"/>
      <c r="F157" s="264"/>
      <c r="G157" s="277"/>
      <c r="H157" s="264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64"/>
      <c r="B158" s="282"/>
      <c r="C158" s="264"/>
      <c r="D158" s="264"/>
      <c r="E158" s="282"/>
      <c r="F158" s="264"/>
      <c r="G158" s="277"/>
      <c r="H158" s="264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64"/>
      <c r="B159" s="282"/>
      <c r="C159" s="264"/>
      <c r="D159" s="264"/>
      <c r="E159" s="282"/>
      <c r="F159" s="264"/>
      <c r="G159" s="277"/>
      <c r="H159" s="264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64"/>
      <c r="B160" s="282"/>
      <c r="C160" s="264"/>
      <c r="D160" s="264"/>
      <c r="E160" s="282"/>
      <c r="F160" s="264"/>
      <c r="G160" s="277"/>
      <c r="H160" s="264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64"/>
      <c r="B161" s="282"/>
      <c r="C161" s="264"/>
      <c r="D161" s="264"/>
      <c r="E161" s="282"/>
      <c r="F161" s="264"/>
      <c r="G161" s="277"/>
      <c r="H161" s="264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64"/>
      <c r="B162" s="282"/>
      <c r="C162" s="264"/>
      <c r="D162" s="264"/>
      <c r="E162" s="282"/>
      <c r="F162" s="264"/>
      <c r="G162" s="277"/>
      <c r="H162" s="264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64"/>
      <c r="B163" s="282"/>
      <c r="C163" s="264"/>
      <c r="D163" s="264"/>
      <c r="E163" s="282"/>
      <c r="F163" s="264"/>
      <c r="G163" s="277"/>
      <c r="H163" s="264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64"/>
      <c r="B164" s="282"/>
      <c r="C164" s="264"/>
      <c r="D164" s="264"/>
      <c r="E164" s="282"/>
      <c r="F164" s="264"/>
      <c r="G164" s="277"/>
      <c r="H164" s="264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64"/>
      <c r="B165" s="282"/>
      <c r="C165" s="264"/>
      <c r="D165" s="264"/>
      <c r="E165" s="282"/>
      <c r="F165" s="264"/>
      <c r="G165" s="277"/>
      <c r="H165" s="264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64"/>
      <c r="B166" s="282"/>
      <c r="C166" s="264"/>
      <c r="D166" s="264"/>
      <c r="E166" s="282"/>
      <c r="F166" s="264"/>
      <c r="G166" s="277"/>
      <c r="H166" s="264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64"/>
      <c r="B167" s="282"/>
      <c r="C167" s="264"/>
      <c r="D167" s="264"/>
      <c r="E167" s="282"/>
      <c r="F167" s="264"/>
      <c r="G167" s="277"/>
      <c r="H167" s="264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64"/>
      <c r="B168" s="282"/>
      <c r="C168" s="264"/>
      <c r="D168" s="264"/>
      <c r="E168" s="282"/>
      <c r="F168" s="264"/>
      <c r="G168" s="277"/>
      <c r="H168" s="264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64"/>
      <c r="B169" s="282"/>
      <c r="C169" s="264"/>
      <c r="D169" s="264"/>
      <c r="E169" s="282"/>
      <c r="F169" s="264"/>
      <c r="G169" s="277"/>
      <c r="H169" s="264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64"/>
      <c r="B170" s="282"/>
      <c r="C170" s="264"/>
      <c r="D170" s="264"/>
      <c r="E170" s="282"/>
      <c r="F170" s="264"/>
      <c r="G170" s="277"/>
      <c r="H170" s="264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64"/>
      <c r="B171" s="282"/>
      <c r="C171" s="264"/>
      <c r="D171" s="264"/>
      <c r="E171" s="282"/>
      <c r="F171" s="264"/>
      <c r="G171" s="277"/>
      <c r="H171" s="264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64"/>
      <c r="B172" s="282"/>
      <c r="C172" s="264"/>
      <c r="D172" s="264"/>
      <c r="E172" s="282"/>
      <c r="F172" s="264"/>
      <c r="G172" s="277"/>
      <c r="H172" s="264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64"/>
      <c r="B173" s="282"/>
      <c r="C173" s="264"/>
      <c r="D173" s="264"/>
      <c r="E173" s="282"/>
      <c r="F173" s="264"/>
      <c r="G173" s="277"/>
      <c r="H173" s="264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64"/>
      <c r="B174" s="282"/>
      <c r="C174" s="264"/>
      <c r="D174" s="264"/>
      <c r="E174" s="282"/>
      <c r="F174" s="264"/>
      <c r="G174" s="277"/>
      <c r="H174" s="264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64"/>
      <c r="B175" s="282"/>
      <c r="C175" s="264"/>
      <c r="D175" s="264"/>
      <c r="E175" s="282"/>
      <c r="F175" s="264"/>
      <c r="G175" s="277"/>
      <c r="H175" s="264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64"/>
      <c r="B176" s="282"/>
      <c r="C176" s="264"/>
      <c r="D176" s="264"/>
      <c r="E176" s="282"/>
      <c r="F176" s="264"/>
      <c r="G176" s="277"/>
      <c r="H176" s="264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64"/>
      <c r="B177" s="282"/>
      <c r="C177" s="264"/>
      <c r="D177" s="264"/>
      <c r="E177" s="282"/>
      <c r="F177" s="264"/>
      <c r="G177" s="277"/>
      <c r="H177" s="264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64"/>
      <c r="B178" s="282"/>
      <c r="C178" s="264"/>
      <c r="D178" s="264"/>
      <c r="E178" s="282"/>
      <c r="F178" s="264"/>
      <c r="G178" s="277"/>
      <c r="H178" s="264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64"/>
      <c r="B179" s="282"/>
      <c r="C179" s="264"/>
      <c r="D179" s="264"/>
      <c r="E179" s="282"/>
      <c r="F179" s="264"/>
      <c r="G179" s="277"/>
      <c r="H179" s="264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64"/>
      <c r="B180" s="282"/>
      <c r="C180" s="264"/>
      <c r="D180" s="264"/>
      <c r="E180" s="282"/>
      <c r="F180" s="264"/>
      <c r="G180" s="277"/>
      <c r="H180" s="264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64"/>
      <c r="B181" s="282"/>
      <c r="C181" s="264"/>
      <c r="D181" s="264"/>
      <c r="E181" s="282"/>
      <c r="F181" s="264"/>
      <c r="G181" s="277"/>
      <c r="H181" s="264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64"/>
      <c r="B182" s="282"/>
      <c r="C182" s="264"/>
      <c r="D182" s="264"/>
      <c r="E182" s="282"/>
      <c r="F182" s="264"/>
      <c r="G182" s="277"/>
      <c r="H182" s="264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64"/>
      <c r="B183" s="282"/>
      <c r="C183" s="264"/>
      <c r="D183" s="264"/>
      <c r="E183" s="282"/>
      <c r="F183" s="264"/>
      <c r="G183" s="277"/>
      <c r="H183" s="264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64"/>
      <c r="B184" s="282"/>
      <c r="C184" s="264"/>
      <c r="D184" s="264"/>
      <c r="E184" s="282"/>
      <c r="F184" s="264"/>
      <c r="G184" s="277"/>
      <c r="H184" s="264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64"/>
      <c r="B185" s="282"/>
      <c r="C185" s="264"/>
      <c r="D185" s="264"/>
      <c r="E185" s="282"/>
      <c r="F185" s="264"/>
      <c r="G185" s="277"/>
      <c r="H185" s="264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64"/>
      <c r="B186" s="282"/>
      <c r="C186" s="264"/>
      <c r="D186" s="264"/>
      <c r="E186" s="282"/>
      <c r="F186" s="264"/>
      <c r="G186" s="277"/>
      <c r="H186" s="264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64"/>
      <c r="B187" s="282"/>
      <c r="C187" s="264"/>
      <c r="D187" s="264"/>
      <c r="E187" s="282"/>
      <c r="F187" s="264"/>
      <c r="G187" s="277"/>
      <c r="H187" s="264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64"/>
      <c r="B188" s="282"/>
      <c r="C188" s="264"/>
      <c r="D188" s="264"/>
      <c r="E188" s="282"/>
      <c r="F188" s="264"/>
      <c r="G188" s="277"/>
      <c r="H188" s="264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64"/>
      <c r="B189" s="282"/>
      <c r="C189" s="264"/>
      <c r="D189" s="264"/>
      <c r="E189" s="282"/>
      <c r="F189" s="264"/>
      <c r="G189" s="277"/>
      <c r="H189" s="264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64"/>
      <c r="B190" s="282"/>
      <c r="C190" s="264"/>
      <c r="D190" s="264"/>
      <c r="E190" s="282"/>
      <c r="F190" s="264"/>
      <c r="G190" s="277"/>
      <c r="H190" s="264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64"/>
      <c r="B191" s="282"/>
      <c r="C191" s="264"/>
      <c r="D191" s="264"/>
      <c r="E191" s="282"/>
      <c r="F191" s="264"/>
      <c r="G191" s="277"/>
      <c r="H191" s="264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64"/>
      <c r="B192" s="282"/>
      <c r="C192" s="264"/>
      <c r="D192" s="264"/>
      <c r="E192" s="282"/>
      <c r="F192" s="264"/>
      <c r="G192" s="277"/>
      <c r="H192" s="264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64"/>
      <c r="B193" s="282"/>
      <c r="C193" s="264"/>
      <c r="D193" s="264"/>
      <c r="E193" s="282"/>
      <c r="F193" s="264"/>
      <c r="G193" s="277"/>
      <c r="H193" s="264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64"/>
      <c r="B194" s="282"/>
      <c r="C194" s="264"/>
      <c r="D194" s="264"/>
      <c r="E194" s="282"/>
      <c r="F194" s="264"/>
      <c r="G194" s="277"/>
      <c r="H194" s="264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64"/>
      <c r="B195" s="282"/>
      <c r="C195" s="264"/>
      <c r="D195" s="264"/>
      <c r="E195" s="282"/>
      <c r="F195" s="264"/>
      <c r="G195" s="277"/>
      <c r="H195" s="264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64"/>
      <c r="B196" s="282"/>
      <c r="C196" s="264"/>
      <c r="D196" s="264"/>
      <c r="E196" s="282"/>
      <c r="F196" s="264"/>
      <c r="G196" s="277"/>
      <c r="H196" s="264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64"/>
      <c r="B197" s="282"/>
      <c r="C197" s="264"/>
      <c r="D197" s="264"/>
      <c r="E197" s="282"/>
      <c r="F197" s="264"/>
      <c r="G197" s="277"/>
      <c r="H197" s="264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64"/>
      <c r="B198" s="282"/>
      <c r="C198" s="264"/>
      <c r="D198" s="264"/>
      <c r="E198" s="282"/>
      <c r="F198" s="264"/>
      <c r="G198" s="277"/>
      <c r="H198" s="264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64"/>
      <c r="B199" s="282"/>
      <c r="C199" s="264"/>
      <c r="D199" s="264"/>
      <c r="E199" s="282"/>
      <c r="F199" s="264"/>
      <c r="G199" s="277"/>
      <c r="H199" s="264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64"/>
      <c r="B200" s="282"/>
      <c r="C200" s="264"/>
      <c r="D200" s="264"/>
      <c r="E200" s="282"/>
      <c r="F200" s="264"/>
      <c r="G200" s="277"/>
      <c r="H200" s="264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64"/>
      <c r="B201" s="282"/>
      <c r="C201" s="264"/>
      <c r="D201" s="264"/>
      <c r="E201" s="282"/>
      <c r="F201" s="264"/>
      <c r="G201" s="277"/>
      <c r="H201" s="264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64"/>
      <c r="B202" s="282"/>
      <c r="C202" s="264"/>
      <c r="D202" s="264"/>
      <c r="E202" s="282"/>
      <c r="F202" s="264"/>
      <c r="G202" s="277"/>
      <c r="H202" s="264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64"/>
      <c r="B203" s="282"/>
      <c r="C203" s="264"/>
      <c r="D203" s="264"/>
      <c r="E203" s="282"/>
      <c r="F203" s="264"/>
      <c r="G203" s="277"/>
      <c r="H203" s="264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64"/>
      <c r="B204" s="282"/>
      <c r="C204" s="264"/>
      <c r="D204" s="264"/>
      <c r="E204" s="282"/>
      <c r="F204" s="264"/>
      <c r="G204" s="277"/>
      <c r="H204" s="264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64"/>
      <c r="B205" s="282"/>
      <c r="C205" s="264"/>
      <c r="D205" s="264"/>
      <c r="E205" s="282"/>
      <c r="F205" s="264"/>
      <c r="G205" s="277"/>
      <c r="H205" s="264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64"/>
      <c r="B206" s="282"/>
      <c r="C206" s="264"/>
      <c r="D206" s="264"/>
      <c r="E206" s="282"/>
      <c r="F206" s="264"/>
      <c r="G206" s="277"/>
      <c r="H206" s="264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64"/>
      <c r="B207" s="282"/>
      <c r="C207" s="264"/>
      <c r="D207" s="264"/>
      <c r="E207" s="282"/>
      <c r="F207" s="264"/>
      <c r="G207" s="277"/>
      <c r="H207" s="264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64"/>
      <c r="B208" s="282"/>
      <c r="C208" s="264"/>
      <c r="D208" s="264"/>
      <c r="E208" s="282"/>
      <c r="F208" s="264"/>
      <c r="G208" s="277"/>
      <c r="H208" s="264"/>
      <c r="I208" s="277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64"/>
      <c r="B209" s="282"/>
      <c r="C209" s="264"/>
      <c r="D209" s="264"/>
      <c r="E209" s="282"/>
      <c r="F209" s="264"/>
      <c r="G209" s="277"/>
      <c r="H209" s="264"/>
      <c r="I209" s="277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64"/>
      <c r="B210" s="282"/>
      <c r="C210" s="264"/>
      <c r="D210" s="264"/>
      <c r="E210" s="282"/>
      <c r="F210" s="264"/>
      <c r="G210" s="277"/>
      <c r="H210" s="264"/>
      <c r="I210" s="277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64"/>
      <c r="B211" s="282"/>
      <c r="C211" s="264"/>
      <c r="D211" s="264"/>
      <c r="E211" s="282"/>
      <c r="F211" s="264"/>
      <c r="G211" s="277"/>
      <c r="H211" s="264"/>
      <c r="I211" s="277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64"/>
      <c r="B212" s="282"/>
      <c r="C212" s="264"/>
      <c r="D212" s="264"/>
      <c r="E212" s="282"/>
      <c r="F212" s="264"/>
      <c r="G212" s="277"/>
      <c r="H212" s="264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64"/>
      <c r="B213" s="282"/>
      <c r="C213" s="264"/>
      <c r="D213" s="264"/>
      <c r="E213" s="282"/>
      <c r="F213" s="264"/>
      <c r="G213" s="277"/>
      <c r="H213" s="264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64"/>
      <c r="B214" s="282"/>
      <c r="C214" s="264"/>
      <c r="D214" s="264"/>
      <c r="E214" s="282"/>
      <c r="F214" s="264"/>
      <c r="G214" s="277"/>
      <c r="H214" s="264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64"/>
      <c r="B215" s="282"/>
      <c r="C215" s="264"/>
      <c r="D215" s="264"/>
      <c r="E215" s="282"/>
      <c r="F215" s="264"/>
      <c r="G215" s="277"/>
      <c r="H215" s="264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64"/>
      <c r="B216" s="282"/>
      <c r="C216" s="264"/>
      <c r="D216" s="264"/>
      <c r="E216" s="282"/>
      <c r="F216" s="264"/>
      <c r="G216" s="277"/>
      <c r="H216" s="264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64"/>
      <c r="B217" s="282"/>
      <c r="C217" s="264"/>
      <c r="D217" s="264"/>
      <c r="E217" s="282"/>
      <c r="F217" s="264"/>
      <c r="G217" s="277"/>
      <c r="H217" s="264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64"/>
      <c r="B218" s="282"/>
      <c r="C218" s="264"/>
      <c r="D218" s="264"/>
      <c r="E218" s="282"/>
      <c r="F218" s="264"/>
      <c r="G218" s="277"/>
      <c r="H218" s="264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64"/>
      <c r="B219" s="282"/>
      <c r="C219" s="264"/>
      <c r="D219" s="264"/>
      <c r="E219" s="282"/>
      <c r="F219" s="264"/>
      <c r="G219" s="277"/>
      <c r="H219" s="264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64"/>
      <c r="B220" s="282"/>
      <c r="C220" s="264"/>
      <c r="D220" s="264"/>
      <c r="E220" s="282"/>
      <c r="F220" s="264"/>
      <c r="G220" s="277"/>
      <c r="H220" s="264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64"/>
      <c r="B221" s="282"/>
      <c r="C221" s="264"/>
      <c r="D221" s="264"/>
      <c r="E221" s="282"/>
      <c r="F221" s="264"/>
      <c r="G221" s="277"/>
      <c r="H221" s="264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64"/>
      <c r="B222" s="282"/>
      <c r="C222" s="264"/>
      <c r="D222" s="264"/>
      <c r="E222" s="282"/>
      <c r="F222" s="264"/>
      <c r="G222" s="277"/>
      <c r="H222" s="264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64"/>
      <c r="B223" s="282"/>
      <c r="C223" s="264"/>
      <c r="D223" s="264"/>
      <c r="E223" s="282"/>
      <c r="F223" s="264"/>
      <c r="G223" s="277"/>
      <c r="H223" s="264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64"/>
      <c r="B224" s="282"/>
      <c r="C224" s="264"/>
      <c r="D224" s="264"/>
      <c r="E224" s="282"/>
      <c r="F224" s="264"/>
      <c r="G224" s="277"/>
      <c r="H224" s="264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64"/>
      <c r="B225" s="282"/>
      <c r="C225" s="264"/>
      <c r="D225" s="264"/>
      <c r="E225" s="282"/>
      <c r="F225" s="264"/>
      <c r="G225" s="277"/>
      <c r="H225" s="264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64"/>
      <c r="B226" s="282"/>
      <c r="C226" s="264"/>
      <c r="D226" s="264"/>
      <c r="E226" s="282"/>
      <c r="F226" s="264"/>
      <c r="G226" s="277"/>
      <c r="H226" s="264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64"/>
      <c r="B227" s="282"/>
      <c r="C227" s="264"/>
      <c r="D227" s="264"/>
      <c r="E227" s="282"/>
      <c r="F227" s="264"/>
      <c r="G227" s="277"/>
      <c r="H227" s="264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64"/>
      <c r="B228" s="282"/>
      <c r="C228" s="264"/>
      <c r="D228" s="264"/>
      <c r="E228" s="282"/>
      <c r="F228" s="264"/>
      <c r="G228" s="277"/>
      <c r="H228" s="264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64"/>
      <c r="B229" s="282"/>
      <c r="C229" s="264"/>
      <c r="D229" s="264"/>
      <c r="E229" s="282"/>
      <c r="F229" s="264"/>
      <c r="G229" s="277"/>
      <c r="H229" s="264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64"/>
      <c r="B230" s="282"/>
      <c r="C230" s="264"/>
      <c r="D230" s="264"/>
      <c r="E230" s="282"/>
      <c r="F230" s="264"/>
      <c r="G230" s="277"/>
      <c r="H230" s="264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64"/>
      <c r="B231" s="282"/>
      <c r="C231" s="264"/>
      <c r="D231" s="264"/>
      <c r="E231" s="282"/>
      <c r="F231" s="264"/>
      <c r="G231" s="277"/>
      <c r="H231" s="264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64"/>
      <c r="B232" s="282"/>
      <c r="C232" s="264"/>
      <c r="D232" s="264"/>
      <c r="E232" s="282"/>
      <c r="F232" s="264"/>
      <c r="G232" s="277"/>
      <c r="H232" s="264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64"/>
      <c r="B233" s="282"/>
      <c r="C233" s="264"/>
      <c r="D233" s="264"/>
      <c r="E233" s="282"/>
      <c r="F233" s="264"/>
      <c r="G233" s="277"/>
      <c r="H233" s="264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64"/>
      <c r="B234" s="282"/>
      <c r="C234" s="264"/>
      <c r="D234" s="264"/>
      <c r="E234" s="282"/>
      <c r="F234" s="264"/>
      <c r="G234" s="277"/>
      <c r="H234" s="264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64"/>
      <c r="B235" s="282"/>
      <c r="C235" s="264"/>
      <c r="D235" s="264"/>
      <c r="E235" s="282"/>
      <c r="F235" s="264"/>
      <c r="G235" s="277"/>
      <c r="H235" s="264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64"/>
      <c r="B236" s="282"/>
      <c r="C236" s="264"/>
      <c r="D236" s="264"/>
      <c r="E236" s="282"/>
      <c r="F236" s="264"/>
      <c r="G236" s="277"/>
      <c r="H236" s="264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64"/>
      <c r="B237" s="282"/>
      <c r="C237" s="264"/>
      <c r="D237" s="264"/>
      <c r="E237" s="282"/>
      <c r="F237" s="264"/>
      <c r="G237" s="277"/>
      <c r="H237" s="264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64"/>
      <c r="B238" s="282"/>
      <c r="C238" s="264"/>
      <c r="D238" s="264"/>
      <c r="E238" s="282"/>
      <c r="F238" s="264"/>
      <c r="G238" s="277"/>
      <c r="H238" s="264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64"/>
      <c r="B239" s="282"/>
      <c r="C239" s="264"/>
      <c r="D239" s="264"/>
      <c r="E239" s="282"/>
      <c r="F239" s="264"/>
      <c r="G239" s="277"/>
      <c r="H239" s="264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64"/>
      <c r="B240" s="282"/>
      <c r="C240" s="264"/>
      <c r="D240" s="264"/>
      <c r="E240" s="282"/>
      <c r="F240" s="264"/>
      <c r="G240" s="277"/>
      <c r="H240" s="264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64"/>
      <c r="B241" s="282"/>
      <c r="C241" s="264"/>
      <c r="D241" s="264"/>
      <c r="E241" s="282"/>
      <c r="F241" s="264"/>
      <c r="G241" s="277"/>
      <c r="H241" s="264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64"/>
      <c r="B242" s="282"/>
      <c r="C242" s="264"/>
      <c r="D242" s="264"/>
      <c r="E242" s="282"/>
      <c r="F242" s="264"/>
      <c r="G242" s="277"/>
      <c r="H242" s="264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64"/>
      <c r="B243" s="282"/>
      <c r="C243" s="264"/>
      <c r="D243" s="264"/>
      <c r="E243" s="282"/>
      <c r="F243" s="264"/>
      <c r="G243" s="277"/>
      <c r="H243" s="264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64"/>
      <c r="B244" s="282"/>
      <c r="C244" s="264"/>
      <c r="D244" s="264"/>
      <c r="E244" s="282"/>
      <c r="F244" s="264"/>
      <c r="G244" s="277"/>
      <c r="H244" s="264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64"/>
      <c r="B245" s="282"/>
      <c r="C245" s="264"/>
      <c r="D245" s="264"/>
      <c r="E245" s="282"/>
      <c r="F245" s="264"/>
      <c r="G245" s="277"/>
      <c r="H245" s="264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64"/>
      <c r="B246" s="282"/>
      <c r="C246" s="264"/>
      <c r="D246" s="264"/>
      <c r="E246" s="282"/>
      <c r="F246" s="264"/>
      <c r="G246" s="277"/>
      <c r="H246" s="264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64"/>
      <c r="B247" s="282"/>
      <c r="C247" s="264"/>
      <c r="D247" s="264"/>
      <c r="E247" s="282"/>
      <c r="F247" s="264"/>
      <c r="G247" s="277"/>
      <c r="H247" s="264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64"/>
      <c r="B248" s="282"/>
      <c r="C248" s="264"/>
      <c r="D248" s="264"/>
      <c r="E248" s="282"/>
      <c r="F248" s="264"/>
      <c r="G248" s="277"/>
      <c r="H248" s="264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64"/>
      <c r="B249" s="282"/>
      <c r="C249" s="264"/>
      <c r="D249" s="264"/>
      <c r="E249" s="282"/>
      <c r="F249" s="264"/>
      <c r="G249" s="277"/>
      <c r="H249" s="264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64"/>
      <c r="B250" s="282"/>
      <c r="C250" s="264"/>
      <c r="D250" s="264"/>
      <c r="E250" s="282"/>
      <c r="F250" s="264"/>
      <c r="G250" s="277"/>
      <c r="H250" s="264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64"/>
      <c r="B251" s="282"/>
      <c r="C251" s="264"/>
      <c r="D251" s="264"/>
      <c r="E251" s="282"/>
      <c r="F251" s="264"/>
      <c r="G251" s="277"/>
      <c r="H251" s="264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64"/>
      <c r="B252" s="282"/>
      <c r="C252" s="264"/>
      <c r="D252" s="264"/>
      <c r="E252" s="282"/>
      <c r="F252" s="264"/>
      <c r="G252" s="277"/>
      <c r="H252" s="264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64"/>
      <c r="B253" s="282"/>
      <c r="C253" s="264"/>
      <c r="D253" s="264"/>
      <c r="E253" s="282"/>
      <c r="F253" s="264"/>
      <c r="G253" s="277"/>
      <c r="H253" s="264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64"/>
      <c r="B254" s="282"/>
      <c r="C254" s="264"/>
      <c r="D254" s="264"/>
      <c r="E254" s="282"/>
      <c r="F254" s="264"/>
      <c r="G254" s="277"/>
      <c r="H254" s="264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64"/>
      <c r="B255" s="282"/>
      <c r="C255" s="264"/>
      <c r="D255" s="264"/>
      <c r="E255" s="282"/>
      <c r="F255" s="264"/>
      <c r="G255" s="277"/>
      <c r="H255" s="264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64"/>
      <c r="B256" s="282"/>
      <c r="C256" s="264"/>
      <c r="D256" s="264"/>
      <c r="E256" s="282"/>
      <c r="F256" s="264"/>
      <c r="G256" s="277"/>
      <c r="H256" s="264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64"/>
      <c r="B257" s="282"/>
      <c r="C257" s="264"/>
      <c r="D257" s="264"/>
      <c r="E257" s="282"/>
      <c r="F257" s="264"/>
      <c r="G257" s="277"/>
      <c r="H257" s="264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64"/>
      <c r="B258" s="282"/>
      <c r="C258" s="264"/>
      <c r="D258" s="264"/>
      <c r="E258" s="282"/>
      <c r="F258" s="264"/>
      <c r="G258" s="277"/>
      <c r="H258" s="264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64"/>
      <c r="B259" s="282"/>
      <c r="C259" s="264"/>
      <c r="D259" s="264"/>
      <c r="E259" s="282"/>
      <c r="F259" s="264"/>
      <c r="G259" s="277"/>
      <c r="H259" s="264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64"/>
      <c r="B260" s="282"/>
      <c r="C260" s="264"/>
      <c r="D260" s="264"/>
      <c r="E260" s="282"/>
      <c r="F260" s="264"/>
      <c r="G260" s="277"/>
      <c r="H260" s="264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64"/>
      <c r="B261" s="282"/>
      <c r="C261" s="264"/>
      <c r="D261" s="264"/>
      <c r="E261" s="282"/>
      <c r="F261" s="264"/>
      <c r="G261" s="277"/>
      <c r="H261" s="264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64"/>
      <c r="B262" s="282"/>
      <c r="C262" s="264"/>
      <c r="D262" s="264"/>
      <c r="E262" s="282"/>
      <c r="F262" s="264"/>
      <c r="G262" s="277"/>
      <c r="H262" s="264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64"/>
      <c r="B263" s="282"/>
      <c r="C263" s="264"/>
      <c r="D263" s="264"/>
      <c r="E263" s="282"/>
      <c r="F263" s="264"/>
      <c r="G263" s="277"/>
      <c r="H263" s="264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64"/>
      <c r="B264" s="282"/>
      <c r="C264" s="264"/>
      <c r="D264" s="264"/>
      <c r="E264" s="282"/>
      <c r="F264" s="264"/>
      <c r="G264" s="277"/>
      <c r="H264" s="264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64"/>
      <c r="B265" s="282"/>
      <c r="C265" s="264"/>
      <c r="D265" s="264"/>
      <c r="E265" s="282"/>
      <c r="F265" s="264"/>
      <c r="G265" s="277"/>
      <c r="H265" s="264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64"/>
      <c r="B266" s="282"/>
      <c r="C266" s="264"/>
      <c r="D266" s="264"/>
      <c r="E266" s="282"/>
      <c r="F266" s="264"/>
      <c r="G266" s="277"/>
      <c r="H266" s="264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64"/>
      <c r="B267" s="282"/>
      <c r="C267" s="264"/>
      <c r="D267" s="264"/>
      <c r="E267" s="282"/>
      <c r="F267" s="264"/>
      <c r="G267" s="277"/>
      <c r="H267" s="264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64"/>
      <c r="B268" s="282"/>
      <c r="C268" s="264"/>
      <c r="D268" s="264"/>
      <c r="E268" s="282"/>
      <c r="F268" s="264"/>
      <c r="G268" s="277"/>
      <c r="H268" s="264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64"/>
      <c r="B269" s="282"/>
      <c r="C269" s="264"/>
      <c r="D269" s="264"/>
      <c r="E269" s="282"/>
      <c r="F269" s="264"/>
      <c r="G269" s="277"/>
      <c r="H269" s="264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64"/>
      <c r="B270" s="282"/>
      <c r="C270" s="264"/>
      <c r="D270" s="264"/>
      <c r="E270" s="282"/>
      <c r="F270" s="264"/>
      <c r="G270" s="277"/>
      <c r="H270" s="264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64"/>
      <c r="B271" s="282"/>
      <c r="C271" s="264"/>
      <c r="D271" s="264"/>
      <c r="E271" s="282"/>
      <c r="F271" s="264"/>
      <c r="G271" s="277"/>
      <c r="H271" s="264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64"/>
      <c r="B272" s="282"/>
      <c r="C272" s="264"/>
      <c r="D272" s="264"/>
      <c r="E272" s="282"/>
      <c r="F272" s="264"/>
      <c r="G272" s="277"/>
      <c r="H272" s="264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64"/>
      <c r="B273" s="282"/>
      <c r="C273" s="264"/>
      <c r="D273" s="264"/>
      <c r="E273" s="282"/>
      <c r="F273" s="264"/>
      <c r="G273" s="277"/>
      <c r="H273" s="264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64"/>
      <c r="B274" s="282"/>
      <c r="C274" s="264"/>
      <c r="D274" s="264"/>
      <c r="E274" s="282"/>
      <c r="F274" s="264"/>
      <c r="G274" s="277"/>
      <c r="H274" s="264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64"/>
      <c r="B275" s="282"/>
      <c r="C275" s="264"/>
      <c r="D275" s="264"/>
      <c r="E275" s="282"/>
      <c r="F275" s="264"/>
      <c r="G275" s="277"/>
      <c r="H275" s="264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64"/>
      <c r="B276" s="282"/>
      <c r="C276" s="264"/>
      <c r="D276" s="264"/>
      <c r="E276" s="282"/>
      <c r="F276" s="264"/>
      <c r="G276" s="277"/>
      <c r="H276" s="264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64"/>
      <c r="B277" s="282"/>
      <c r="C277" s="264"/>
      <c r="D277" s="264"/>
      <c r="E277" s="282"/>
      <c r="F277" s="264"/>
      <c r="G277" s="277"/>
      <c r="H277" s="264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64"/>
      <c r="B278" s="282"/>
      <c r="C278" s="264"/>
      <c r="D278" s="264"/>
      <c r="E278" s="282"/>
      <c r="F278" s="264"/>
      <c r="G278" s="277"/>
      <c r="H278" s="264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64"/>
      <c r="B279" s="282"/>
      <c r="C279" s="264"/>
      <c r="D279" s="264"/>
      <c r="E279" s="282"/>
      <c r="F279" s="264"/>
      <c r="G279" s="277"/>
      <c r="H279" s="264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64"/>
      <c r="B280" s="282"/>
      <c r="C280" s="264"/>
      <c r="D280" s="264"/>
      <c r="E280" s="282"/>
      <c r="F280" s="264"/>
      <c r="G280" s="277"/>
      <c r="H280" s="264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64"/>
      <c r="B281" s="282"/>
      <c r="C281" s="264"/>
      <c r="D281" s="264"/>
      <c r="E281" s="282"/>
      <c r="F281" s="264"/>
      <c r="G281" s="277"/>
      <c r="H281" s="264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64"/>
      <c r="B282" s="282"/>
      <c r="C282" s="264"/>
      <c r="D282" s="264"/>
      <c r="E282" s="282"/>
      <c r="F282" s="264"/>
      <c r="G282" s="277"/>
      <c r="H282" s="264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64"/>
      <c r="B283" s="282"/>
      <c r="C283" s="264"/>
      <c r="D283" s="264"/>
      <c r="E283" s="282"/>
      <c r="F283" s="264"/>
      <c r="G283" s="277"/>
      <c r="H283" s="264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64"/>
      <c r="B284" s="282"/>
      <c r="C284" s="264"/>
      <c r="D284" s="264"/>
      <c r="E284" s="282"/>
      <c r="F284" s="264"/>
      <c r="G284" s="277"/>
      <c r="H284" s="264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64"/>
      <c r="B285" s="282"/>
      <c r="C285" s="264"/>
      <c r="D285" s="264"/>
      <c r="E285" s="282"/>
      <c r="F285" s="264"/>
      <c r="G285" s="277"/>
      <c r="H285" s="264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64"/>
      <c r="B286" s="282"/>
      <c r="C286" s="264"/>
      <c r="D286" s="264"/>
      <c r="E286" s="282"/>
      <c r="F286" s="264"/>
      <c r="G286" s="277"/>
      <c r="H286" s="264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64"/>
      <c r="B287" s="282"/>
      <c r="C287" s="264"/>
      <c r="D287" s="264"/>
      <c r="E287" s="282"/>
      <c r="F287" s="264"/>
      <c r="G287" s="277"/>
      <c r="H287" s="264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64"/>
      <c r="B288" s="282"/>
      <c r="C288" s="264"/>
      <c r="D288" s="264"/>
      <c r="E288" s="282"/>
      <c r="F288" s="264"/>
      <c r="G288" s="277"/>
      <c r="H288" s="264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64"/>
      <c r="B289" s="282"/>
      <c r="C289" s="264"/>
      <c r="D289" s="264"/>
      <c r="E289" s="282"/>
      <c r="F289" s="264"/>
      <c r="G289" s="277"/>
      <c r="H289" s="264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64"/>
      <c r="B290" s="282"/>
      <c r="C290" s="264"/>
      <c r="D290" s="264"/>
      <c r="E290" s="282"/>
      <c r="F290" s="264"/>
      <c r="G290" s="277"/>
      <c r="H290" s="264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64"/>
      <c r="B291" s="282"/>
      <c r="C291" s="264"/>
      <c r="D291" s="264"/>
      <c r="E291" s="282"/>
      <c r="F291" s="264"/>
      <c r="G291" s="277"/>
      <c r="H291" s="264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64"/>
      <c r="B292" s="282"/>
      <c r="C292" s="264"/>
      <c r="D292" s="264"/>
      <c r="E292" s="282"/>
      <c r="F292" s="264"/>
      <c r="G292" s="277"/>
      <c r="H292" s="264"/>
      <c r="I292" s="277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64"/>
      <c r="B293" s="282"/>
      <c r="C293" s="264"/>
      <c r="D293" s="264"/>
      <c r="E293" s="282"/>
      <c r="F293" s="264"/>
      <c r="G293" s="277"/>
      <c r="H293" s="264"/>
      <c r="I293" s="277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64"/>
      <c r="B294" s="282"/>
      <c r="C294" s="264"/>
      <c r="D294" s="264"/>
      <c r="E294" s="282"/>
      <c r="F294" s="264"/>
      <c r="G294" s="277"/>
      <c r="H294" s="264"/>
      <c r="I294" s="277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64"/>
      <c r="B295" s="282"/>
      <c r="C295" s="264"/>
      <c r="D295" s="264"/>
      <c r="E295" s="282"/>
      <c r="F295" s="264"/>
      <c r="G295" s="277"/>
      <c r="H295" s="264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64"/>
      <c r="B296" s="282"/>
      <c r="C296" s="264"/>
      <c r="D296" s="264"/>
      <c r="E296" s="282"/>
      <c r="F296" s="264"/>
      <c r="G296" s="277"/>
      <c r="H296" s="264"/>
      <c r="I296" s="277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82"/>
      <c r="C297" s="264"/>
      <c r="D297" s="264"/>
      <c r="E297" s="282"/>
      <c r="F297" s="264"/>
      <c r="G297" s="277"/>
      <c r="H297" s="264"/>
      <c r="I297" s="277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82"/>
      <c r="C298" s="264"/>
      <c r="D298" s="264"/>
      <c r="E298" s="282"/>
      <c r="F298" s="264"/>
      <c r="G298" s="277"/>
      <c r="H298" s="264"/>
      <c r="I298" s="277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82"/>
      <c r="C299" s="264"/>
      <c r="D299" s="264"/>
      <c r="E299" s="282"/>
      <c r="F299" s="264"/>
      <c r="G299" s="277"/>
      <c r="H299" s="264"/>
      <c r="I299" s="277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82"/>
      <c r="C300" s="264"/>
      <c r="D300" s="264"/>
      <c r="E300" s="282"/>
      <c r="F300" s="264"/>
      <c r="G300" s="277"/>
      <c r="H300" s="264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82"/>
      <c r="C301" s="264"/>
      <c r="D301" s="264"/>
      <c r="E301" s="282"/>
      <c r="F301" s="264"/>
      <c r="G301" s="277"/>
      <c r="H301" s="264"/>
      <c r="I301" s="277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82"/>
      <c r="C302" s="264"/>
      <c r="D302" s="264"/>
      <c r="E302" s="282"/>
      <c r="F302" s="264"/>
      <c r="G302" s="277"/>
      <c r="H302" s="264"/>
      <c r="I302" s="277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82"/>
      <c r="C303" s="264"/>
      <c r="D303" s="264"/>
      <c r="E303" s="282"/>
      <c r="F303" s="264"/>
      <c r="G303" s="277"/>
      <c r="H303" s="264"/>
      <c r="I303" s="277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82"/>
      <c r="C304" s="264"/>
      <c r="D304" s="264"/>
      <c r="E304" s="282"/>
      <c r="F304" s="264"/>
      <c r="G304" s="277"/>
      <c r="H304" s="264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82"/>
      <c r="C305" s="264"/>
      <c r="D305" s="264"/>
      <c r="E305" s="282"/>
      <c r="F305" s="264"/>
      <c r="G305" s="277"/>
      <c r="H305" s="264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82"/>
      <c r="C306" s="264"/>
      <c r="D306" s="264"/>
      <c r="E306" s="282"/>
      <c r="F306" s="264"/>
      <c r="G306" s="277"/>
      <c r="H306" s="264"/>
      <c r="I306" s="277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82"/>
      <c r="C307" s="264"/>
      <c r="D307" s="264"/>
      <c r="E307" s="282"/>
      <c r="F307" s="264"/>
      <c r="G307" s="277"/>
      <c r="H307" s="264"/>
      <c r="I307" s="277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82"/>
      <c r="C308" s="264"/>
      <c r="D308" s="264"/>
      <c r="E308" s="282"/>
      <c r="F308" s="264"/>
      <c r="G308" s="277"/>
      <c r="H308" s="264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82"/>
      <c r="C309" s="264"/>
      <c r="D309" s="264"/>
      <c r="E309" s="282"/>
      <c r="F309" s="264"/>
      <c r="G309" s="277"/>
      <c r="H309" s="264"/>
      <c r="I309" s="277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82"/>
      <c r="C310" s="264"/>
      <c r="D310" s="264"/>
      <c r="E310" s="282"/>
      <c r="F310" s="264"/>
      <c r="G310" s="277"/>
      <c r="H310" s="264"/>
      <c r="I310" s="277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82"/>
      <c r="C311" s="264"/>
      <c r="D311" s="264"/>
      <c r="E311" s="282"/>
      <c r="F311" s="264"/>
      <c r="G311" s="277"/>
      <c r="H311" s="264"/>
      <c r="I311" s="277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82"/>
      <c r="C312" s="264"/>
      <c r="D312" s="264"/>
      <c r="E312" s="282"/>
      <c r="F312" s="264"/>
      <c r="G312" s="277"/>
      <c r="H312" s="264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82"/>
      <c r="C313" s="264"/>
      <c r="D313" s="264"/>
      <c r="E313" s="282"/>
      <c r="F313" s="264"/>
      <c r="G313" s="277"/>
      <c r="H313" s="264"/>
      <c r="I313" s="277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82"/>
      <c r="C314" s="264"/>
      <c r="D314" s="264"/>
      <c r="E314" s="282"/>
      <c r="F314" s="264"/>
      <c r="G314" s="277"/>
      <c r="H314" s="264"/>
      <c r="I314" s="277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82"/>
      <c r="C315" s="264"/>
      <c r="D315" s="264"/>
      <c r="E315" s="282"/>
      <c r="F315" s="264"/>
      <c r="G315" s="277"/>
      <c r="H315" s="264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82"/>
      <c r="C316" s="264"/>
      <c r="D316" s="264"/>
      <c r="E316" s="282"/>
      <c r="F316" s="264"/>
      <c r="G316" s="277"/>
      <c r="H316" s="264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82"/>
      <c r="C317" s="264"/>
      <c r="D317" s="264"/>
      <c r="E317" s="282"/>
      <c r="F317" s="264"/>
      <c r="G317" s="277"/>
      <c r="H317" s="264"/>
      <c r="I317" s="277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82"/>
      <c r="C318" s="264"/>
      <c r="D318" s="264"/>
      <c r="E318" s="282"/>
      <c r="F318" s="264"/>
      <c r="G318" s="277"/>
      <c r="H318" s="264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82"/>
      <c r="C319" s="264"/>
      <c r="D319" s="264"/>
      <c r="E319" s="282"/>
      <c r="F319" s="264"/>
      <c r="G319" s="277"/>
      <c r="H319" s="264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82"/>
      <c r="C320" s="264"/>
      <c r="D320" s="264"/>
      <c r="E320" s="282"/>
      <c r="F320" s="264"/>
      <c r="G320" s="277"/>
      <c r="H320" s="264"/>
      <c r="I320" s="277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82"/>
      <c r="C321" s="264"/>
      <c r="D321" s="264"/>
      <c r="E321" s="282"/>
      <c r="F321" s="264"/>
      <c r="G321" s="277"/>
      <c r="H321" s="264"/>
      <c r="I321" s="277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82"/>
      <c r="C322" s="264"/>
      <c r="D322" s="264"/>
      <c r="E322" s="282"/>
      <c r="F322" s="264"/>
      <c r="G322" s="277"/>
      <c r="H322" s="264"/>
      <c r="I322" s="277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82"/>
      <c r="C323" s="264"/>
      <c r="D323" s="264"/>
      <c r="E323" s="282"/>
      <c r="F323" s="264"/>
      <c r="G323" s="277"/>
      <c r="H323" s="264"/>
      <c r="I323" s="277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82"/>
      <c r="C324" s="264"/>
      <c r="D324" s="264"/>
      <c r="E324" s="282"/>
      <c r="F324" s="264"/>
      <c r="G324" s="277"/>
      <c r="H324" s="264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82"/>
      <c r="C325" s="264"/>
      <c r="D325" s="264"/>
      <c r="E325" s="282"/>
      <c r="F325" s="264"/>
      <c r="G325" s="277"/>
      <c r="H325" s="264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82"/>
      <c r="C326" s="264"/>
      <c r="D326" s="264"/>
      <c r="E326" s="282"/>
      <c r="F326" s="264"/>
      <c r="G326" s="277"/>
      <c r="H326" s="264"/>
      <c r="I326" s="277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82"/>
      <c r="C327" s="264"/>
      <c r="D327" s="264"/>
      <c r="E327" s="282"/>
      <c r="F327" s="264"/>
      <c r="G327" s="277"/>
      <c r="H327" s="264"/>
      <c r="I327" s="277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82"/>
      <c r="C328" s="264"/>
      <c r="D328" s="264"/>
      <c r="E328" s="282"/>
      <c r="F328" s="264"/>
      <c r="G328" s="277"/>
      <c r="H328" s="264"/>
      <c r="I328" s="277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82"/>
      <c r="C329" s="264"/>
      <c r="D329" s="264"/>
      <c r="E329" s="282"/>
      <c r="F329" s="264"/>
      <c r="G329" s="277"/>
      <c r="H329" s="264"/>
      <c r="I329" s="277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82"/>
      <c r="C330" s="264"/>
      <c r="D330" s="264"/>
      <c r="E330" s="282"/>
      <c r="F330" s="264"/>
      <c r="G330" s="277"/>
      <c r="H330" s="264"/>
      <c r="I330" s="277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82"/>
      <c r="C331" s="264"/>
      <c r="D331" s="264"/>
      <c r="E331" s="282"/>
      <c r="F331" s="264"/>
      <c r="G331" s="277"/>
      <c r="H331" s="264"/>
      <c r="I331" s="277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82"/>
      <c r="C332" s="264"/>
      <c r="D332" s="264"/>
      <c r="E332" s="282"/>
      <c r="F332" s="264"/>
      <c r="G332" s="277"/>
      <c r="H332" s="264"/>
      <c r="I332" s="277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82"/>
      <c r="C333" s="264"/>
      <c r="D333" s="264"/>
      <c r="E333" s="282"/>
      <c r="F333" s="264"/>
      <c r="G333" s="277"/>
      <c r="H333" s="264"/>
      <c r="I333" s="277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82"/>
      <c r="C334" s="264"/>
      <c r="D334" s="264"/>
      <c r="E334" s="282"/>
      <c r="F334" s="264"/>
      <c r="G334" s="277"/>
      <c r="H334" s="264"/>
      <c r="I334" s="277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82"/>
      <c r="C335" s="264"/>
      <c r="D335" s="264"/>
      <c r="E335" s="282"/>
      <c r="F335" s="264"/>
      <c r="G335" s="277"/>
      <c r="H335" s="264"/>
      <c r="I335" s="277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82"/>
      <c r="C336" s="264"/>
      <c r="D336" s="264"/>
      <c r="E336" s="282"/>
      <c r="F336" s="264"/>
      <c r="G336" s="277"/>
      <c r="H336" s="264"/>
      <c r="I336" s="277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82"/>
      <c r="C337" s="264"/>
      <c r="D337" s="264"/>
      <c r="E337" s="282"/>
      <c r="F337" s="264"/>
      <c r="G337" s="277"/>
      <c r="H337" s="264"/>
      <c r="I337" s="277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82"/>
      <c r="C338" s="264"/>
      <c r="D338" s="264"/>
      <c r="E338" s="282"/>
      <c r="F338" s="264"/>
      <c r="G338" s="277"/>
      <c r="H338" s="264"/>
      <c r="I338" s="277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82"/>
      <c r="C339" s="264"/>
      <c r="D339" s="264"/>
      <c r="E339" s="282"/>
      <c r="F339" s="264"/>
      <c r="G339" s="277"/>
      <c r="H339" s="264"/>
      <c r="I339" s="277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82"/>
      <c r="C340" s="264"/>
      <c r="D340" s="264"/>
      <c r="E340" s="282"/>
      <c r="F340" s="264"/>
      <c r="G340" s="277"/>
      <c r="H340" s="264"/>
      <c r="I340" s="277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82"/>
      <c r="C341" s="264"/>
      <c r="D341" s="264"/>
      <c r="E341" s="282"/>
      <c r="F341" s="264"/>
      <c r="G341" s="277"/>
      <c r="H341" s="264"/>
      <c r="I341" s="277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82"/>
      <c r="C342" s="264"/>
      <c r="D342" s="264"/>
      <c r="E342" s="282"/>
      <c r="F342" s="264"/>
      <c r="G342" s="277"/>
      <c r="H342" s="264"/>
      <c r="I342" s="277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82"/>
      <c r="C343" s="264"/>
      <c r="D343" s="264"/>
      <c r="E343" s="282"/>
      <c r="F343" s="264"/>
      <c r="G343" s="277"/>
      <c r="H343" s="264"/>
      <c r="I343" s="277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82"/>
      <c r="C344" s="264"/>
      <c r="D344" s="264"/>
      <c r="E344" s="282"/>
      <c r="F344" s="264"/>
      <c r="G344" s="277"/>
      <c r="H344" s="264"/>
      <c r="I344" s="277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82"/>
      <c r="C345" s="264"/>
      <c r="D345" s="264"/>
      <c r="E345" s="282"/>
      <c r="F345" s="264"/>
      <c r="G345" s="277"/>
      <c r="H345" s="264"/>
      <c r="I345" s="277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82"/>
      <c r="C346" s="264"/>
      <c r="D346" s="264"/>
      <c r="E346" s="282"/>
      <c r="F346" s="264"/>
      <c r="G346" s="277"/>
      <c r="H346" s="264"/>
      <c r="I346" s="277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82"/>
      <c r="C347" s="264"/>
      <c r="D347" s="264"/>
      <c r="E347" s="282"/>
      <c r="F347" s="264"/>
      <c r="G347" s="277"/>
      <c r="H347" s="264"/>
      <c r="I347" s="277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82"/>
      <c r="C348" s="264"/>
      <c r="D348" s="264"/>
      <c r="E348" s="282"/>
      <c r="F348" s="264"/>
      <c r="G348" s="277"/>
      <c r="H348" s="264"/>
      <c r="I348" s="277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82"/>
      <c r="C349" s="264"/>
      <c r="D349" s="264"/>
      <c r="E349" s="282"/>
      <c r="F349" s="264"/>
      <c r="G349" s="277"/>
      <c r="H349" s="264"/>
      <c r="I349" s="277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82"/>
      <c r="C350" s="264"/>
      <c r="D350" s="264"/>
      <c r="E350" s="282"/>
      <c r="F350" s="264"/>
      <c r="G350" s="277"/>
      <c r="H350" s="264"/>
      <c r="I350" s="277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82"/>
      <c r="C351" s="264"/>
      <c r="D351" s="264"/>
      <c r="E351" s="282"/>
      <c r="F351" s="264"/>
      <c r="G351" s="277"/>
      <c r="H351" s="264"/>
      <c r="I351" s="277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82"/>
      <c r="C352" s="264"/>
      <c r="D352" s="264"/>
      <c r="E352" s="282"/>
      <c r="F352" s="264"/>
      <c r="G352" s="277"/>
      <c r="H352" s="264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82"/>
      <c r="C353" s="264"/>
      <c r="D353" s="264"/>
      <c r="E353" s="282"/>
      <c r="F353" s="264"/>
      <c r="G353" s="277"/>
      <c r="H353" s="264"/>
      <c r="I353" s="277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82"/>
      <c r="C354" s="264"/>
      <c r="D354" s="264"/>
      <c r="E354" s="282"/>
      <c r="F354" s="264"/>
      <c r="G354" s="277"/>
      <c r="H354" s="264"/>
      <c r="I354" s="277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82"/>
      <c r="C355" s="264"/>
      <c r="D355" s="264"/>
      <c r="E355" s="282"/>
      <c r="F355" s="264"/>
      <c r="G355" s="277"/>
      <c r="H355" s="264"/>
      <c r="I355" s="277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82"/>
      <c r="C356" s="264"/>
      <c r="D356" s="264"/>
      <c r="E356" s="282"/>
      <c r="F356" s="264"/>
      <c r="G356" s="277"/>
      <c r="H356" s="264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82"/>
      <c r="C357" s="264"/>
      <c r="D357" s="264"/>
      <c r="E357" s="282"/>
      <c r="F357" s="264"/>
      <c r="G357" s="277"/>
      <c r="H357" s="264"/>
      <c r="I357" s="277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82"/>
      <c r="C358" s="264"/>
      <c r="D358" s="264"/>
      <c r="E358" s="282"/>
      <c r="F358" s="264"/>
      <c r="G358" s="277"/>
      <c r="H358" s="264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82"/>
      <c r="C359" s="264"/>
      <c r="D359" s="264"/>
      <c r="E359" s="282"/>
      <c r="F359" s="264"/>
      <c r="G359" s="277"/>
      <c r="H359" s="264"/>
      <c r="I359" s="277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82"/>
      <c r="C360" s="264"/>
      <c r="D360" s="264"/>
      <c r="E360" s="282"/>
      <c r="F360" s="264"/>
      <c r="G360" s="277"/>
      <c r="H360" s="264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82"/>
      <c r="C361" s="264"/>
      <c r="D361" s="264"/>
      <c r="E361" s="282"/>
      <c r="F361" s="264"/>
      <c r="G361" s="277"/>
      <c r="H361" s="264"/>
      <c r="I361" s="277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82"/>
      <c r="C362" s="264"/>
      <c r="D362" s="264"/>
      <c r="E362" s="282"/>
      <c r="F362" s="264"/>
      <c r="G362" s="277"/>
      <c r="H362" s="264"/>
      <c r="I362" s="277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82"/>
      <c r="C363" s="264"/>
      <c r="D363" s="264"/>
      <c r="E363" s="282"/>
      <c r="F363" s="264"/>
      <c r="G363" s="277"/>
      <c r="H363" s="264"/>
      <c r="I363" s="277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82"/>
      <c r="C364" s="264"/>
      <c r="D364" s="264"/>
      <c r="E364" s="282"/>
      <c r="F364" s="264"/>
      <c r="G364" s="277"/>
      <c r="H364" s="264"/>
      <c r="I364" s="277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82"/>
      <c r="C365" s="264"/>
      <c r="D365" s="264"/>
      <c r="E365" s="282"/>
      <c r="F365" s="264"/>
      <c r="G365" s="277"/>
      <c r="H365" s="264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82"/>
      <c r="C366" s="264"/>
      <c r="D366" s="264"/>
      <c r="E366" s="282"/>
      <c r="F366" s="264"/>
      <c r="G366" s="277"/>
      <c r="H366" s="264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82"/>
      <c r="C367" s="264"/>
      <c r="D367" s="264"/>
      <c r="E367" s="282"/>
      <c r="F367" s="264"/>
      <c r="G367" s="277"/>
      <c r="H367" s="264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82"/>
      <c r="C368" s="264"/>
      <c r="D368" s="264"/>
      <c r="E368" s="282"/>
      <c r="F368" s="264"/>
      <c r="G368" s="277"/>
      <c r="H368" s="264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82"/>
      <c r="C369" s="264"/>
      <c r="D369" s="264"/>
      <c r="E369" s="282"/>
      <c r="F369" s="264"/>
      <c r="G369" s="277"/>
      <c r="H369" s="264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82"/>
      <c r="C370" s="264"/>
      <c r="D370" s="264"/>
      <c r="E370" s="282"/>
      <c r="F370" s="264"/>
      <c r="G370" s="277"/>
      <c r="H370" s="264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82"/>
      <c r="C371" s="264"/>
      <c r="D371" s="264"/>
      <c r="E371" s="282"/>
      <c r="F371" s="264"/>
      <c r="G371" s="277"/>
      <c r="H371" s="264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82"/>
      <c r="C372" s="264"/>
      <c r="D372" s="264"/>
      <c r="E372" s="282"/>
      <c r="F372" s="264"/>
      <c r="G372" s="277"/>
      <c r="H372" s="264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82"/>
      <c r="C373" s="264"/>
      <c r="D373" s="264"/>
      <c r="E373" s="282"/>
      <c r="F373" s="264"/>
      <c r="G373" s="277"/>
      <c r="H373" s="264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82"/>
      <c r="C374" s="264"/>
      <c r="D374" s="264"/>
      <c r="E374" s="282"/>
      <c r="F374" s="264"/>
      <c r="G374" s="277"/>
      <c r="H374" s="264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82"/>
      <c r="C375" s="264"/>
      <c r="D375" s="264"/>
      <c r="E375" s="282"/>
      <c r="F375" s="264"/>
      <c r="G375" s="277"/>
      <c r="H375" s="264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82"/>
      <c r="C376" s="264"/>
      <c r="D376" s="264"/>
      <c r="E376" s="282"/>
      <c r="F376" s="264"/>
      <c r="G376" s="277"/>
      <c r="H376" s="264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82"/>
      <c r="C377" s="264"/>
      <c r="D377" s="264"/>
      <c r="E377" s="282"/>
      <c r="F377" s="264"/>
      <c r="G377" s="277"/>
      <c r="H377" s="264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82"/>
      <c r="C378" s="264"/>
      <c r="D378" s="264"/>
      <c r="E378" s="282"/>
      <c r="F378" s="264"/>
      <c r="G378" s="277"/>
      <c r="H378" s="264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82"/>
      <c r="C379" s="264"/>
      <c r="D379" s="264"/>
      <c r="E379" s="282"/>
      <c r="F379" s="264"/>
      <c r="G379" s="277"/>
      <c r="H379" s="264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82"/>
      <c r="C380" s="264"/>
      <c r="D380" s="264"/>
      <c r="E380" s="282"/>
      <c r="F380" s="264"/>
      <c r="G380" s="277"/>
      <c r="H380" s="264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82"/>
      <c r="C381" s="264"/>
      <c r="D381" s="264"/>
      <c r="E381" s="282"/>
      <c r="F381" s="264"/>
      <c r="G381" s="277"/>
      <c r="H381" s="264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82"/>
      <c r="C382" s="264"/>
      <c r="D382" s="264"/>
      <c r="E382" s="282"/>
      <c r="F382" s="264"/>
      <c r="G382" s="277"/>
      <c r="H382" s="264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82"/>
      <c r="C383" s="264"/>
      <c r="D383" s="264"/>
      <c r="E383" s="282"/>
      <c r="F383" s="264"/>
      <c r="G383" s="277"/>
      <c r="H383" s="264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82"/>
      <c r="C384" s="264"/>
      <c r="D384" s="264"/>
      <c r="E384" s="282"/>
      <c r="F384" s="264"/>
      <c r="G384" s="277"/>
      <c r="H384" s="264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82"/>
      <c r="C385" s="264"/>
      <c r="D385" s="264"/>
      <c r="E385" s="282"/>
      <c r="F385" s="264"/>
      <c r="G385" s="277"/>
      <c r="H385" s="264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82"/>
      <c r="C386" s="264"/>
      <c r="D386" s="264"/>
      <c r="E386" s="282"/>
      <c r="F386" s="264"/>
      <c r="G386" s="277"/>
      <c r="H386" s="264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82"/>
      <c r="C387" s="264"/>
      <c r="D387" s="264"/>
      <c r="E387" s="282"/>
      <c r="F387" s="264"/>
      <c r="G387" s="277"/>
      <c r="H387" s="264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82"/>
      <c r="C388" s="264"/>
      <c r="D388" s="264"/>
      <c r="E388" s="282"/>
      <c r="F388" s="264"/>
      <c r="G388" s="277"/>
      <c r="H388" s="264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82"/>
      <c r="C389" s="264"/>
      <c r="D389" s="264"/>
      <c r="E389" s="282"/>
      <c r="F389" s="264"/>
      <c r="G389" s="277"/>
      <c r="H389" s="264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82"/>
      <c r="C390" s="264"/>
      <c r="D390" s="264"/>
      <c r="E390" s="282"/>
      <c r="F390" s="264"/>
      <c r="G390" s="277"/>
      <c r="H390" s="264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82"/>
      <c r="C391" s="264"/>
      <c r="D391" s="264"/>
      <c r="E391" s="282"/>
      <c r="F391" s="264"/>
      <c r="G391" s="277"/>
      <c r="H391" s="264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82"/>
      <c r="C392" s="264"/>
      <c r="D392" s="264"/>
      <c r="E392" s="282"/>
      <c r="F392" s="264"/>
      <c r="G392" s="277"/>
      <c r="H392" s="264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82"/>
      <c r="C393" s="264"/>
      <c r="D393" s="264"/>
      <c r="E393" s="282"/>
      <c r="F393" s="264"/>
      <c r="G393" s="277"/>
      <c r="H393" s="264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82"/>
      <c r="C394" s="264"/>
      <c r="D394" s="264"/>
      <c r="E394" s="282"/>
      <c r="F394" s="264"/>
      <c r="G394" s="277"/>
      <c r="H394" s="264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82"/>
      <c r="C395" s="264"/>
      <c r="D395" s="264"/>
      <c r="E395" s="282"/>
      <c r="F395" s="264"/>
      <c r="G395" s="277"/>
      <c r="H395" s="264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82"/>
      <c r="C396" s="264"/>
      <c r="D396" s="264"/>
      <c r="E396" s="282"/>
      <c r="F396" s="264"/>
      <c r="G396" s="277"/>
      <c r="H396" s="264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82"/>
      <c r="C397" s="264"/>
      <c r="D397" s="264"/>
      <c r="E397" s="282"/>
      <c r="F397" s="264"/>
      <c r="G397" s="277"/>
      <c r="H397" s="264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82"/>
      <c r="C398" s="264"/>
      <c r="D398" s="264"/>
      <c r="E398" s="282"/>
      <c r="F398" s="264"/>
      <c r="G398" s="277"/>
      <c r="H398" s="264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82"/>
      <c r="C399" s="264"/>
      <c r="D399" s="264"/>
      <c r="E399" s="282"/>
      <c r="F399" s="264"/>
      <c r="G399" s="277"/>
      <c r="H399" s="264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82"/>
      <c r="C400" s="264"/>
      <c r="D400" s="264"/>
      <c r="E400" s="282"/>
      <c r="F400" s="264"/>
      <c r="G400" s="277"/>
      <c r="H400" s="264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82"/>
      <c r="C401" s="264"/>
      <c r="D401" s="264"/>
      <c r="E401" s="282"/>
      <c r="F401" s="264"/>
      <c r="G401" s="277"/>
      <c r="H401" s="264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82"/>
      <c r="C402" s="264"/>
      <c r="D402" s="264"/>
      <c r="E402" s="282"/>
      <c r="F402" s="264"/>
      <c r="G402" s="277"/>
      <c r="H402" s="264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82"/>
      <c r="C403" s="264"/>
      <c r="D403" s="264"/>
      <c r="E403" s="282"/>
      <c r="F403" s="264"/>
      <c r="G403" s="277"/>
      <c r="H403" s="264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82"/>
      <c r="C404" s="264"/>
      <c r="D404" s="264"/>
      <c r="E404" s="282"/>
      <c r="F404" s="264"/>
      <c r="G404" s="277"/>
      <c r="H404" s="264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82"/>
      <c r="C405" s="264"/>
      <c r="D405" s="264"/>
      <c r="E405" s="282"/>
      <c r="F405" s="264"/>
      <c r="G405" s="277"/>
      <c r="H405" s="264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82"/>
      <c r="C406" s="264"/>
      <c r="D406" s="264"/>
      <c r="E406" s="282"/>
      <c r="F406" s="264"/>
      <c r="G406" s="277"/>
      <c r="H406" s="264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82"/>
      <c r="C407" s="264"/>
      <c r="D407" s="264"/>
      <c r="E407" s="282"/>
      <c r="F407" s="264"/>
      <c r="G407" s="277"/>
      <c r="H407" s="264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82"/>
      <c r="C408" s="264"/>
      <c r="D408" s="264"/>
      <c r="E408" s="282"/>
      <c r="F408" s="264"/>
      <c r="G408" s="277"/>
      <c r="H408" s="264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82"/>
      <c r="C409" s="264"/>
      <c r="D409" s="264"/>
      <c r="E409" s="282"/>
      <c r="F409" s="264"/>
      <c r="G409" s="277"/>
      <c r="H409" s="264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82"/>
      <c r="C410" s="264"/>
      <c r="D410" s="264"/>
      <c r="E410" s="282"/>
      <c r="F410" s="264"/>
      <c r="G410" s="277"/>
      <c r="H410" s="264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82"/>
      <c r="C411" s="264"/>
      <c r="D411" s="264"/>
      <c r="E411" s="282"/>
      <c r="F411" s="264"/>
      <c r="G411" s="277"/>
      <c r="H411" s="264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82"/>
      <c r="C412" s="264"/>
      <c r="D412" s="264"/>
      <c r="E412" s="282"/>
      <c r="F412" s="264"/>
      <c r="G412" s="277"/>
      <c r="H412" s="264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82"/>
      <c r="C413" s="264"/>
      <c r="D413" s="264"/>
      <c r="E413" s="282"/>
      <c r="F413" s="264"/>
      <c r="G413" s="277"/>
      <c r="H413" s="264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82"/>
      <c r="C414" s="264"/>
      <c r="D414" s="264"/>
      <c r="E414" s="282"/>
      <c r="F414" s="264"/>
      <c r="G414" s="277"/>
      <c r="H414" s="264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82"/>
      <c r="C415" s="264"/>
      <c r="D415" s="264"/>
      <c r="E415" s="282"/>
      <c r="F415" s="264"/>
      <c r="G415" s="277"/>
      <c r="H415" s="264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82"/>
      <c r="C416" s="264"/>
      <c r="D416" s="264"/>
      <c r="E416" s="282"/>
      <c r="F416" s="264"/>
      <c r="G416" s="277"/>
      <c r="H416" s="264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82"/>
      <c r="C417" s="264"/>
      <c r="D417" s="264"/>
      <c r="E417" s="282"/>
      <c r="F417" s="264"/>
      <c r="G417" s="277"/>
      <c r="H417" s="264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82"/>
      <c r="C418" s="264"/>
      <c r="D418" s="264"/>
      <c r="E418" s="282"/>
      <c r="F418" s="264"/>
      <c r="G418" s="277"/>
      <c r="H418" s="264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82"/>
      <c r="C419" s="264"/>
      <c r="D419" s="264"/>
      <c r="E419" s="282"/>
      <c r="F419" s="264"/>
      <c r="G419" s="277"/>
      <c r="H419" s="264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82"/>
      <c r="C420" s="264"/>
      <c r="D420" s="264"/>
      <c r="E420" s="282"/>
      <c r="F420" s="264"/>
      <c r="G420" s="277"/>
      <c r="H420" s="264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82"/>
      <c r="C421" s="264"/>
      <c r="D421" s="264"/>
      <c r="E421" s="282"/>
      <c r="F421" s="264"/>
      <c r="G421" s="277"/>
      <c r="H421" s="264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82"/>
      <c r="C422" s="264"/>
      <c r="D422" s="264"/>
      <c r="E422" s="282"/>
      <c r="F422" s="264"/>
      <c r="G422" s="277"/>
      <c r="H422" s="264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82"/>
      <c r="C423" s="264"/>
      <c r="D423" s="264"/>
      <c r="E423" s="282"/>
      <c r="F423" s="264"/>
      <c r="G423" s="277"/>
      <c r="H423" s="264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82"/>
      <c r="C424" s="264"/>
      <c r="D424" s="264"/>
      <c r="E424" s="282"/>
      <c r="F424" s="264"/>
      <c r="G424" s="277"/>
      <c r="H424" s="264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82"/>
      <c r="C425" s="264"/>
      <c r="D425" s="264"/>
      <c r="E425" s="282"/>
      <c r="F425" s="264"/>
      <c r="G425" s="277"/>
      <c r="H425" s="264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82"/>
      <c r="C426" s="264"/>
      <c r="D426" s="264"/>
      <c r="E426" s="282"/>
      <c r="F426" s="264"/>
      <c r="G426" s="277"/>
      <c r="H426" s="264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82"/>
      <c r="C427" s="264"/>
      <c r="D427" s="264"/>
      <c r="E427" s="282"/>
      <c r="F427" s="264"/>
      <c r="G427" s="277"/>
      <c r="H427" s="264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82"/>
      <c r="C428" s="264"/>
      <c r="D428" s="264"/>
      <c r="E428" s="282"/>
      <c r="F428" s="264"/>
      <c r="G428" s="277"/>
      <c r="H428" s="264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82"/>
      <c r="C429" s="264"/>
      <c r="D429" s="264"/>
      <c r="E429" s="282"/>
      <c r="F429" s="264"/>
      <c r="G429" s="277"/>
      <c r="H429" s="264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82"/>
      <c r="C430" s="264"/>
      <c r="D430" s="264"/>
      <c r="E430" s="282"/>
      <c r="F430" s="264"/>
      <c r="G430" s="277"/>
      <c r="H430" s="264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82"/>
      <c r="C431" s="264"/>
      <c r="D431" s="264"/>
      <c r="E431" s="282"/>
      <c r="F431" s="264"/>
      <c r="G431" s="277"/>
      <c r="H431" s="264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82"/>
      <c r="C432" s="264"/>
      <c r="D432" s="264"/>
      <c r="E432" s="282"/>
      <c r="F432" s="264"/>
      <c r="G432" s="277"/>
      <c r="H432" s="264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82"/>
      <c r="C433" s="264"/>
      <c r="D433" s="264"/>
      <c r="E433" s="282"/>
      <c r="F433" s="264"/>
      <c r="G433" s="277"/>
      <c r="H433" s="264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82"/>
      <c r="C434" s="264"/>
      <c r="D434" s="264"/>
      <c r="E434" s="282"/>
      <c r="F434" s="264"/>
      <c r="G434" s="277"/>
      <c r="H434" s="264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82"/>
      <c r="C435" s="264"/>
      <c r="D435" s="264"/>
      <c r="E435" s="282"/>
      <c r="F435" s="264"/>
      <c r="G435" s="277"/>
      <c r="H435" s="264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82"/>
      <c r="C436" s="264"/>
      <c r="D436" s="264"/>
      <c r="E436" s="282"/>
      <c r="F436" s="264"/>
      <c r="G436" s="277"/>
      <c r="H436" s="264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82"/>
      <c r="C437" s="264"/>
      <c r="D437" s="264"/>
      <c r="E437" s="282"/>
      <c r="F437" s="264"/>
      <c r="G437" s="277"/>
      <c r="H437" s="264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82"/>
      <c r="C438" s="264"/>
      <c r="D438" s="264"/>
      <c r="E438" s="282"/>
      <c r="F438" s="264"/>
      <c r="G438" s="277"/>
      <c r="H438" s="264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82"/>
      <c r="C439" s="264"/>
      <c r="D439" s="264"/>
      <c r="E439" s="282"/>
      <c r="F439" s="264"/>
      <c r="G439" s="277"/>
      <c r="H439" s="264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82"/>
      <c r="C440" s="264"/>
      <c r="D440" s="264"/>
      <c r="E440" s="282"/>
      <c r="F440" s="264"/>
      <c r="G440" s="277"/>
      <c r="H440" s="264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82"/>
      <c r="C441" s="264"/>
      <c r="D441" s="264"/>
      <c r="E441" s="282"/>
      <c r="F441" s="264"/>
      <c r="G441" s="277"/>
      <c r="H441" s="264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82"/>
      <c r="C442" s="264"/>
      <c r="D442" s="264"/>
      <c r="E442" s="282"/>
      <c r="F442" s="264"/>
      <c r="G442" s="277"/>
      <c r="H442" s="264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82"/>
      <c r="C443" s="264"/>
      <c r="D443" s="264"/>
      <c r="E443" s="282"/>
      <c r="F443" s="264"/>
      <c r="G443" s="277"/>
      <c r="H443" s="264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82"/>
      <c r="C444" s="264"/>
      <c r="D444" s="264"/>
      <c r="E444" s="282"/>
      <c r="F444" s="264"/>
      <c r="G444" s="277"/>
      <c r="H444" s="264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82"/>
      <c r="C445" s="264"/>
      <c r="D445" s="264"/>
      <c r="E445" s="282"/>
      <c r="F445" s="264"/>
      <c r="G445" s="277"/>
      <c r="H445" s="264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82"/>
      <c r="C446" s="264"/>
      <c r="D446" s="264"/>
      <c r="E446" s="282"/>
      <c r="F446" s="264"/>
      <c r="G446" s="277"/>
      <c r="H446" s="264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82"/>
      <c r="C447" s="264"/>
      <c r="D447" s="264"/>
      <c r="E447" s="282"/>
      <c r="F447" s="264"/>
      <c r="G447" s="277"/>
      <c r="H447" s="264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82"/>
      <c r="C448" s="264"/>
      <c r="D448" s="264"/>
      <c r="E448" s="282"/>
      <c r="F448" s="264"/>
      <c r="G448" s="277"/>
      <c r="H448" s="264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82"/>
      <c r="C449" s="264"/>
      <c r="D449" s="264"/>
      <c r="E449" s="282"/>
      <c r="F449" s="264"/>
      <c r="G449" s="277"/>
      <c r="H449" s="264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82"/>
      <c r="C450" s="264"/>
      <c r="D450" s="264"/>
      <c r="E450" s="282"/>
      <c r="F450" s="264"/>
      <c r="G450" s="277"/>
      <c r="H450" s="264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82"/>
      <c r="C451" s="264"/>
      <c r="D451" s="264"/>
      <c r="E451" s="282"/>
      <c r="F451" s="264"/>
      <c r="G451" s="277"/>
      <c r="H451" s="264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82"/>
      <c r="C452" s="264"/>
      <c r="D452" s="264"/>
      <c r="E452" s="282"/>
      <c r="F452" s="264"/>
      <c r="G452" s="277"/>
      <c r="H452" s="264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82"/>
      <c r="C453" s="264"/>
      <c r="D453" s="264"/>
      <c r="E453" s="282"/>
      <c r="F453" s="264"/>
      <c r="G453" s="277"/>
      <c r="H453" s="264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82"/>
      <c r="C454" s="264"/>
      <c r="D454" s="264"/>
      <c r="E454" s="282"/>
      <c r="F454" s="264"/>
      <c r="G454" s="277"/>
      <c r="H454" s="264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82"/>
      <c r="C455" s="264"/>
      <c r="D455" s="264"/>
      <c r="E455" s="282"/>
      <c r="F455" s="264"/>
      <c r="G455" s="277"/>
      <c r="H455" s="264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82"/>
      <c r="C456" s="264"/>
      <c r="D456" s="264"/>
      <c r="E456" s="282"/>
      <c r="F456" s="264"/>
      <c r="G456" s="277"/>
      <c r="H456" s="264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82"/>
      <c r="C457" s="264"/>
      <c r="D457" s="264"/>
      <c r="E457" s="282"/>
      <c r="F457" s="264"/>
      <c r="G457" s="277"/>
      <c r="H457" s="264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82"/>
      <c r="C458" s="264"/>
      <c r="D458" s="264"/>
      <c r="E458" s="282"/>
      <c r="F458" s="264"/>
      <c r="G458" s="277"/>
      <c r="H458" s="264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82"/>
      <c r="C459" s="264"/>
      <c r="D459" s="264"/>
      <c r="E459" s="282"/>
      <c r="F459" s="264"/>
      <c r="G459" s="277"/>
      <c r="H459" s="264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82"/>
      <c r="C460" s="264"/>
      <c r="D460" s="264"/>
      <c r="E460" s="282"/>
      <c r="F460" s="264"/>
      <c r="G460" s="277"/>
      <c r="H460" s="264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82"/>
      <c r="C461" s="264"/>
      <c r="D461" s="264"/>
      <c r="E461" s="282"/>
      <c r="F461" s="264"/>
      <c r="G461" s="277"/>
      <c r="H461" s="264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82"/>
      <c r="C462" s="264"/>
      <c r="D462" s="264"/>
      <c r="E462" s="282"/>
      <c r="F462" s="264"/>
      <c r="G462" s="277"/>
      <c r="H462" s="264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82"/>
      <c r="C463" s="264"/>
      <c r="D463" s="264"/>
      <c r="E463" s="282"/>
      <c r="F463" s="264"/>
      <c r="G463" s="277"/>
      <c r="H463" s="264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82"/>
      <c r="C464" s="264"/>
      <c r="D464" s="264"/>
      <c r="E464" s="282"/>
      <c r="F464" s="264"/>
      <c r="G464" s="277"/>
      <c r="H464" s="264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82"/>
      <c r="C465" s="264"/>
      <c r="D465" s="264"/>
      <c r="E465" s="282"/>
      <c r="F465" s="264"/>
      <c r="G465" s="277"/>
      <c r="H465" s="264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82"/>
      <c r="C466" s="264"/>
      <c r="D466" s="264"/>
      <c r="E466" s="282"/>
      <c r="F466" s="264"/>
      <c r="G466" s="277"/>
      <c r="H466" s="264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82"/>
      <c r="C467" s="264"/>
      <c r="D467" s="264"/>
      <c r="E467" s="282"/>
      <c r="F467" s="264"/>
      <c r="G467" s="277"/>
      <c r="H467" s="264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82"/>
      <c r="C468" s="264"/>
      <c r="D468" s="264"/>
      <c r="E468" s="282"/>
      <c r="F468" s="264"/>
      <c r="G468" s="277"/>
      <c r="H468" s="264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82"/>
      <c r="C469" s="264"/>
      <c r="D469" s="264"/>
      <c r="E469" s="282"/>
      <c r="F469" s="264"/>
      <c r="G469" s="277"/>
      <c r="H469" s="264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82"/>
      <c r="C470" s="264"/>
      <c r="D470" s="264"/>
      <c r="E470" s="282"/>
      <c r="F470" s="264"/>
      <c r="G470" s="277"/>
      <c r="H470" s="264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82"/>
      <c r="C471" s="264"/>
      <c r="D471" s="264"/>
      <c r="E471" s="282"/>
      <c r="F471" s="264"/>
      <c r="G471" s="277"/>
      <c r="H471" s="264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82"/>
      <c r="C472" s="264"/>
      <c r="D472" s="264"/>
      <c r="E472" s="282"/>
      <c r="F472" s="264"/>
      <c r="G472" s="277"/>
      <c r="H472" s="264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82"/>
      <c r="C473" s="264"/>
      <c r="D473" s="264"/>
      <c r="E473" s="282"/>
      <c r="F473" s="264"/>
      <c r="G473" s="277"/>
      <c r="H473" s="264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82"/>
      <c r="C474" s="264"/>
      <c r="D474" s="264"/>
      <c r="E474" s="282"/>
      <c r="F474" s="264"/>
      <c r="G474" s="277"/>
      <c r="H474" s="264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82"/>
      <c r="C475" s="264"/>
      <c r="D475" s="264"/>
      <c r="E475" s="282"/>
      <c r="F475" s="264"/>
      <c r="G475" s="277"/>
      <c r="H475" s="264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82"/>
      <c r="C476" s="264"/>
      <c r="D476" s="264"/>
      <c r="E476" s="282"/>
      <c r="F476" s="264"/>
      <c r="G476" s="277"/>
      <c r="H476" s="264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82"/>
      <c r="C477" s="264"/>
      <c r="D477" s="264"/>
      <c r="E477" s="282"/>
      <c r="F477" s="264"/>
      <c r="G477" s="277"/>
      <c r="H477" s="264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82"/>
      <c r="C478" s="264"/>
      <c r="D478" s="264"/>
      <c r="E478" s="282"/>
      <c r="F478" s="264"/>
      <c r="G478" s="277"/>
      <c r="H478" s="264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82"/>
      <c r="C479" s="264"/>
      <c r="D479" s="264"/>
      <c r="E479" s="282"/>
      <c r="F479" s="264"/>
      <c r="G479" s="277"/>
      <c r="H479" s="264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82"/>
      <c r="C480" s="264"/>
      <c r="D480" s="264"/>
      <c r="E480" s="282"/>
      <c r="F480" s="264"/>
      <c r="G480" s="277"/>
      <c r="H480" s="264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82"/>
      <c r="C481" s="264"/>
      <c r="D481" s="264"/>
      <c r="E481" s="282"/>
      <c r="F481" s="264"/>
      <c r="G481" s="277"/>
      <c r="H481" s="264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82"/>
      <c r="C482" s="264"/>
      <c r="D482" s="264"/>
      <c r="E482" s="282"/>
      <c r="F482" s="264"/>
      <c r="G482" s="277"/>
      <c r="H482" s="264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82"/>
      <c r="C483" s="264"/>
      <c r="D483" s="264"/>
      <c r="E483" s="282"/>
      <c r="F483" s="264"/>
      <c r="G483" s="277"/>
      <c r="H483" s="264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82"/>
      <c r="C484" s="264"/>
      <c r="D484" s="264"/>
      <c r="E484" s="282"/>
      <c r="F484" s="264"/>
      <c r="G484" s="277"/>
      <c r="H484" s="264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82"/>
      <c r="C485" s="264"/>
      <c r="D485" s="264"/>
      <c r="E485" s="282"/>
      <c r="F485" s="264"/>
      <c r="G485" s="277"/>
      <c r="H485" s="264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82"/>
      <c r="C486" s="264"/>
      <c r="D486" s="264"/>
      <c r="E486" s="282"/>
      <c r="F486" s="264"/>
      <c r="G486" s="277"/>
      <c r="H486" s="264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82"/>
      <c r="C487" s="264"/>
      <c r="D487" s="264"/>
      <c r="E487" s="282"/>
      <c r="F487" s="264"/>
      <c r="G487" s="277"/>
      <c r="H487" s="264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82"/>
      <c r="C488" s="264"/>
      <c r="D488" s="264"/>
      <c r="E488" s="282"/>
      <c r="F488" s="264"/>
      <c r="G488" s="277"/>
      <c r="H488" s="264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82"/>
      <c r="C489" s="264"/>
      <c r="D489" s="264"/>
      <c r="E489" s="282"/>
      <c r="F489" s="264"/>
      <c r="G489" s="277"/>
      <c r="H489" s="264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82"/>
      <c r="C490" s="264"/>
      <c r="D490" s="264"/>
      <c r="E490" s="282"/>
      <c r="F490" s="264"/>
      <c r="G490" s="277"/>
      <c r="H490" s="264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82"/>
      <c r="C491" s="264"/>
      <c r="D491" s="264"/>
      <c r="E491" s="282"/>
      <c r="F491" s="264"/>
      <c r="G491" s="277"/>
      <c r="H491" s="264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82"/>
      <c r="C492" s="264"/>
      <c r="D492" s="264"/>
      <c r="E492" s="282"/>
      <c r="F492" s="264"/>
      <c r="G492" s="277"/>
      <c r="H492" s="264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82"/>
      <c r="C493" s="264"/>
      <c r="D493" s="264"/>
      <c r="E493" s="282"/>
      <c r="F493" s="264"/>
      <c r="G493" s="277"/>
      <c r="H493" s="264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82"/>
      <c r="C494" s="264"/>
      <c r="D494" s="264"/>
      <c r="E494" s="282"/>
      <c r="F494" s="264"/>
      <c r="G494" s="277"/>
      <c r="H494" s="264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82"/>
      <c r="C495" s="264"/>
      <c r="D495" s="264"/>
      <c r="E495" s="282"/>
      <c r="F495" s="264"/>
      <c r="G495" s="277"/>
      <c r="H495" s="264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82"/>
      <c r="C496" s="264"/>
      <c r="D496" s="264"/>
      <c r="E496" s="282"/>
      <c r="F496" s="264"/>
      <c r="G496" s="277"/>
      <c r="H496" s="264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82"/>
      <c r="C497" s="264"/>
      <c r="D497" s="264"/>
      <c r="E497" s="282"/>
      <c r="F497" s="264"/>
      <c r="G497" s="277"/>
      <c r="H497" s="264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82"/>
      <c r="C498" s="264"/>
      <c r="D498" s="264"/>
      <c r="E498" s="282"/>
      <c r="F498" s="264"/>
      <c r="G498" s="277"/>
      <c r="H498" s="264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82"/>
      <c r="C499" s="264"/>
      <c r="D499" s="264"/>
      <c r="E499" s="282"/>
      <c r="F499" s="264"/>
      <c r="G499" s="277"/>
      <c r="H499" s="264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82"/>
      <c r="C500" s="264"/>
      <c r="D500" s="264"/>
      <c r="E500" s="282"/>
      <c r="F500" s="264"/>
      <c r="G500" s="277"/>
      <c r="H500" s="264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82"/>
      <c r="C501" s="264"/>
      <c r="D501" s="264"/>
      <c r="E501" s="282"/>
      <c r="F501" s="264"/>
      <c r="G501" s="277"/>
      <c r="H501" s="264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82"/>
      <c r="C502" s="264"/>
      <c r="D502" s="264"/>
      <c r="E502" s="282"/>
      <c r="F502" s="264"/>
      <c r="G502" s="277"/>
      <c r="H502" s="264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82"/>
      <c r="C503" s="264"/>
      <c r="D503" s="264"/>
      <c r="E503" s="282"/>
      <c r="F503" s="264"/>
      <c r="G503" s="277"/>
      <c r="H503" s="264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82"/>
      <c r="C504" s="264"/>
      <c r="D504" s="264"/>
      <c r="E504" s="282"/>
      <c r="F504" s="264"/>
      <c r="G504" s="277"/>
      <c r="H504" s="264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82"/>
      <c r="C505" s="264"/>
      <c r="D505" s="264"/>
      <c r="E505" s="282"/>
      <c r="F505" s="264"/>
      <c r="G505" s="277"/>
      <c r="H505" s="264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82"/>
      <c r="C506" s="264"/>
      <c r="D506" s="264"/>
      <c r="E506" s="282"/>
      <c r="F506" s="264"/>
      <c r="G506" s="277"/>
      <c r="H506" s="264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82"/>
      <c r="C507" s="264"/>
      <c r="D507" s="264"/>
      <c r="E507" s="282"/>
      <c r="F507" s="264"/>
      <c r="G507" s="277"/>
      <c r="H507" s="264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82"/>
      <c r="C508" s="264"/>
      <c r="D508" s="264"/>
      <c r="E508" s="282"/>
      <c r="F508" s="264"/>
      <c r="G508" s="277"/>
      <c r="H508" s="264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82"/>
      <c r="C509" s="264"/>
      <c r="D509" s="264"/>
      <c r="E509" s="282"/>
      <c r="F509" s="264"/>
      <c r="G509" s="277"/>
      <c r="H509" s="264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82"/>
      <c r="C510" s="264"/>
      <c r="D510" s="264"/>
      <c r="E510" s="282"/>
      <c r="F510" s="264"/>
      <c r="G510" s="277"/>
      <c r="H510" s="264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82"/>
      <c r="C511" s="264"/>
      <c r="D511" s="264"/>
      <c r="E511" s="282"/>
      <c r="F511" s="264"/>
      <c r="G511" s="277"/>
      <c r="H511" s="264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82"/>
      <c r="C512" s="264"/>
      <c r="D512" s="264"/>
      <c r="E512" s="282"/>
      <c r="F512" s="264"/>
      <c r="G512" s="277"/>
      <c r="H512" s="264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82"/>
      <c r="C513" s="264"/>
      <c r="D513" s="264"/>
      <c r="E513" s="282"/>
      <c r="F513" s="264"/>
      <c r="G513" s="277"/>
      <c r="H513" s="264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82"/>
      <c r="C514" s="264"/>
      <c r="D514" s="264"/>
      <c r="E514" s="282"/>
      <c r="F514" s="264"/>
      <c r="G514" s="277"/>
      <c r="H514" s="264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82"/>
      <c r="C515" s="264"/>
      <c r="D515" s="264"/>
      <c r="E515" s="282"/>
      <c r="F515" s="264"/>
      <c r="G515" s="277"/>
      <c r="H515" s="264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82"/>
      <c r="C516" s="264"/>
      <c r="D516" s="264"/>
      <c r="E516" s="282"/>
      <c r="F516" s="264"/>
      <c r="G516" s="277"/>
      <c r="H516" s="264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82"/>
      <c r="C517" s="264"/>
      <c r="D517" s="264"/>
      <c r="E517" s="282"/>
      <c r="F517" s="264"/>
      <c r="G517" s="277"/>
      <c r="H517" s="264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82"/>
      <c r="C518" s="264"/>
      <c r="D518" s="264"/>
      <c r="E518" s="282"/>
      <c r="F518" s="264"/>
      <c r="G518" s="277"/>
      <c r="H518" s="264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82"/>
      <c r="C519" s="264"/>
      <c r="D519" s="264"/>
      <c r="E519" s="282"/>
      <c r="F519" s="264"/>
      <c r="G519" s="277"/>
      <c r="H519" s="264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82"/>
      <c r="C520" s="264"/>
      <c r="D520" s="264"/>
      <c r="E520" s="282"/>
      <c r="F520" s="264"/>
      <c r="G520" s="277"/>
      <c r="H520" s="264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82"/>
      <c r="C521" s="264"/>
      <c r="D521" s="264"/>
      <c r="E521" s="282"/>
      <c r="F521" s="264"/>
      <c r="G521" s="277"/>
      <c r="H521" s="264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82"/>
      <c r="C522" s="264"/>
      <c r="D522" s="264"/>
      <c r="E522" s="282"/>
      <c r="F522" s="264"/>
      <c r="G522" s="277"/>
      <c r="H522" s="264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82"/>
      <c r="C523" s="264"/>
      <c r="D523" s="264"/>
      <c r="E523" s="282"/>
      <c r="F523" s="264"/>
      <c r="G523" s="277"/>
      <c r="H523" s="264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82"/>
      <c r="C524" s="264"/>
      <c r="D524" s="264"/>
      <c r="E524" s="282"/>
      <c r="F524" s="264"/>
      <c r="G524" s="277"/>
      <c r="H524" s="264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82"/>
      <c r="C525" s="264"/>
      <c r="D525" s="264"/>
      <c r="E525" s="282"/>
      <c r="F525" s="264"/>
      <c r="G525" s="277"/>
      <c r="H525" s="264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82"/>
      <c r="C526" s="264"/>
      <c r="D526" s="264"/>
      <c r="E526" s="282"/>
      <c r="F526" s="264"/>
      <c r="G526" s="277"/>
      <c r="H526" s="264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82"/>
      <c r="C527" s="264"/>
      <c r="D527" s="264"/>
      <c r="E527" s="282"/>
      <c r="F527" s="264"/>
      <c r="G527" s="277"/>
      <c r="H527" s="264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82"/>
      <c r="C528" s="264"/>
      <c r="D528" s="264"/>
      <c r="E528" s="282"/>
      <c r="F528" s="264"/>
      <c r="G528" s="277"/>
      <c r="H528" s="264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82"/>
      <c r="C529" s="264"/>
      <c r="D529" s="264"/>
      <c r="E529" s="282"/>
      <c r="F529" s="264"/>
      <c r="G529" s="277"/>
      <c r="H529" s="264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82"/>
      <c r="C530" s="264"/>
      <c r="D530" s="264"/>
      <c r="E530" s="282"/>
      <c r="F530" s="264"/>
      <c r="G530" s="277"/>
      <c r="H530" s="264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82"/>
      <c r="C531" s="264"/>
      <c r="D531" s="264"/>
      <c r="E531" s="282"/>
      <c r="F531" s="264"/>
      <c r="G531" s="277"/>
      <c r="H531" s="264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82"/>
      <c r="C532" s="264"/>
      <c r="D532" s="264"/>
      <c r="E532" s="282"/>
      <c r="F532" s="264"/>
      <c r="G532" s="277"/>
      <c r="H532" s="264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82"/>
      <c r="C533" s="264"/>
      <c r="D533" s="264"/>
      <c r="E533" s="282"/>
      <c r="F533" s="264"/>
      <c r="G533" s="277"/>
      <c r="H533" s="264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82"/>
      <c r="C534" s="264"/>
      <c r="D534" s="264"/>
      <c r="E534" s="282"/>
      <c r="F534" s="264"/>
      <c r="G534" s="277"/>
      <c r="H534" s="264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82"/>
      <c r="C535" s="264"/>
      <c r="D535" s="264"/>
      <c r="E535" s="282"/>
      <c r="F535" s="264"/>
      <c r="G535" s="277"/>
      <c r="H535" s="264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82"/>
      <c r="C536" s="264"/>
      <c r="D536" s="264"/>
      <c r="E536" s="282"/>
      <c r="F536" s="264"/>
      <c r="G536" s="277"/>
      <c r="H536" s="264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82"/>
      <c r="C537" s="264"/>
      <c r="D537" s="264"/>
      <c r="E537" s="282"/>
      <c r="F537" s="264"/>
      <c r="G537" s="277"/>
      <c r="H537" s="264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82"/>
      <c r="C538" s="264"/>
      <c r="D538" s="264"/>
      <c r="E538" s="282"/>
      <c r="F538" s="264"/>
      <c r="G538" s="277"/>
      <c r="H538" s="264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82"/>
      <c r="C539" s="264"/>
      <c r="D539" s="264"/>
      <c r="E539" s="282"/>
      <c r="F539" s="264"/>
      <c r="G539" s="277"/>
      <c r="H539" s="264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82"/>
      <c r="C540" s="264"/>
      <c r="D540" s="264"/>
      <c r="E540" s="282"/>
      <c r="F540" s="264"/>
      <c r="G540" s="277"/>
      <c r="H540" s="264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82"/>
      <c r="C541" s="264"/>
      <c r="D541" s="264"/>
      <c r="E541" s="282"/>
      <c r="F541" s="264"/>
      <c r="G541" s="277"/>
      <c r="H541" s="264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82"/>
      <c r="C542" s="264"/>
      <c r="D542" s="264"/>
      <c r="E542" s="282"/>
      <c r="F542" s="264"/>
      <c r="G542" s="277"/>
      <c r="H542" s="264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82"/>
      <c r="C543" s="264"/>
      <c r="D543" s="264"/>
      <c r="E543" s="282"/>
      <c r="F543" s="264"/>
      <c r="G543" s="277"/>
      <c r="H543" s="264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82"/>
      <c r="C544" s="264"/>
      <c r="D544" s="264"/>
      <c r="E544" s="282"/>
      <c r="F544" s="264"/>
      <c r="G544" s="277"/>
      <c r="H544" s="264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82"/>
      <c r="C545" s="264"/>
      <c r="D545" s="264"/>
      <c r="E545" s="282"/>
      <c r="F545" s="264"/>
      <c r="G545" s="277"/>
      <c r="H545" s="264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82"/>
      <c r="C546" s="264"/>
      <c r="D546" s="264"/>
      <c r="E546" s="282"/>
      <c r="F546" s="264"/>
      <c r="G546" s="277"/>
      <c r="H546" s="264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82"/>
      <c r="C547" s="264"/>
      <c r="D547" s="264"/>
      <c r="E547" s="282"/>
      <c r="F547" s="264"/>
      <c r="G547" s="277"/>
      <c r="H547" s="264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82"/>
      <c r="C548" s="264"/>
      <c r="D548" s="264"/>
      <c r="E548" s="282"/>
      <c r="F548" s="264"/>
      <c r="G548" s="277"/>
      <c r="H548" s="264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82"/>
      <c r="C549" s="264"/>
      <c r="D549" s="264"/>
      <c r="E549" s="282"/>
      <c r="F549" s="264"/>
      <c r="G549" s="277"/>
      <c r="H549" s="264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82"/>
      <c r="C550" s="264"/>
      <c r="D550" s="264"/>
      <c r="E550" s="282"/>
      <c r="F550" s="264"/>
      <c r="G550" s="277"/>
      <c r="H550" s="264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82"/>
      <c r="C551" s="264"/>
      <c r="D551" s="264"/>
      <c r="E551" s="282"/>
      <c r="F551" s="264"/>
      <c r="G551" s="277"/>
      <c r="H551" s="264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82"/>
      <c r="C552" s="264"/>
      <c r="D552" s="264"/>
      <c r="E552" s="282"/>
      <c r="F552" s="264"/>
      <c r="G552" s="277"/>
      <c r="H552" s="264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82"/>
      <c r="C553" s="264"/>
      <c r="D553" s="264"/>
      <c r="E553" s="282"/>
      <c r="F553" s="264"/>
      <c r="G553" s="277"/>
      <c r="H553" s="264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82"/>
      <c r="C554" s="264"/>
      <c r="D554" s="264"/>
      <c r="E554" s="282"/>
      <c r="F554" s="264"/>
      <c r="G554" s="277"/>
      <c r="H554" s="264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82"/>
      <c r="C555" s="264"/>
      <c r="D555" s="264"/>
      <c r="E555" s="282"/>
      <c r="F555" s="264"/>
      <c r="G555" s="277"/>
      <c r="H555" s="264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82"/>
      <c r="C556" s="264"/>
      <c r="D556" s="264"/>
      <c r="E556" s="282"/>
      <c r="F556" s="264"/>
      <c r="G556" s="277"/>
      <c r="H556" s="264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82"/>
      <c r="C557" s="264"/>
      <c r="D557" s="264"/>
      <c r="E557" s="282"/>
      <c r="F557" s="264"/>
      <c r="G557" s="277"/>
      <c r="H557" s="264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82"/>
      <c r="C558" s="264"/>
      <c r="D558" s="264"/>
      <c r="E558" s="282"/>
      <c r="F558" s="264"/>
      <c r="G558" s="277"/>
      <c r="H558" s="264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82"/>
      <c r="C559" s="264"/>
      <c r="D559" s="264"/>
      <c r="E559" s="282"/>
      <c r="F559" s="264"/>
      <c r="G559" s="277"/>
      <c r="H559" s="264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82"/>
      <c r="C560" s="264"/>
      <c r="D560" s="264"/>
      <c r="E560" s="282"/>
      <c r="F560" s="264"/>
      <c r="G560" s="277"/>
      <c r="H560" s="264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82"/>
      <c r="C561" s="264"/>
      <c r="D561" s="264"/>
      <c r="E561" s="282"/>
      <c r="F561" s="264"/>
      <c r="G561" s="277"/>
      <c r="H561" s="264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82"/>
      <c r="C562" s="264"/>
      <c r="D562" s="264"/>
      <c r="E562" s="282"/>
      <c r="F562" s="264"/>
      <c r="G562" s="277"/>
      <c r="H562" s="264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82"/>
      <c r="C563" s="264"/>
      <c r="D563" s="264"/>
      <c r="E563" s="282"/>
      <c r="F563" s="264"/>
      <c r="G563" s="277"/>
      <c r="H563" s="264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82"/>
      <c r="C564" s="264"/>
      <c r="D564" s="264"/>
      <c r="E564" s="282"/>
      <c r="F564" s="264"/>
      <c r="G564" s="277"/>
      <c r="H564" s="264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82"/>
      <c r="C565" s="264"/>
      <c r="D565" s="264"/>
      <c r="E565" s="282"/>
      <c r="F565" s="264"/>
      <c r="G565" s="277"/>
      <c r="H565" s="264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82"/>
      <c r="C566" s="264"/>
      <c r="D566" s="264"/>
      <c r="E566" s="282"/>
      <c r="F566" s="264"/>
      <c r="G566" s="277"/>
      <c r="H566" s="264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82"/>
      <c r="C567" s="264"/>
      <c r="D567" s="264"/>
      <c r="E567" s="282"/>
      <c r="F567" s="264"/>
      <c r="G567" s="277"/>
      <c r="H567" s="264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82"/>
      <c r="C568" s="264"/>
      <c r="D568" s="264"/>
      <c r="E568" s="282"/>
      <c r="F568" s="264"/>
      <c r="G568" s="277"/>
      <c r="H568" s="264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82"/>
      <c r="C569" s="264"/>
      <c r="D569" s="264"/>
      <c r="E569" s="282"/>
      <c r="F569" s="264"/>
      <c r="G569" s="277"/>
      <c r="H569" s="264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82"/>
      <c r="C570" s="264"/>
      <c r="D570" s="264"/>
      <c r="E570" s="282"/>
      <c r="F570" s="264"/>
      <c r="G570" s="277"/>
      <c r="H570" s="264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82"/>
      <c r="C571" s="264"/>
      <c r="D571" s="264"/>
      <c r="E571" s="282"/>
      <c r="F571" s="264"/>
      <c r="G571" s="277"/>
      <c r="H571" s="264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82"/>
      <c r="C572" s="264"/>
      <c r="D572" s="264"/>
      <c r="E572" s="282"/>
      <c r="F572" s="264"/>
      <c r="G572" s="277"/>
      <c r="H572" s="264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82"/>
      <c r="C573" s="264"/>
      <c r="D573" s="264"/>
      <c r="E573" s="282"/>
      <c r="F573" s="264"/>
      <c r="G573" s="277"/>
      <c r="H573" s="264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82"/>
      <c r="C574" s="264"/>
      <c r="D574" s="264"/>
      <c r="E574" s="282"/>
      <c r="F574" s="264"/>
      <c r="G574" s="277"/>
      <c r="H574" s="264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82"/>
      <c r="C575" s="264"/>
      <c r="D575" s="264"/>
      <c r="E575" s="282"/>
      <c r="F575" s="264"/>
      <c r="G575" s="277"/>
      <c r="H575" s="264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82"/>
      <c r="C576" s="264"/>
      <c r="D576" s="264"/>
      <c r="E576" s="282"/>
      <c r="F576" s="264"/>
      <c r="G576" s="277"/>
      <c r="H576" s="264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82"/>
      <c r="C577" s="264"/>
      <c r="D577" s="264"/>
      <c r="E577" s="282"/>
      <c r="F577" s="264"/>
      <c r="G577" s="277"/>
      <c r="H577" s="264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82"/>
      <c r="C578" s="264"/>
      <c r="D578" s="264"/>
      <c r="E578" s="282"/>
      <c r="F578" s="264"/>
      <c r="G578" s="277"/>
      <c r="H578" s="264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82"/>
      <c r="C579" s="264"/>
      <c r="D579" s="264"/>
      <c r="E579" s="282"/>
      <c r="F579" s="264"/>
      <c r="G579" s="277"/>
      <c r="H579" s="264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82"/>
      <c r="C580" s="264"/>
      <c r="D580" s="264"/>
      <c r="E580" s="282"/>
      <c r="F580" s="264"/>
      <c r="G580" s="277"/>
      <c r="H580" s="264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82"/>
      <c r="C581" s="264"/>
      <c r="D581" s="264"/>
      <c r="E581" s="282"/>
      <c r="F581" s="264"/>
      <c r="G581" s="277"/>
      <c r="H581" s="264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82"/>
      <c r="C582" s="264"/>
      <c r="D582" s="264"/>
      <c r="E582" s="282"/>
      <c r="F582" s="264"/>
      <c r="G582" s="277"/>
      <c r="H582" s="264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82"/>
      <c r="C583" s="264"/>
      <c r="D583" s="264"/>
      <c r="E583" s="282"/>
      <c r="F583" s="264"/>
      <c r="G583" s="277"/>
      <c r="H583" s="264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82"/>
      <c r="C584" s="264"/>
      <c r="D584" s="264"/>
      <c r="E584" s="282"/>
      <c r="F584" s="264"/>
      <c r="G584" s="277"/>
      <c r="H584" s="264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82"/>
      <c r="C585" s="264"/>
      <c r="D585" s="264"/>
      <c r="E585" s="282"/>
      <c r="F585" s="264"/>
      <c r="G585" s="277"/>
      <c r="H585" s="264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82"/>
      <c r="C586" s="264"/>
      <c r="D586" s="264"/>
      <c r="E586" s="282"/>
      <c r="F586" s="264"/>
      <c r="G586" s="277"/>
      <c r="H586" s="264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82"/>
      <c r="C587" s="264"/>
      <c r="D587" s="264"/>
      <c r="E587" s="282"/>
      <c r="F587" s="264"/>
      <c r="G587" s="277"/>
      <c r="H587" s="264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82"/>
      <c r="C588" s="264"/>
      <c r="D588" s="264"/>
      <c r="E588" s="282"/>
      <c r="F588" s="264"/>
      <c r="G588" s="277"/>
      <c r="H588" s="264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82"/>
      <c r="C589" s="264"/>
      <c r="D589" s="264"/>
      <c r="E589" s="282"/>
      <c r="F589" s="264"/>
      <c r="G589" s="277"/>
      <c r="H589" s="264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82"/>
      <c r="C590" s="264"/>
      <c r="D590" s="264"/>
      <c r="E590" s="282"/>
      <c r="F590" s="264"/>
      <c r="G590" s="277"/>
      <c r="H590" s="264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82"/>
      <c r="C591" s="264"/>
      <c r="D591" s="264"/>
      <c r="E591" s="282"/>
      <c r="F591" s="264"/>
      <c r="G591" s="277"/>
      <c r="H591" s="264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82"/>
      <c r="C592" s="264"/>
      <c r="D592" s="264"/>
      <c r="E592" s="282"/>
      <c r="F592" s="264"/>
      <c r="G592" s="277"/>
      <c r="H592" s="264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82"/>
      <c r="C593" s="264"/>
      <c r="D593" s="264"/>
      <c r="E593" s="282"/>
      <c r="F593" s="264"/>
      <c r="G593" s="277"/>
      <c r="H593" s="264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82"/>
      <c r="C594" s="264"/>
      <c r="D594" s="264"/>
      <c r="E594" s="282"/>
      <c r="F594" s="264"/>
      <c r="G594" s="277"/>
      <c r="H594" s="264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82"/>
      <c r="C595" s="264"/>
      <c r="D595" s="264"/>
      <c r="E595" s="282"/>
      <c r="F595" s="264"/>
      <c r="G595" s="277"/>
      <c r="H595" s="264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82"/>
      <c r="C596" s="264"/>
      <c r="D596" s="264"/>
      <c r="E596" s="282"/>
      <c r="F596" s="264"/>
      <c r="G596" s="277"/>
      <c r="H596" s="264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82"/>
      <c r="C597" s="264"/>
      <c r="D597" s="264"/>
      <c r="E597" s="282"/>
      <c r="F597" s="264"/>
      <c r="G597" s="277"/>
      <c r="H597" s="264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82"/>
      <c r="C598" s="264"/>
      <c r="D598" s="264"/>
      <c r="E598" s="282"/>
      <c r="F598" s="264"/>
      <c r="G598" s="277"/>
      <c r="H598" s="264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82"/>
      <c r="C599" s="264"/>
      <c r="D599" s="264"/>
      <c r="E599" s="282"/>
      <c r="F599" s="264"/>
      <c r="G599" s="277"/>
      <c r="H599" s="264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82"/>
      <c r="C600" s="264"/>
      <c r="D600" s="264"/>
      <c r="E600" s="282"/>
      <c r="F600" s="264"/>
      <c r="G600" s="277"/>
      <c r="H600" s="264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82"/>
      <c r="C601" s="264"/>
      <c r="D601" s="264"/>
      <c r="E601" s="282"/>
      <c r="F601" s="264"/>
      <c r="G601" s="277"/>
      <c r="H601" s="264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82"/>
      <c r="C602" s="264"/>
      <c r="D602" s="264"/>
      <c r="E602" s="282"/>
      <c r="F602" s="264"/>
      <c r="G602" s="277"/>
      <c r="H602" s="264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82"/>
      <c r="C603" s="264"/>
      <c r="D603" s="264"/>
      <c r="E603" s="282"/>
      <c r="F603" s="264"/>
      <c r="G603" s="277"/>
      <c r="H603" s="264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82"/>
      <c r="C604" s="264"/>
      <c r="D604" s="264"/>
      <c r="E604" s="282"/>
      <c r="F604" s="264"/>
      <c r="G604" s="277"/>
      <c r="H604" s="264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82"/>
      <c r="C605" s="264"/>
      <c r="D605" s="264"/>
      <c r="E605" s="282"/>
      <c r="F605" s="264"/>
      <c r="G605" s="277"/>
      <c r="H605" s="264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82"/>
      <c r="C606" s="264"/>
      <c r="D606" s="264"/>
      <c r="E606" s="282"/>
      <c r="F606" s="264"/>
      <c r="G606" s="277"/>
      <c r="H606" s="264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82"/>
      <c r="C607" s="264"/>
      <c r="D607" s="264"/>
      <c r="E607" s="282"/>
      <c r="F607" s="264"/>
      <c r="G607" s="277"/>
      <c r="H607" s="264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82"/>
      <c r="C608" s="264"/>
      <c r="D608" s="264"/>
      <c r="E608" s="282"/>
      <c r="F608" s="264"/>
      <c r="G608" s="277"/>
      <c r="H608" s="264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82"/>
      <c r="C609" s="264"/>
      <c r="D609" s="264"/>
      <c r="E609" s="282"/>
      <c r="F609" s="264"/>
      <c r="G609" s="277"/>
      <c r="H609" s="264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82"/>
      <c r="C610" s="264"/>
      <c r="D610" s="264"/>
      <c r="E610" s="282"/>
      <c r="F610" s="264"/>
      <c r="G610" s="277"/>
      <c r="H610" s="264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82"/>
      <c r="C611" s="264"/>
      <c r="D611" s="264"/>
      <c r="E611" s="282"/>
      <c r="F611" s="264"/>
      <c r="G611" s="277"/>
      <c r="H611" s="264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82"/>
      <c r="C612" s="264"/>
      <c r="D612" s="264"/>
      <c r="E612" s="282"/>
      <c r="F612" s="264"/>
      <c r="G612" s="277"/>
      <c r="H612" s="264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82"/>
      <c r="C613" s="264"/>
      <c r="D613" s="264"/>
      <c r="E613" s="282"/>
      <c r="F613" s="264"/>
      <c r="G613" s="277"/>
      <c r="H613" s="264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82"/>
      <c r="C614" s="264"/>
      <c r="D614" s="264"/>
      <c r="E614" s="282"/>
      <c r="F614" s="264"/>
      <c r="G614" s="277"/>
      <c r="H614" s="264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82"/>
      <c r="C615" s="264"/>
      <c r="D615" s="264"/>
      <c r="E615" s="282"/>
      <c r="F615" s="264"/>
      <c r="G615" s="277"/>
      <c r="H615" s="264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82"/>
      <c r="C616" s="264"/>
      <c r="D616" s="264"/>
      <c r="E616" s="282"/>
      <c r="F616" s="264"/>
      <c r="G616" s="277"/>
      <c r="H616" s="264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82"/>
      <c r="C617" s="264"/>
      <c r="D617" s="264"/>
      <c r="E617" s="282"/>
      <c r="F617" s="264"/>
      <c r="G617" s="277"/>
      <c r="H617" s="264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82"/>
      <c r="C618" s="264"/>
      <c r="D618" s="264"/>
      <c r="E618" s="282"/>
      <c r="F618" s="264"/>
      <c r="G618" s="277"/>
      <c r="H618" s="264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82"/>
      <c r="C619" s="264"/>
      <c r="D619" s="264"/>
      <c r="E619" s="282"/>
      <c r="F619" s="264"/>
      <c r="G619" s="277"/>
      <c r="H619" s="264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82"/>
      <c r="C620" s="264"/>
      <c r="D620" s="264"/>
      <c r="E620" s="282"/>
      <c r="F620" s="264"/>
      <c r="G620" s="277"/>
      <c r="H620" s="264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82"/>
      <c r="C621" s="264"/>
      <c r="D621" s="264"/>
      <c r="E621" s="282"/>
      <c r="F621" s="264"/>
      <c r="G621" s="277"/>
      <c r="H621" s="264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82"/>
      <c r="C622" s="264"/>
      <c r="D622" s="264"/>
      <c r="E622" s="282"/>
      <c r="F622" s="264"/>
      <c r="G622" s="277"/>
      <c r="H622" s="264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82"/>
      <c r="C623" s="264"/>
      <c r="D623" s="264"/>
      <c r="E623" s="282"/>
      <c r="F623" s="264"/>
      <c r="G623" s="277"/>
      <c r="H623" s="264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82"/>
      <c r="C624" s="264"/>
      <c r="D624" s="264"/>
      <c r="E624" s="282"/>
      <c r="F624" s="264"/>
      <c r="G624" s="277"/>
      <c r="H624" s="264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82"/>
      <c r="C625" s="264"/>
      <c r="D625" s="264"/>
      <c r="E625" s="282"/>
      <c r="F625" s="264"/>
      <c r="G625" s="277"/>
      <c r="H625" s="264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82"/>
      <c r="C626" s="264"/>
      <c r="D626" s="264"/>
      <c r="E626" s="282"/>
      <c r="F626" s="264"/>
      <c r="G626" s="277"/>
      <c r="H626" s="264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82"/>
      <c r="C627" s="264"/>
      <c r="D627" s="264"/>
      <c r="E627" s="282"/>
      <c r="F627" s="264"/>
      <c r="G627" s="277"/>
      <c r="H627" s="264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82"/>
      <c r="C628" s="264"/>
      <c r="D628" s="264"/>
      <c r="E628" s="282"/>
      <c r="F628" s="264"/>
      <c r="G628" s="277"/>
      <c r="H628" s="264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82"/>
      <c r="C629" s="264"/>
      <c r="D629" s="264"/>
      <c r="E629" s="282"/>
      <c r="F629" s="264"/>
      <c r="G629" s="277"/>
      <c r="H629" s="264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82"/>
      <c r="C630" s="264"/>
      <c r="D630" s="264"/>
      <c r="E630" s="282"/>
      <c r="F630" s="264"/>
      <c r="G630" s="277"/>
      <c r="H630" s="264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82"/>
      <c r="C631" s="264"/>
      <c r="D631" s="264"/>
      <c r="E631" s="282"/>
      <c r="F631" s="264"/>
      <c r="G631" s="277"/>
      <c r="H631" s="264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82"/>
      <c r="C632" s="264"/>
      <c r="D632" s="264"/>
      <c r="E632" s="282"/>
      <c r="F632" s="264"/>
      <c r="G632" s="277"/>
      <c r="H632" s="264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82"/>
      <c r="C633" s="264"/>
      <c r="D633" s="264"/>
      <c r="E633" s="282"/>
      <c r="F633" s="264"/>
      <c r="G633" s="277"/>
      <c r="H633" s="264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82"/>
      <c r="C634" s="264"/>
      <c r="D634" s="264"/>
      <c r="E634" s="282"/>
      <c r="F634" s="264"/>
      <c r="G634" s="277"/>
      <c r="H634" s="264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82"/>
      <c r="C635" s="264"/>
      <c r="D635" s="264"/>
      <c r="E635" s="282"/>
      <c r="F635" s="264"/>
      <c r="G635" s="277"/>
      <c r="H635" s="264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82"/>
      <c r="C636" s="264"/>
      <c r="D636" s="264"/>
      <c r="E636" s="282"/>
      <c r="F636" s="264"/>
      <c r="G636" s="277"/>
      <c r="H636" s="264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82"/>
      <c r="C637" s="264"/>
      <c r="D637" s="264"/>
      <c r="E637" s="282"/>
      <c r="F637" s="264"/>
      <c r="G637" s="277"/>
      <c r="H637" s="264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82"/>
      <c r="C638" s="264"/>
      <c r="D638" s="264"/>
      <c r="E638" s="282"/>
      <c r="F638" s="264"/>
      <c r="G638" s="277"/>
      <c r="H638" s="264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82"/>
      <c r="C639" s="264"/>
      <c r="D639" s="264"/>
      <c r="E639" s="282"/>
      <c r="F639" s="264"/>
      <c r="G639" s="277"/>
      <c r="H639" s="264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82"/>
      <c r="C640" s="264"/>
      <c r="D640" s="264"/>
      <c r="E640" s="282"/>
      <c r="F640" s="264"/>
      <c r="G640" s="277"/>
      <c r="H640" s="264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82"/>
      <c r="C641" s="264"/>
      <c r="D641" s="264"/>
      <c r="E641" s="282"/>
      <c r="F641" s="264"/>
      <c r="G641" s="277"/>
      <c r="H641" s="264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82"/>
      <c r="C642" s="264"/>
      <c r="D642" s="264"/>
      <c r="E642" s="282"/>
      <c r="F642" s="264"/>
      <c r="G642" s="277"/>
      <c r="H642" s="264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82"/>
      <c r="C643" s="264"/>
      <c r="D643" s="264"/>
      <c r="E643" s="282"/>
      <c r="F643" s="264"/>
      <c r="G643" s="277"/>
      <c r="H643" s="264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82"/>
      <c r="C644" s="264"/>
      <c r="D644" s="264"/>
      <c r="E644" s="282"/>
      <c r="F644" s="264"/>
      <c r="G644" s="277"/>
      <c r="H644" s="264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82"/>
      <c r="C645" s="264"/>
      <c r="D645" s="264"/>
      <c r="E645" s="282"/>
      <c r="F645" s="264"/>
      <c r="G645" s="277"/>
      <c r="H645" s="264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82"/>
      <c r="C646" s="264"/>
      <c r="D646" s="264"/>
      <c r="E646" s="282"/>
      <c r="F646" s="264"/>
      <c r="G646" s="277"/>
      <c r="H646" s="264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82"/>
      <c r="C647" s="264"/>
      <c r="D647" s="264"/>
      <c r="E647" s="282"/>
      <c r="F647" s="264"/>
      <c r="G647" s="277"/>
      <c r="H647" s="264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82"/>
      <c r="C648" s="264"/>
      <c r="D648" s="264"/>
      <c r="E648" s="282"/>
      <c r="F648" s="264"/>
      <c r="G648" s="277"/>
      <c r="H648" s="264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82"/>
      <c r="C649" s="264"/>
      <c r="D649" s="264"/>
      <c r="E649" s="282"/>
      <c r="F649" s="264"/>
      <c r="G649" s="277"/>
      <c r="H649" s="264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82"/>
      <c r="C650" s="264"/>
      <c r="D650" s="264"/>
      <c r="E650" s="282"/>
      <c r="F650" s="264"/>
      <c r="G650" s="277"/>
      <c r="H650" s="264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82"/>
      <c r="C651" s="264"/>
      <c r="D651" s="264"/>
      <c r="E651" s="282"/>
      <c r="F651" s="264"/>
      <c r="G651" s="277"/>
      <c r="H651" s="264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82"/>
      <c r="C652" s="264"/>
      <c r="D652" s="264"/>
      <c r="E652" s="282"/>
      <c r="F652" s="264"/>
      <c r="G652" s="277"/>
      <c r="H652" s="264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82"/>
      <c r="C653" s="264"/>
      <c r="D653" s="264"/>
      <c r="E653" s="282"/>
      <c r="F653" s="264"/>
      <c r="G653" s="277"/>
      <c r="H653" s="264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82"/>
      <c r="C654" s="264"/>
      <c r="D654" s="264"/>
      <c r="E654" s="282"/>
      <c r="F654" s="264"/>
      <c r="G654" s="277"/>
      <c r="H654" s="264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82"/>
      <c r="C655" s="264"/>
      <c r="D655" s="264"/>
      <c r="E655" s="282"/>
      <c r="F655" s="264"/>
      <c r="G655" s="277"/>
      <c r="H655" s="264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82"/>
      <c r="C656" s="264"/>
      <c r="D656" s="264"/>
      <c r="E656" s="282"/>
      <c r="F656" s="264"/>
      <c r="G656" s="277"/>
      <c r="H656" s="264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82"/>
      <c r="C657" s="264"/>
      <c r="D657" s="264"/>
      <c r="E657" s="282"/>
      <c r="F657" s="264"/>
      <c r="G657" s="277"/>
      <c r="H657" s="264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82"/>
      <c r="C658" s="264"/>
      <c r="D658" s="264"/>
      <c r="E658" s="282"/>
      <c r="F658" s="264"/>
      <c r="G658" s="277"/>
      <c r="H658" s="264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82"/>
      <c r="C659" s="264"/>
      <c r="D659" s="264"/>
      <c r="E659" s="282"/>
      <c r="F659" s="264"/>
      <c r="G659" s="277"/>
      <c r="H659" s="264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82"/>
      <c r="C660" s="264"/>
      <c r="D660" s="264"/>
      <c r="E660" s="282"/>
      <c r="F660" s="264"/>
      <c r="G660" s="277"/>
      <c r="H660" s="264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82"/>
      <c r="C661" s="264"/>
      <c r="D661" s="264"/>
      <c r="E661" s="282"/>
      <c r="F661" s="264"/>
      <c r="G661" s="277"/>
      <c r="H661" s="264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82"/>
      <c r="C662" s="264"/>
      <c r="D662" s="264"/>
      <c r="E662" s="282"/>
      <c r="F662" s="264"/>
      <c r="G662" s="277"/>
      <c r="H662" s="264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82"/>
      <c r="C663" s="264"/>
      <c r="D663" s="264"/>
      <c r="E663" s="282"/>
      <c r="F663" s="264"/>
      <c r="G663" s="277"/>
      <c r="H663" s="264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82"/>
      <c r="C664" s="264"/>
      <c r="D664" s="264"/>
      <c r="E664" s="282"/>
      <c r="F664" s="264"/>
      <c r="G664" s="277"/>
      <c r="H664" s="264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82"/>
      <c r="C665" s="264"/>
      <c r="D665" s="264"/>
      <c r="E665" s="282"/>
      <c r="F665" s="264"/>
      <c r="G665" s="277"/>
      <c r="H665" s="264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82"/>
      <c r="C666" s="264"/>
      <c r="D666" s="264"/>
      <c r="E666" s="282"/>
      <c r="F666" s="264"/>
      <c r="G666" s="277"/>
      <c r="H666" s="264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82"/>
      <c r="C667" s="264"/>
      <c r="D667" s="264"/>
      <c r="E667" s="282"/>
      <c r="F667" s="264"/>
      <c r="G667" s="277"/>
      <c r="H667" s="264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82"/>
      <c r="C668" s="264"/>
      <c r="D668" s="264"/>
      <c r="E668" s="282"/>
      <c r="F668" s="264"/>
      <c r="G668" s="277"/>
      <c r="H668" s="264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82"/>
      <c r="C669" s="264"/>
      <c r="D669" s="264"/>
      <c r="E669" s="282"/>
      <c r="F669" s="264"/>
      <c r="G669" s="277"/>
      <c r="H669" s="264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82"/>
      <c r="C670" s="264"/>
      <c r="D670" s="264"/>
      <c r="E670" s="282"/>
      <c r="F670" s="264"/>
      <c r="G670" s="277"/>
      <c r="H670" s="264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82"/>
      <c r="C671" s="264"/>
      <c r="D671" s="264"/>
      <c r="E671" s="282"/>
      <c r="F671" s="264"/>
      <c r="G671" s="277"/>
      <c r="H671" s="264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82"/>
      <c r="C672" s="264"/>
      <c r="D672" s="264"/>
      <c r="E672" s="282"/>
      <c r="F672" s="264"/>
      <c r="G672" s="277"/>
      <c r="H672" s="264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82"/>
      <c r="C673" s="264"/>
      <c r="D673" s="264"/>
      <c r="E673" s="282"/>
      <c r="F673" s="264"/>
      <c r="G673" s="277"/>
      <c r="H673" s="264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82"/>
      <c r="C674" s="264"/>
      <c r="D674" s="264"/>
      <c r="E674" s="282"/>
      <c r="F674" s="264"/>
      <c r="G674" s="277"/>
      <c r="H674" s="264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82"/>
      <c r="C675" s="264"/>
      <c r="D675" s="264"/>
      <c r="E675" s="282"/>
      <c r="F675" s="264"/>
      <c r="G675" s="277"/>
      <c r="H675" s="264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82"/>
      <c r="C676" s="264"/>
      <c r="D676" s="264"/>
      <c r="E676" s="282"/>
      <c r="F676" s="264"/>
      <c r="G676" s="277"/>
      <c r="H676" s="264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82"/>
      <c r="C677" s="264"/>
      <c r="D677" s="264"/>
      <c r="E677" s="282"/>
      <c r="F677" s="264"/>
      <c r="G677" s="277"/>
      <c r="H677" s="264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82"/>
      <c r="C678" s="264"/>
      <c r="D678" s="264"/>
      <c r="E678" s="282"/>
      <c r="F678" s="264"/>
      <c r="G678" s="277"/>
      <c r="H678" s="264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82"/>
      <c r="C679" s="264"/>
      <c r="D679" s="264"/>
      <c r="E679" s="282"/>
      <c r="F679" s="264"/>
      <c r="G679" s="277"/>
      <c r="H679" s="264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82"/>
      <c r="C680" s="264"/>
      <c r="D680" s="264"/>
      <c r="E680" s="282"/>
      <c r="F680" s="264"/>
      <c r="G680" s="277"/>
      <c r="H680" s="264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82"/>
      <c r="C681" s="264"/>
      <c r="D681" s="264"/>
      <c r="E681" s="282"/>
      <c r="F681" s="264"/>
      <c r="G681" s="277"/>
      <c r="H681" s="264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82"/>
      <c r="C682" s="264"/>
      <c r="D682" s="264"/>
      <c r="E682" s="282"/>
      <c r="F682" s="264"/>
      <c r="G682" s="277"/>
      <c r="H682" s="264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82"/>
      <c r="C683" s="264"/>
      <c r="D683" s="264"/>
      <c r="E683" s="282"/>
      <c r="F683" s="264"/>
      <c r="G683" s="277"/>
      <c r="H683" s="264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82"/>
      <c r="C684" s="264"/>
      <c r="D684" s="264"/>
      <c r="E684" s="282"/>
      <c r="F684" s="264"/>
      <c r="G684" s="277"/>
      <c r="H684" s="264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82"/>
      <c r="C685" s="264"/>
      <c r="D685" s="264"/>
      <c r="E685" s="282"/>
      <c r="F685" s="264"/>
      <c r="G685" s="277"/>
      <c r="H685" s="264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82"/>
      <c r="C686" s="264"/>
      <c r="D686" s="264"/>
      <c r="E686" s="282"/>
      <c r="F686" s="264"/>
      <c r="G686" s="277"/>
      <c r="H686" s="264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82"/>
      <c r="C687" s="264"/>
      <c r="D687" s="264"/>
      <c r="E687" s="282"/>
      <c r="F687" s="264"/>
      <c r="G687" s="277"/>
      <c r="H687" s="264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82"/>
      <c r="C688" s="264"/>
      <c r="D688" s="264"/>
      <c r="E688" s="282"/>
      <c r="F688" s="264"/>
      <c r="G688" s="277"/>
      <c r="H688" s="264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82"/>
      <c r="C689" s="264"/>
      <c r="D689" s="264"/>
      <c r="E689" s="282"/>
      <c r="F689" s="264"/>
      <c r="G689" s="277"/>
      <c r="H689" s="264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82"/>
      <c r="C690" s="264"/>
      <c r="D690" s="264"/>
      <c r="E690" s="282"/>
      <c r="F690" s="264"/>
      <c r="G690" s="277"/>
      <c r="H690" s="264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82"/>
      <c r="C691" s="264"/>
      <c r="D691" s="264"/>
      <c r="E691" s="282"/>
      <c r="F691" s="264"/>
      <c r="G691" s="277"/>
      <c r="H691" s="264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82"/>
      <c r="C692" s="264"/>
      <c r="D692" s="264"/>
      <c r="E692" s="282"/>
      <c r="F692" s="264"/>
      <c r="G692" s="277"/>
      <c r="H692" s="264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82"/>
      <c r="C693" s="264"/>
      <c r="D693" s="264"/>
      <c r="E693" s="282"/>
      <c r="F693" s="264"/>
      <c r="G693" s="277"/>
      <c r="H693" s="264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82"/>
      <c r="C694" s="264"/>
      <c r="D694" s="264"/>
      <c r="E694" s="282"/>
      <c r="F694" s="264"/>
      <c r="G694" s="277"/>
      <c r="H694" s="264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82"/>
      <c r="C695" s="264"/>
      <c r="D695" s="264"/>
      <c r="E695" s="282"/>
      <c r="F695" s="264"/>
      <c r="G695" s="277"/>
      <c r="H695" s="264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82"/>
      <c r="C696" s="264"/>
      <c r="D696" s="264"/>
      <c r="E696" s="282"/>
      <c r="F696" s="264"/>
      <c r="G696" s="277"/>
      <c r="H696" s="264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82"/>
      <c r="C697" s="264"/>
      <c r="D697" s="264"/>
      <c r="E697" s="282"/>
      <c r="F697" s="264"/>
      <c r="G697" s="277"/>
      <c r="H697" s="264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82"/>
      <c r="C698" s="264"/>
      <c r="D698" s="264"/>
      <c r="E698" s="282"/>
      <c r="F698" s="264"/>
      <c r="G698" s="277"/>
      <c r="H698" s="264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82"/>
      <c r="C699" s="264"/>
      <c r="D699" s="264"/>
      <c r="E699" s="282"/>
      <c r="F699" s="264"/>
      <c r="G699" s="277"/>
      <c r="H699" s="264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82"/>
      <c r="C700" s="264"/>
      <c r="D700" s="264"/>
      <c r="E700" s="282"/>
      <c r="F700" s="264"/>
      <c r="G700" s="277"/>
      <c r="H700" s="264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82"/>
      <c r="C701" s="264"/>
      <c r="D701" s="264"/>
      <c r="E701" s="282"/>
      <c r="F701" s="264"/>
      <c r="G701" s="277"/>
      <c r="H701" s="264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82"/>
      <c r="C702" s="264"/>
      <c r="D702" s="264"/>
      <c r="E702" s="282"/>
      <c r="F702" s="264"/>
      <c r="G702" s="277"/>
      <c r="H702" s="264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82"/>
      <c r="C703" s="264"/>
      <c r="D703" s="264"/>
      <c r="E703" s="282"/>
      <c r="F703" s="264"/>
      <c r="G703" s="277"/>
      <c r="H703" s="264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82"/>
      <c r="C704" s="264"/>
      <c r="D704" s="264"/>
      <c r="E704" s="282"/>
      <c r="F704" s="264"/>
      <c r="G704" s="277"/>
      <c r="H704" s="264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82"/>
      <c r="C705" s="264"/>
      <c r="D705" s="264"/>
      <c r="E705" s="282"/>
      <c r="F705" s="264"/>
      <c r="G705" s="277"/>
      <c r="H705" s="264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82"/>
      <c r="C706" s="264"/>
      <c r="D706" s="264"/>
      <c r="E706" s="282"/>
      <c r="F706" s="264"/>
      <c r="G706" s="277"/>
      <c r="H706" s="264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82"/>
      <c r="C707" s="264"/>
      <c r="D707" s="264"/>
      <c r="E707" s="282"/>
      <c r="F707" s="264"/>
      <c r="G707" s="277"/>
      <c r="H707" s="264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82"/>
      <c r="C708" s="264"/>
      <c r="D708" s="264"/>
      <c r="E708" s="282"/>
      <c r="F708" s="264"/>
      <c r="G708" s="277"/>
      <c r="H708" s="264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82"/>
      <c r="C709" s="264"/>
      <c r="D709" s="264"/>
      <c r="E709" s="282"/>
      <c r="F709" s="264"/>
      <c r="G709" s="277"/>
      <c r="H709" s="264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82"/>
      <c r="C710" s="264"/>
      <c r="D710" s="264"/>
      <c r="E710" s="282"/>
      <c r="F710" s="264"/>
      <c r="G710" s="277"/>
      <c r="H710" s="264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82"/>
      <c r="C711" s="264"/>
      <c r="D711" s="264"/>
      <c r="E711" s="282"/>
      <c r="F711" s="264"/>
      <c r="G711" s="277"/>
      <c r="H711" s="264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82"/>
      <c r="C712" s="264"/>
      <c r="D712" s="264"/>
      <c r="E712" s="282"/>
      <c r="F712" s="264"/>
      <c r="G712" s="277"/>
      <c r="H712" s="264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82"/>
      <c r="C713" s="264"/>
      <c r="D713" s="264"/>
      <c r="E713" s="282"/>
      <c r="F713" s="264"/>
      <c r="G713" s="277"/>
      <c r="H713" s="264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82"/>
      <c r="C714" s="264"/>
      <c r="D714" s="264"/>
      <c r="E714" s="282"/>
      <c r="F714" s="264"/>
      <c r="G714" s="277"/>
      <c r="H714" s="264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82"/>
      <c r="C715" s="264"/>
      <c r="D715" s="264"/>
      <c r="E715" s="282"/>
      <c r="F715" s="264"/>
      <c r="G715" s="277"/>
      <c r="H715" s="264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82"/>
      <c r="C716" s="264"/>
      <c r="D716" s="264"/>
      <c r="E716" s="282"/>
      <c r="F716" s="264"/>
      <c r="G716" s="277"/>
      <c r="H716" s="264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82"/>
      <c r="C717" s="264"/>
      <c r="D717" s="264"/>
      <c r="E717" s="282"/>
      <c r="F717" s="264"/>
      <c r="G717" s="277"/>
      <c r="H717" s="264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82"/>
      <c r="C718" s="264"/>
      <c r="D718" s="264"/>
      <c r="E718" s="282"/>
      <c r="F718" s="264"/>
      <c r="G718" s="277"/>
      <c r="H718" s="264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82"/>
      <c r="C719" s="264"/>
      <c r="D719" s="264"/>
      <c r="E719" s="282"/>
      <c r="F719" s="264"/>
      <c r="G719" s="277"/>
      <c r="H719" s="264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82"/>
      <c r="C720" s="264"/>
      <c r="D720" s="264"/>
      <c r="E720" s="282"/>
      <c r="F720" s="264"/>
      <c r="G720" s="277"/>
      <c r="H720" s="264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82"/>
      <c r="C721" s="264"/>
      <c r="D721" s="264"/>
      <c r="E721" s="282"/>
      <c r="F721" s="264"/>
      <c r="G721" s="277"/>
      <c r="H721" s="264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82"/>
      <c r="C722" s="264"/>
      <c r="D722" s="264"/>
      <c r="E722" s="282"/>
      <c r="F722" s="264"/>
      <c r="G722" s="277"/>
      <c r="H722" s="264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82"/>
      <c r="C723" s="264"/>
      <c r="D723" s="264"/>
      <c r="E723" s="282"/>
      <c r="F723" s="264"/>
      <c r="G723" s="277"/>
      <c r="H723" s="264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82"/>
      <c r="C724" s="264"/>
      <c r="D724" s="264"/>
      <c r="E724" s="282"/>
      <c r="F724" s="264"/>
      <c r="G724" s="277"/>
      <c r="H724" s="264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82"/>
      <c r="C725" s="264"/>
      <c r="D725" s="264"/>
      <c r="E725" s="282"/>
      <c r="F725" s="264"/>
      <c r="G725" s="277"/>
      <c r="H725" s="264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82"/>
      <c r="C726" s="264"/>
      <c r="D726" s="264"/>
      <c r="E726" s="282"/>
      <c r="F726" s="264"/>
      <c r="G726" s="277"/>
      <c r="H726" s="264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82"/>
      <c r="C727" s="264"/>
      <c r="D727" s="264"/>
      <c r="E727" s="282"/>
      <c r="F727" s="264"/>
      <c r="G727" s="277"/>
      <c r="H727" s="264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82"/>
      <c r="C728" s="264"/>
      <c r="D728" s="264"/>
      <c r="E728" s="282"/>
      <c r="F728" s="264"/>
      <c r="G728" s="277"/>
      <c r="H728" s="264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82"/>
      <c r="C729" s="264"/>
      <c r="D729" s="264"/>
      <c r="E729" s="282"/>
      <c r="F729" s="264"/>
      <c r="G729" s="277"/>
      <c r="H729" s="264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82"/>
      <c r="C730" s="264"/>
      <c r="D730" s="264"/>
      <c r="E730" s="282"/>
      <c r="F730" s="264"/>
      <c r="G730" s="277"/>
      <c r="H730" s="264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82"/>
      <c r="C731" s="264"/>
      <c r="D731" s="264"/>
      <c r="E731" s="282"/>
      <c r="F731" s="264"/>
      <c r="G731" s="277"/>
      <c r="H731" s="264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82"/>
      <c r="C732" s="264"/>
      <c r="D732" s="264"/>
      <c r="E732" s="282"/>
      <c r="F732" s="264"/>
      <c r="G732" s="277"/>
      <c r="H732" s="264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82"/>
      <c r="C733" s="264"/>
      <c r="D733" s="264"/>
      <c r="E733" s="282"/>
      <c r="F733" s="264"/>
      <c r="G733" s="277"/>
      <c r="H733" s="264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82"/>
      <c r="C734" s="264"/>
      <c r="D734" s="264"/>
      <c r="E734" s="282"/>
      <c r="F734" s="264"/>
      <c r="G734" s="277"/>
      <c r="H734" s="264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82"/>
      <c r="C735" s="264"/>
      <c r="D735" s="264"/>
      <c r="E735" s="282"/>
      <c r="F735" s="264"/>
      <c r="G735" s="277"/>
      <c r="H735" s="264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82"/>
      <c r="C736" s="264"/>
      <c r="D736" s="264"/>
      <c r="E736" s="282"/>
      <c r="F736" s="264"/>
      <c r="G736" s="277"/>
      <c r="H736" s="264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82"/>
      <c r="C737" s="264"/>
      <c r="D737" s="264"/>
      <c r="E737" s="282"/>
      <c r="F737" s="264"/>
      <c r="G737" s="277"/>
      <c r="H737" s="264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82"/>
      <c r="C738" s="264"/>
      <c r="D738" s="264"/>
      <c r="E738" s="282"/>
      <c r="F738" s="264"/>
      <c r="G738" s="277"/>
      <c r="H738" s="264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82"/>
      <c r="C739" s="264"/>
      <c r="D739" s="264"/>
      <c r="E739" s="282"/>
      <c r="F739" s="264"/>
      <c r="G739" s="277"/>
      <c r="H739" s="264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82"/>
      <c r="C740" s="264"/>
      <c r="D740" s="264"/>
      <c r="E740" s="282"/>
      <c r="F740" s="264"/>
      <c r="G740" s="277"/>
      <c r="H740" s="264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82"/>
      <c r="C741" s="264"/>
      <c r="D741" s="264"/>
      <c r="E741" s="282"/>
      <c r="F741" s="264"/>
      <c r="G741" s="277"/>
      <c r="H741" s="264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82"/>
      <c r="C742" s="264"/>
      <c r="D742" s="264"/>
      <c r="E742" s="282"/>
      <c r="F742" s="264"/>
      <c r="G742" s="277"/>
      <c r="H742" s="264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82"/>
      <c r="C743" s="264"/>
      <c r="D743" s="264"/>
      <c r="E743" s="282"/>
      <c r="F743" s="264"/>
      <c r="G743" s="277"/>
      <c r="H743" s="264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82"/>
      <c r="C744" s="264"/>
      <c r="D744" s="264"/>
      <c r="E744" s="282"/>
      <c r="F744" s="264"/>
      <c r="G744" s="277"/>
      <c r="H744" s="264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82"/>
      <c r="C745" s="264"/>
      <c r="D745" s="264"/>
      <c r="E745" s="282"/>
      <c r="F745" s="264"/>
      <c r="G745" s="277"/>
      <c r="H745" s="264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82"/>
      <c r="C746" s="264"/>
      <c r="D746" s="264"/>
      <c r="E746" s="282"/>
      <c r="F746" s="264"/>
      <c r="G746" s="277"/>
      <c r="H746" s="264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82"/>
      <c r="C747" s="264"/>
      <c r="D747" s="264"/>
      <c r="E747" s="282"/>
      <c r="F747" s="264"/>
      <c r="G747" s="277"/>
      <c r="H747" s="264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82"/>
      <c r="C748" s="264"/>
      <c r="D748" s="264"/>
      <c r="E748" s="282"/>
      <c r="F748" s="264"/>
      <c r="G748" s="277"/>
      <c r="H748" s="264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82"/>
      <c r="C749" s="264"/>
      <c r="D749" s="264"/>
      <c r="E749" s="282"/>
      <c r="F749" s="264"/>
      <c r="G749" s="277"/>
      <c r="H749" s="264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82"/>
      <c r="C750" s="264"/>
      <c r="D750" s="264"/>
      <c r="E750" s="282"/>
      <c r="F750" s="264"/>
      <c r="G750" s="277"/>
      <c r="H750" s="264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82"/>
      <c r="C751" s="264"/>
      <c r="D751" s="264"/>
      <c r="E751" s="282"/>
      <c r="F751" s="264"/>
      <c r="G751" s="277"/>
      <c r="H751" s="264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82"/>
      <c r="C752" s="264"/>
      <c r="D752" s="264"/>
      <c r="E752" s="282"/>
      <c r="F752" s="264"/>
      <c r="G752" s="277"/>
      <c r="H752" s="264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82"/>
      <c r="C753" s="264"/>
      <c r="D753" s="264"/>
      <c r="E753" s="282"/>
      <c r="F753" s="264"/>
      <c r="G753" s="277"/>
      <c r="H753" s="264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82"/>
      <c r="C754" s="264"/>
      <c r="D754" s="264"/>
      <c r="E754" s="282"/>
      <c r="F754" s="264"/>
      <c r="G754" s="277"/>
      <c r="H754" s="264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82"/>
      <c r="C755" s="264"/>
      <c r="D755" s="264"/>
      <c r="E755" s="282"/>
      <c r="F755" s="264"/>
      <c r="G755" s="277"/>
      <c r="H755" s="264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82"/>
      <c r="C756" s="264"/>
      <c r="D756" s="264"/>
      <c r="E756" s="282"/>
      <c r="F756" s="264"/>
      <c r="G756" s="277"/>
      <c r="H756" s="264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82"/>
      <c r="C757" s="264"/>
      <c r="D757" s="264"/>
      <c r="E757" s="282"/>
      <c r="F757" s="264"/>
      <c r="G757" s="277"/>
      <c r="H757" s="264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82"/>
      <c r="C758" s="264"/>
      <c r="D758" s="264"/>
      <c r="E758" s="282"/>
      <c r="F758" s="264"/>
      <c r="G758" s="277"/>
      <c r="H758" s="264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82"/>
      <c r="C759" s="264"/>
      <c r="D759" s="264"/>
      <c r="E759" s="282"/>
      <c r="F759" s="264"/>
      <c r="G759" s="277"/>
      <c r="H759" s="264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82"/>
      <c r="C760" s="264"/>
      <c r="D760" s="264"/>
      <c r="E760" s="282"/>
      <c r="F760" s="264"/>
      <c r="G760" s="277"/>
      <c r="H760" s="264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82"/>
      <c r="C761" s="264"/>
      <c r="D761" s="264"/>
      <c r="E761" s="282"/>
      <c r="F761" s="264"/>
      <c r="G761" s="277"/>
      <c r="H761" s="264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82"/>
      <c r="C762" s="264"/>
      <c r="D762" s="264"/>
      <c r="E762" s="282"/>
      <c r="F762" s="264"/>
      <c r="G762" s="277"/>
      <c r="H762" s="264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82"/>
      <c r="C763" s="264"/>
      <c r="D763" s="264"/>
      <c r="E763" s="282"/>
      <c r="F763" s="264"/>
      <c r="G763" s="277"/>
      <c r="H763" s="264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82"/>
      <c r="C764" s="264"/>
      <c r="D764" s="264"/>
      <c r="E764" s="282"/>
      <c r="F764" s="264"/>
      <c r="G764" s="277"/>
      <c r="H764" s="264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82"/>
      <c r="C765" s="264"/>
      <c r="D765" s="264"/>
      <c r="E765" s="282"/>
      <c r="F765" s="264"/>
      <c r="G765" s="277"/>
      <c r="H765" s="264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82"/>
      <c r="C766" s="264"/>
      <c r="D766" s="264"/>
      <c r="E766" s="282"/>
      <c r="F766" s="264"/>
      <c r="G766" s="277"/>
      <c r="H766" s="264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82"/>
      <c r="C767" s="264"/>
      <c r="D767" s="264"/>
      <c r="E767" s="282"/>
      <c r="F767" s="264"/>
      <c r="G767" s="277"/>
      <c r="H767" s="264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82"/>
      <c r="C768" s="264"/>
      <c r="D768" s="264"/>
      <c r="E768" s="282"/>
      <c r="F768" s="264"/>
      <c r="G768" s="277"/>
      <c r="H768" s="264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82"/>
      <c r="C769" s="264"/>
      <c r="D769" s="264"/>
      <c r="E769" s="282"/>
      <c r="F769" s="264"/>
      <c r="G769" s="277"/>
      <c r="H769" s="264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82"/>
      <c r="C770" s="264"/>
      <c r="D770" s="264"/>
      <c r="E770" s="282"/>
      <c r="F770" s="264"/>
      <c r="G770" s="277"/>
      <c r="H770" s="264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82"/>
      <c r="C771" s="264"/>
      <c r="D771" s="264"/>
      <c r="E771" s="282"/>
      <c r="F771" s="264"/>
      <c r="G771" s="277"/>
      <c r="H771" s="264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82"/>
      <c r="C772" s="264"/>
      <c r="D772" s="264"/>
      <c r="E772" s="282"/>
      <c r="F772" s="264"/>
      <c r="G772" s="277"/>
      <c r="H772" s="264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82"/>
      <c r="C773" s="264"/>
      <c r="D773" s="264"/>
      <c r="E773" s="282"/>
      <c r="F773" s="264"/>
      <c r="G773" s="277"/>
      <c r="H773" s="264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82"/>
      <c r="C774" s="264"/>
      <c r="D774" s="264"/>
      <c r="E774" s="282"/>
      <c r="F774" s="264"/>
      <c r="G774" s="277"/>
      <c r="H774" s="264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82"/>
      <c r="C775" s="264"/>
      <c r="D775" s="264"/>
      <c r="E775" s="282"/>
      <c r="F775" s="264"/>
      <c r="G775" s="277"/>
      <c r="H775" s="264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82"/>
      <c r="C776" s="264"/>
      <c r="D776" s="264"/>
      <c r="E776" s="282"/>
      <c r="F776" s="264"/>
      <c r="G776" s="277"/>
      <c r="H776" s="264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82"/>
      <c r="C777" s="264"/>
      <c r="D777" s="264"/>
      <c r="E777" s="282"/>
      <c r="F777" s="264"/>
      <c r="G777" s="277"/>
      <c r="H777" s="264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82"/>
      <c r="C778" s="264"/>
      <c r="D778" s="264"/>
      <c r="E778" s="282"/>
      <c r="F778" s="264"/>
      <c r="G778" s="277"/>
      <c r="H778" s="264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82"/>
      <c r="C779" s="264"/>
      <c r="D779" s="264"/>
      <c r="E779" s="282"/>
      <c r="F779" s="264"/>
      <c r="G779" s="277"/>
      <c r="H779" s="264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82"/>
      <c r="C780" s="264"/>
      <c r="D780" s="264"/>
      <c r="E780" s="282"/>
      <c r="F780" s="264"/>
      <c r="G780" s="277"/>
      <c r="H780" s="264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82"/>
      <c r="C781" s="264"/>
      <c r="D781" s="264"/>
      <c r="E781" s="282"/>
      <c r="F781" s="264"/>
      <c r="G781" s="277"/>
      <c r="H781" s="264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82"/>
      <c r="C782" s="264"/>
      <c r="D782" s="264"/>
      <c r="E782" s="282"/>
      <c r="F782" s="264"/>
      <c r="G782" s="277"/>
      <c r="H782" s="264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82"/>
      <c r="C783" s="264"/>
      <c r="D783" s="264"/>
      <c r="E783" s="282"/>
      <c r="F783" s="264"/>
      <c r="G783" s="277"/>
      <c r="H783" s="264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82"/>
      <c r="C784" s="264"/>
      <c r="D784" s="264"/>
      <c r="E784" s="282"/>
      <c r="F784" s="264"/>
      <c r="G784" s="277"/>
      <c r="H784" s="264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82"/>
      <c r="C785" s="264"/>
      <c r="D785" s="264"/>
      <c r="E785" s="282"/>
      <c r="F785" s="264"/>
      <c r="G785" s="277"/>
      <c r="H785" s="264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82"/>
      <c r="C786" s="264"/>
      <c r="D786" s="264"/>
      <c r="E786" s="282"/>
      <c r="F786" s="264"/>
      <c r="G786" s="277"/>
      <c r="H786" s="264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82"/>
      <c r="C787" s="264"/>
      <c r="D787" s="264"/>
      <c r="E787" s="282"/>
      <c r="F787" s="264"/>
      <c r="G787" s="277"/>
      <c r="H787" s="264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82"/>
      <c r="C788" s="264"/>
      <c r="D788" s="264"/>
      <c r="E788" s="282"/>
      <c r="F788" s="264"/>
      <c r="G788" s="277"/>
      <c r="H788" s="264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82"/>
      <c r="C789" s="264"/>
      <c r="D789" s="264"/>
      <c r="E789" s="282"/>
      <c r="F789" s="264"/>
      <c r="G789" s="277"/>
      <c r="H789" s="264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82"/>
      <c r="C790" s="264"/>
      <c r="D790" s="264"/>
      <c r="E790" s="282"/>
      <c r="F790" s="264"/>
      <c r="G790" s="277"/>
      <c r="H790" s="264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82"/>
      <c r="C791" s="264"/>
      <c r="D791" s="264"/>
      <c r="E791" s="282"/>
      <c r="F791" s="264"/>
      <c r="G791" s="277"/>
      <c r="H791" s="264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82"/>
      <c r="C792" s="264"/>
      <c r="D792" s="264"/>
      <c r="E792" s="282"/>
      <c r="F792" s="264"/>
      <c r="G792" s="277"/>
      <c r="H792" s="264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82"/>
      <c r="C793" s="264"/>
      <c r="D793" s="264"/>
      <c r="E793" s="282"/>
      <c r="F793" s="264"/>
      <c r="G793" s="277"/>
      <c r="H793" s="264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82"/>
      <c r="C794" s="264"/>
      <c r="D794" s="264"/>
      <c r="E794" s="282"/>
      <c r="F794" s="264"/>
      <c r="G794" s="277"/>
      <c r="H794" s="264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82"/>
      <c r="C795" s="264"/>
      <c r="D795" s="264"/>
      <c r="E795" s="282"/>
      <c r="F795" s="264"/>
      <c r="G795" s="277"/>
      <c r="H795" s="264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82"/>
      <c r="C796" s="264"/>
      <c r="D796" s="264"/>
      <c r="E796" s="282"/>
      <c r="F796" s="264"/>
      <c r="G796" s="277"/>
      <c r="H796" s="264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82"/>
      <c r="C797" s="264"/>
      <c r="D797" s="264"/>
      <c r="E797" s="282"/>
      <c r="F797" s="264"/>
      <c r="G797" s="277"/>
      <c r="H797" s="264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82"/>
      <c r="C798" s="264"/>
      <c r="D798" s="264"/>
      <c r="E798" s="282"/>
      <c r="F798" s="264"/>
      <c r="G798" s="277"/>
      <c r="H798" s="264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82"/>
      <c r="C799" s="264"/>
      <c r="D799" s="264"/>
      <c r="E799" s="282"/>
      <c r="F799" s="264"/>
      <c r="G799" s="277"/>
      <c r="H799" s="264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82"/>
      <c r="C800" s="264"/>
      <c r="D800" s="264"/>
      <c r="E800" s="282"/>
      <c r="F800" s="264"/>
      <c r="G800" s="277"/>
      <c r="H800" s="264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82"/>
      <c r="C801" s="264"/>
      <c r="D801" s="264"/>
      <c r="E801" s="282"/>
      <c r="F801" s="264"/>
      <c r="G801" s="277"/>
      <c r="H801" s="264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82"/>
      <c r="C802" s="264"/>
      <c r="D802" s="264"/>
      <c r="E802" s="282"/>
      <c r="F802" s="264"/>
      <c r="G802" s="277"/>
      <c r="H802" s="264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82"/>
      <c r="C803" s="264"/>
      <c r="D803" s="264"/>
      <c r="E803" s="282"/>
      <c r="F803" s="264"/>
      <c r="G803" s="277"/>
      <c r="H803" s="264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82"/>
      <c r="C804" s="264"/>
      <c r="D804" s="264"/>
      <c r="E804" s="282"/>
      <c r="F804" s="264"/>
      <c r="G804" s="277"/>
      <c r="H804" s="264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82"/>
      <c r="C805" s="264"/>
      <c r="D805" s="264"/>
      <c r="E805" s="282"/>
      <c r="F805" s="264"/>
      <c r="G805" s="277"/>
      <c r="H805" s="264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82"/>
      <c r="C806" s="264"/>
      <c r="D806" s="264"/>
      <c r="E806" s="282"/>
      <c r="F806" s="264"/>
      <c r="G806" s="277"/>
      <c r="H806" s="264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82"/>
      <c r="C807" s="264"/>
      <c r="D807" s="264"/>
      <c r="E807" s="282"/>
      <c r="F807" s="264"/>
      <c r="G807" s="277"/>
      <c r="H807" s="264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82"/>
      <c r="C808" s="264"/>
      <c r="D808" s="264"/>
      <c r="E808" s="282"/>
      <c r="F808" s="264"/>
      <c r="G808" s="277"/>
      <c r="H808" s="264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82"/>
      <c r="C809" s="264"/>
      <c r="D809" s="264"/>
      <c r="E809" s="282"/>
      <c r="F809" s="264"/>
      <c r="G809" s="277"/>
      <c r="H809" s="264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82"/>
      <c r="C810" s="264"/>
      <c r="D810" s="264"/>
      <c r="E810" s="282"/>
      <c r="F810" s="264"/>
      <c r="G810" s="277"/>
      <c r="H810" s="264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82"/>
      <c r="C811" s="264"/>
      <c r="D811" s="264"/>
      <c r="E811" s="282"/>
      <c r="F811" s="264"/>
      <c r="G811" s="277"/>
      <c r="H811" s="264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82"/>
      <c r="C812" s="264"/>
      <c r="D812" s="264"/>
      <c r="E812" s="282"/>
      <c r="F812" s="264"/>
      <c r="G812" s="277"/>
      <c r="H812" s="264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82"/>
      <c r="C813" s="264"/>
      <c r="D813" s="264"/>
      <c r="E813" s="282"/>
      <c r="F813" s="264"/>
      <c r="G813" s="277"/>
      <c r="H813" s="264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82"/>
      <c r="C814" s="264"/>
      <c r="D814" s="264"/>
      <c r="E814" s="282"/>
      <c r="F814" s="264"/>
      <c r="G814" s="277"/>
      <c r="H814" s="264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82"/>
      <c r="C815" s="264"/>
      <c r="D815" s="264"/>
      <c r="E815" s="282"/>
      <c r="F815" s="264"/>
      <c r="G815" s="277"/>
      <c r="H815" s="264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82"/>
      <c r="C816" s="264"/>
      <c r="D816" s="264"/>
      <c r="E816" s="282"/>
      <c r="F816" s="264"/>
      <c r="G816" s="277"/>
      <c r="H816" s="264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82"/>
      <c r="C817" s="264"/>
      <c r="D817" s="264"/>
      <c r="E817" s="282"/>
      <c r="F817" s="264"/>
      <c r="G817" s="277"/>
      <c r="H817" s="264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82"/>
      <c r="C818" s="264"/>
      <c r="D818" s="264"/>
      <c r="E818" s="282"/>
      <c r="F818" s="264"/>
      <c r="G818" s="277"/>
      <c r="H818" s="264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82"/>
      <c r="C819" s="264"/>
      <c r="D819" s="264"/>
      <c r="E819" s="282"/>
      <c r="F819" s="264"/>
      <c r="G819" s="277"/>
      <c r="H819" s="264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82"/>
      <c r="C820" s="264"/>
      <c r="D820" s="264"/>
      <c r="E820" s="282"/>
      <c r="F820" s="264"/>
      <c r="G820" s="277"/>
      <c r="H820" s="264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82"/>
      <c r="C821" s="264"/>
      <c r="D821" s="264"/>
      <c r="E821" s="282"/>
      <c r="F821" s="264"/>
      <c r="G821" s="277"/>
      <c r="H821" s="264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82"/>
      <c r="C822" s="264"/>
      <c r="D822" s="264"/>
      <c r="E822" s="282"/>
      <c r="F822" s="264"/>
      <c r="G822" s="277"/>
      <c r="H822" s="264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82"/>
      <c r="C823" s="264"/>
      <c r="D823" s="264"/>
      <c r="E823" s="282"/>
      <c r="F823" s="264"/>
      <c r="G823" s="277"/>
      <c r="H823" s="264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82"/>
      <c r="C824" s="264"/>
      <c r="D824" s="264"/>
      <c r="E824" s="282"/>
      <c r="F824" s="264"/>
      <c r="G824" s="277"/>
      <c r="H824" s="264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82"/>
      <c r="C825" s="264"/>
      <c r="D825" s="264"/>
      <c r="E825" s="282"/>
      <c r="F825" s="264"/>
      <c r="G825" s="277"/>
      <c r="H825" s="264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82"/>
      <c r="C826" s="264"/>
      <c r="D826" s="264"/>
      <c r="E826" s="282"/>
      <c r="F826" s="264"/>
      <c r="G826" s="277"/>
      <c r="H826" s="264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82"/>
      <c r="C827" s="264"/>
      <c r="D827" s="264"/>
      <c r="E827" s="282"/>
      <c r="F827" s="264"/>
      <c r="G827" s="277"/>
      <c r="H827" s="264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82"/>
      <c r="C828" s="264"/>
      <c r="D828" s="264"/>
      <c r="E828" s="282"/>
      <c r="F828" s="264"/>
      <c r="G828" s="277"/>
      <c r="H828" s="264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82"/>
      <c r="C829" s="264"/>
      <c r="D829" s="264"/>
      <c r="E829" s="282"/>
      <c r="F829" s="264"/>
      <c r="G829" s="277"/>
      <c r="H829" s="264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82"/>
      <c r="C830" s="264"/>
      <c r="D830" s="264"/>
      <c r="E830" s="282"/>
      <c r="F830" s="264"/>
      <c r="G830" s="277"/>
      <c r="H830" s="264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82"/>
      <c r="C831" s="264"/>
      <c r="D831" s="264"/>
      <c r="E831" s="282"/>
      <c r="F831" s="264"/>
      <c r="G831" s="277"/>
      <c r="H831" s="264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82"/>
      <c r="C832" s="264"/>
      <c r="D832" s="264"/>
      <c r="E832" s="282"/>
      <c r="F832" s="264"/>
      <c r="G832" s="277"/>
      <c r="H832" s="264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82"/>
      <c r="C833" s="264"/>
      <c r="D833" s="264"/>
      <c r="E833" s="282"/>
      <c r="F833" s="264"/>
      <c r="G833" s="277"/>
      <c r="H833" s="264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82"/>
      <c r="C834" s="264"/>
      <c r="D834" s="264"/>
      <c r="E834" s="282"/>
      <c r="F834" s="264"/>
      <c r="G834" s="277"/>
      <c r="H834" s="264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82"/>
      <c r="C835" s="264"/>
      <c r="D835" s="264"/>
      <c r="E835" s="282"/>
      <c r="F835" s="264"/>
      <c r="G835" s="277"/>
      <c r="H835" s="264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82"/>
      <c r="C836" s="264"/>
      <c r="D836" s="264"/>
      <c r="E836" s="282"/>
      <c r="F836" s="264"/>
      <c r="G836" s="277"/>
      <c r="H836" s="264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82"/>
      <c r="C837" s="264"/>
      <c r="D837" s="264"/>
      <c r="E837" s="282"/>
      <c r="F837" s="264"/>
      <c r="G837" s="277"/>
      <c r="H837" s="264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82"/>
      <c r="C838" s="264"/>
      <c r="D838" s="264"/>
      <c r="E838" s="282"/>
      <c r="F838" s="264"/>
      <c r="G838" s="277"/>
      <c r="H838" s="264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82"/>
      <c r="C839" s="264"/>
      <c r="D839" s="264"/>
      <c r="E839" s="282"/>
      <c r="F839" s="264"/>
      <c r="G839" s="277"/>
      <c r="H839" s="264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82"/>
      <c r="C840" s="264"/>
      <c r="D840" s="264"/>
      <c r="E840" s="282"/>
      <c r="F840" s="264"/>
      <c r="G840" s="277"/>
      <c r="H840" s="264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82"/>
      <c r="C841" s="264"/>
      <c r="D841" s="264"/>
      <c r="E841" s="282"/>
      <c r="F841" s="264"/>
      <c r="G841" s="277"/>
      <c r="H841" s="264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82"/>
      <c r="C842" s="264"/>
      <c r="D842" s="264"/>
      <c r="E842" s="282"/>
      <c r="F842" s="264"/>
      <c r="G842" s="277"/>
      <c r="H842" s="264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82"/>
      <c r="C843" s="264"/>
      <c r="D843" s="264"/>
      <c r="E843" s="282"/>
      <c r="F843" s="264"/>
      <c r="G843" s="277"/>
      <c r="H843" s="264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82"/>
      <c r="C844" s="264"/>
      <c r="D844" s="264"/>
      <c r="E844" s="282"/>
      <c r="F844" s="264"/>
      <c r="G844" s="277"/>
      <c r="H844" s="264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82"/>
      <c r="C845" s="264"/>
      <c r="D845" s="264"/>
      <c r="E845" s="282"/>
      <c r="F845" s="264"/>
      <c r="G845" s="277"/>
      <c r="H845" s="264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82"/>
      <c r="C846" s="264"/>
      <c r="D846" s="264"/>
      <c r="E846" s="282"/>
      <c r="F846" s="264"/>
      <c r="G846" s="277"/>
      <c r="H846" s="264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82"/>
      <c r="C847" s="264"/>
      <c r="D847" s="264"/>
      <c r="E847" s="282"/>
      <c r="F847" s="264"/>
      <c r="G847" s="277"/>
      <c r="H847" s="264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82"/>
      <c r="C848" s="264"/>
      <c r="D848" s="264"/>
      <c r="E848" s="282"/>
      <c r="F848" s="264"/>
      <c r="G848" s="277"/>
      <c r="H848" s="264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82"/>
      <c r="C849" s="264"/>
      <c r="D849" s="264"/>
      <c r="E849" s="282"/>
      <c r="F849" s="264"/>
      <c r="G849" s="277"/>
      <c r="H849" s="264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82"/>
      <c r="C850" s="264"/>
      <c r="D850" s="264"/>
      <c r="E850" s="282"/>
      <c r="F850" s="264"/>
      <c r="G850" s="277"/>
      <c r="H850" s="264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82"/>
      <c r="C851" s="264"/>
      <c r="D851" s="264"/>
      <c r="E851" s="282"/>
      <c r="F851" s="264"/>
      <c r="G851" s="277"/>
      <c r="H851" s="264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82"/>
      <c r="C852" s="264"/>
      <c r="D852" s="264"/>
      <c r="E852" s="282"/>
      <c r="F852" s="264"/>
      <c r="G852" s="277"/>
      <c r="H852" s="264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82"/>
      <c r="C853" s="264"/>
      <c r="D853" s="264"/>
      <c r="E853" s="282"/>
      <c r="F853" s="264"/>
      <c r="G853" s="277"/>
      <c r="H853" s="264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82"/>
      <c r="C854" s="264"/>
      <c r="D854" s="264"/>
      <c r="E854" s="282"/>
      <c r="F854" s="264"/>
      <c r="G854" s="277"/>
      <c r="H854" s="264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82"/>
      <c r="C855" s="264"/>
      <c r="D855" s="264"/>
      <c r="E855" s="282"/>
      <c r="F855" s="264"/>
      <c r="G855" s="277"/>
      <c r="H855" s="264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82"/>
      <c r="C856" s="264"/>
      <c r="D856" s="264"/>
      <c r="E856" s="282"/>
      <c r="F856" s="264"/>
      <c r="G856" s="277"/>
      <c r="H856" s="264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82"/>
      <c r="C857" s="264"/>
      <c r="D857" s="264"/>
      <c r="E857" s="282"/>
      <c r="F857" s="264"/>
      <c r="G857" s="277"/>
      <c r="H857" s="264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82"/>
      <c r="C858" s="264"/>
      <c r="D858" s="264"/>
      <c r="E858" s="282"/>
      <c r="F858" s="264"/>
      <c r="G858" s="277"/>
      <c r="H858" s="264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82"/>
      <c r="C859" s="264"/>
      <c r="D859" s="264"/>
      <c r="E859" s="282"/>
      <c r="F859" s="264"/>
      <c r="G859" s="277"/>
      <c r="H859" s="264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82"/>
      <c r="C860" s="264"/>
      <c r="D860" s="264"/>
      <c r="E860" s="282"/>
      <c r="F860" s="264"/>
      <c r="G860" s="277"/>
      <c r="H860" s="264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82"/>
      <c r="C861" s="264"/>
      <c r="D861" s="264"/>
      <c r="E861" s="282"/>
      <c r="F861" s="264"/>
      <c r="G861" s="277"/>
      <c r="H861" s="264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82"/>
      <c r="C862" s="264"/>
      <c r="D862" s="264"/>
      <c r="E862" s="282"/>
      <c r="F862" s="264"/>
      <c r="G862" s="277"/>
      <c r="H862" s="264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82"/>
      <c r="C863" s="264"/>
      <c r="D863" s="264"/>
      <c r="E863" s="282"/>
      <c r="F863" s="264"/>
      <c r="G863" s="277"/>
      <c r="H863" s="264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82"/>
      <c r="C864" s="264"/>
      <c r="D864" s="264"/>
      <c r="E864" s="282"/>
      <c r="F864" s="264"/>
      <c r="G864" s="277"/>
      <c r="H864" s="264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82"/>
      <c r="C865" s="264"/>
      <c r="D865" s="264"/>
      <c r="E865" s="282"/>
      <c r="F865" s="264"/>
      <c r="G865" s="277"/>
      <c r="H865" s="264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82"/>
      <c r="C866" s="264"/>
      <c r="D866" s="264"/>
      <c r="E866" s="282"/>
      <c r="F866" s="264"/>
      <c r="G866" s="277"/>
      <c r="H866" s="264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82"/>
      <c r="C867" s="264"/>
      <c r="D867" s="264"/>
      <c r="E867" s="282"/>
      <c r="F867" s="264"/>
      <c r="G867" s="277"/>
      <c r="H867" s="264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82"/>
      <c r="C868" s="264"/>
      <c r="D868" s="264"/>
      <c r="E868" s="282"/>
      <c r="F868" s="264"/>
      <c r="G868" s="277"/>
      <c r="H868" s="264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82"/>
      <c r="C869" s="264"/>
      <c r="D869" s="264"/>
      <c r="E869" s="282"/>
      <c r="F869" s="264"/>
      <c r="G869" s="277"/>
      <c r="H869" s="264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82"/>
      <c r="C870" s="264"/>
      <c r="D870" s="264"/>
      <c r="E870" s="282"/>
      <c r="F870" s="264"/>
      <c r="G870" s="277"/>
      <c r="H870" s="264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82"/>
      <c r="C871" s="264"/>
      <c r="D871" s="264"/>
      <c r="E871" s="282"/>
      <c r="F871" s="264"/>
      <c r="G871" s="277"/>
      <c r="H871" s="264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82"/>
      <c r="C872" s="264"/>
      <c r="D872" s="264"/>
      <c r="E872" s="282"/>
      <c r="F872" s="264"/>
      <c r="G872" s="277"/>
      <c r="H872" s="264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82"/>
      <c r="C873" s="264"/>
      <c r="D873" s="264"/>
      <c r="E873" s="282"/>
      <c r="F873" s="264"/>
      <c r="G873" s="277"/>
      <c r="H873" s="264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82"/>
      <c r="C874" s="264"/>
      <c r="D874" s="264"/>
      <c r="E874" s="282"/>
      <c r="F874" s="264"/>
      <c r="G874" s="277"/>
      <c r="H874" s="264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82"/>
      <c r="C875" s="264"/>
      <c r="D875" s="264"/>
      <c r="E875" s="282"/>
      <c r="F875" s="264"/>
      <c r="G875" s="277"/>
      <c r="H875" s="264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82"/>
      <c r="C876" s="264"/>
      <c r="D876" s="264"/>
      <c r="E876" s="282"/>
      <c r="F876" s="264"/>
      <c r="G876" s="277"/>
      <c r="H876" s="264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82"/>
      <c r="C877" s="264"/>
      <c r="D877" s="264"/>
      <c r="E877" s="282"/>
      <c r="F877" s="264"/>
      <c r="G877" s="277"/>
      <c r="H877" s="264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82"/>
      <c r="C878" s="264"/>
      <c r="D878" s="264"/>
      <c r="E878" s="282"/>
      <c r="F878" s="264"/>
      <c r="G878" s="277"/>
      <c r="H878" s="264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82"/>
      <c r="C879" s="264"/>
      <c r="D879" s="264"/>
      <c r="E879" s="282"/>
      <c r="F879" s="264"/>
      <c r="G879" s="277"/>
      <c r="H879" s="264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82"/>
      <c r="C880" s="264"/>
      <c r="D880" s="264"/>
      <c r="E880" s="282"/>
      <c r="F880" s="264"/>
      <c r="G880" s="277"/>
      <c r="H880" s="264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82"/>
      <c r="C881" s="264"/>
      <c r="D881" s="264"/>
      <c r="E881" s="282"/>
      <c r="F881" s="264"/>
      <c r="G881" s="277"/>
      <c r="H881" s="264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82"/>
      <c r="C882" s="264"/>
      <c r="D882" s="264"/>
      <c r="E882" s="282"/>
      <c r="F882" s="264"/>
      <c r="G882" s="277"/>
      <c r="H882" s="264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82"/>
      <c r="C883" s="264"/>
      <c r="D883" s="264"/>
      <c r="E883" s="282"/>
      <c r="F883" s="264"/>
      <c r="G883" s="277"/>
      <c r="H883" s="264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82"/>
      <c r="C884" s="264"/>
      <c r="D884" s="264"/>
      <c r="E884" s="282"/>
      <c r="F884" s="264"/>
      <c r="G884" s="277"/>
      <c r="H884" s="264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82"/>
      <c r="C885" s="264"/>
      <c r="D885" s="264"/>
      <c r="E885" s="282"/>
      <c r="F885" s="264"/>
      <c r="G885" s="277"/>
      <c r="H885" s="264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82"/>
      <c r="C886" s="264"/>
      <c r="D886" s="264"/>
      <c r="E886" s="282"/>
      <c r="F886" s="264"/>
      <c r="G886" s="277"/>
      <c r="H886" s="264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82"/>
      <c r="C887" s="264"/>
      <c r="D887" s="264"/>
      <c r="E887" s="282"/>
      <c r="F887" s="264"/>
      <c r="G887" s="277"/>
      <c r="H887" s="264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82"/>
      <c r="C888" s="264"/>
      <c r="D888" s="264"/>
      <c r="E888" s="282"/>
      <c r="F888" s="264"/>
      <c r="G888" s="277"/>
      <c r="H888" s="264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82"/>
      <c r="C889" s="264"/>
      <c r="D889" s="264"/>
      <c r="E889" s="282"/>
      <c r="F889" s="264"/>
      <c r="G889" s="277"/>
      <c r="H889" s="264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82"/>
      <c r="C890" s="264"/>
      <c r="D890" s="264"/>
      <c r="E890" s="282"/>
      <c r="F890" s="264"/>
      <c r="G890" s="277"/>
      <c r="H890" s="264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82"/>
      <c r="C891" s="264"/>
      <c r="D891" s="264"/>
      <c r="E891" s="282"/>
      <c r="F891" s="264"/>
      <c r="G891" s="277"/>
      <c r="H891" s="264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82"/>
      <c r="C892" s="264"/>
      <c r="D892" s="264"/>
      <c r="E892" s="282"/>
      <c r="F892" s="264"/>
      <c r="G892" s="277"/>
      <c r="H892" s="264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82"/>
      <c r="C893" s="264"/>
      <c r="D893" s="264"/>
      <c r="E893" s="282"/>
      <c r="F893" s="264"/>
      <c r="G893" s="277"/>
      <c r="H893" s="264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82"/>
      <c r="C894" s="264"/>
      <c r="D894" s="264"/>
      <c r="E894" s="282"/>
      <c r="F894" s="264"/>
      <c r="G894" s="277"/>
      <c r="H894" s="264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82"/>
      <c r="C895" s="264"/>
      <c r="D895" s="264"/>
      <c r="E895" s="282"/>
      <c r="F895" s="264"/>
      <c r="G895" s="277"/>
      <c r="H895" s="264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82"/>
      <c r="C896" s="264"/>
      <c r="D896" s="264"/>
      <c r="E896" s="282"/>
      <c r="F896" s="264"/>
      <c r="G896" s="277"/>
      <c r="H896" s="264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82"/>
      <c r="C897" s="264"/>
      <c r="D897" s="264"/>
      <c r="E897" s="282"/>
      <c r="F897" s="264"/>
      <c r="G897" s="277"/>
      <c r="H897" s="264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82"/>
      <c r="C898" s="264"/>
      <c r="D898" s="264"/>
      <c r="E898" s="282"/>
      <c r="F898" s="264"/>
      <c r="G898" s="277"/>
      <c r="H898" s="264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82"/>
      <c r="C899" s="264"/>
      <c r="D899" s="264"/>
      <c r="E899" s="282"/>
      <c r="F899" s="264"/>
      <c r="G899" s="277"/>
      <c r="H899" s="264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82"/>
      <c r="C900" s="264"/>
      <c r="D900" s="264"/>
      <c r="E900" s="282"/>
      <c r="F900" s="264"/>
      <c r="G900" s="277"/>
      <c r="H900" s="264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82"/>
      <c r="C901" s="264"/>
      <c r="D901" s="264"/>
      <c r="E901" s="282"/>
      <c r="F901" s="264"/>
      <c r="G901" s="277"/>
      <c r="H901" s="264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82"/>
      <c r="C902" s="264"/>
      <c r="D902" s="264"/>
      <c r="E902" s="282"/>
      <c r="F902" s="264"/>
      <c r="G902" s="277"/>
      <c r="H902" s="264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82"/>
      <c r="C903" s="264"/>
      <c r="D903" s="264"/>
      <c r="E903" s="282"/>
      <c r="F903" s="264"/>
      <c r="G903" s="277"/>
      <c r="H903" s="264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82"/>
      <c r="C904" s="264"/>
      <c r="D904" s="264"/>
      <c r="E904" s="282"/>
      <c r="F904" s="264"/>
      <c r="G904" s="277"/>
      <c r="H904" s="264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82"/>
      <c r="C905" s="264"/>
      <c r="D905" s="264"/>
      <c r="E905" s="282"/>
      <c r="F905" s="264"/>
      <c r="G905" s="277"/>
      <c r="H905" s="264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82"/>
      <c r="C906" s="264"/>
      <c r="D906" s="264"/>
      <c r="E906" s="282"/>
      <c r="F906" s="264"/>
      <c r="G906" s="277"/>
      <c r="H906" s="264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82"/>
      <c r="C907" s="264"/>
      <c r="D907" s="264"/>
      <c r="E907" s="282"/>
      <c r="F907" s="264"/>
      <c r="G907" s="277"/>
      <c r="H907" s="264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82"/>
      <c r="C908" s="264"/>
      <c r="D908" s="264"/>
      <c r="E908" s="282"/>
      <c r="F908" s="264"/>
      <c r="G908" s="277"/>
      <c r="H908" s="264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82"/>
      <c r="C909" s="264"/>
      <c r="D909" s="264"/>
      <c r="E909" s="282"/>
      <c r="F909" s="264"/>
      <c r="G909" s="277"/>
      <c r="H909" s="264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82"/>
      <c r="C910" s="264"/>
      <c r="D910" s="264"/>
      <c r="E910" s="282"/>
      <c r="F910" s="264"/>
      <c r="G910" s="277"/>
      <c r="H910" s="264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82"/>
      <c r="C911" s="264"/>
      <c r="D911" s="264"/>
      <c r="E911" s="282"/>
      <c r="F911" s="264"/>
      <c r="G911" s="277"/>
      <c r="H911" s="264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82"/>
      <c r="C912" s="264"/>
      <c r="D912" s="264"/>
      <c r="E912" s="282"/>
      <c r="F912" s="264"/>
      <c r="G912" s="277"/>
      <c r="H912" s="264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82"/>
      <c r="C913" s="264"/>
      <c r="D913" s="264"/>
      <c r="E913" s="282"/>
      <c r="F913" s="264"/>
      <c r="G913" s="277"/>
      <c r="H913" s="264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82"/>
      <c r="C914" s="264"/>
      <c r="D914" s="264"/>
      <c r="E914" s="282"/>
      <c r="F914" s="264"/>
      <c r="G914" s="277"/>
      <c r="H914" s="264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82"/>
      <c r="C915" s="264"/>
      <c r="D915" s="264"/>
      <c r="E915" s="282"/>
      <c r="F915" s="264"/>
      <c r="G915" s="277"/>
      <c r="H915" s="264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82"/>
      <c r="C916" s="264"/>
      <c r="D916" s="264"/>
      <c r="E916" s="282"/>
      <c r="F916" s="264"/>
      <c r="G916" s="277"/>
      <c r="H916" s="264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82"/>
      <c r="C917" s="264"/>
      <c r="D917" s="264"/>
      <c r="E917" s="282"/>
      <c r="F917" s="264"/>
      <c r="G917" s="277"/>
      <c r="H917" s="264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82"/>
      <c r="C918" s="264"/>
      <c r="D918" s="264"/>
      <c r="E918" s="282"/>
      <c r="F918" s="264"/>
      <c r="G918" s="277"/>
      <c r="H918" s="264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82"/>
      <c r="C919" s="264"/>
      <c r="D919" s="264"/>
      <c r="E919" s="282"/>
      <c r="F919" s="264"/>
      <c r="G919" s="277"/>
      <c r="H919" s="264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82"/>
      <c r="C920" s="264"/>
      <c r="D920" s="264"/>
      <c r="E920" s="282"/>
      <c r="F920" s="264"/>
      <c r="G920" s="277"/>
      <c r="H920" s="264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82"/>
      <c r="C921" s="264"/>
      <c r="D921" s="264"/>
      <c r="E921" s="282"/>
      <c r="F921" s="264"/>
      <c r="G921" s="277"/>
      <c r="H921" s="264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82"/>
      <c r="C922" s="264"/>
      <c r="D922" s="264"/>
      <c r="E922" s="282"/>
      <c r="F922" s="264"/>
      <c r="G922" s="277"/>
      <c r="H922" s="264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82"/>
      <c r="C923" s="264"/>
      <c r="D923" s="264"/>
      <c r="E923" s="282"/>
      <c r="F923" s="264"/>
      <c r="G923" s="277"/>
      <c r="H923" s="264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82"/>
      <c r="C924" s="264"/>
      <c r="D924" s="264"/>
      <c r="E924" s="282"/>
      <c r="F924" s="264"/>
      <c r="G924" s="277"/>
      <c r="H924" s="264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82"/>
      <c r="C925" s="264"/>
      <c r="D925" s="264"/>
      <c r="E925" s="282"/>
      <c r="F925" s="264"/>
      <c r="G925" s="277"/>
      <c r="H925" s="264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82"/>
      <c r="C926" s="264"/>
      <c r="D926" s="264"/>
      <c r="E926" s="282"/>
      <c r="F926" s="264"/>
      <c r="G926" s="277"/>
      <c r="H926" s="264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82"/>
      <c r="C927" s="264"/>
      <c r="D927" s="264"/>
      <c r="E927" s="282"/>
      <c r="F927" s="264"/>
      <c r="G927" s="277"/>
      <c r="H927" s="264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82"/>
      <c r="C928" s="264"/>
      <c r="D928" s="264"/>
      <c r="E928" s="282"/>
      <c r="F928" s="264"/>
      <c r="G928" s="277"/>
      <c r="H928" s="264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82"/>
      <c r="C929" s="264"/>
      <c r="D929" s="264"/>
      <c r="E929" s="282"/>
      <c r="F929" s="264"/>
      <c r="G929" s="277"/>
      <c r="H929" s="264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82"/>
      <c r="C930" s="264"/>
      <c r="D930" s="264"/>
      <c r="E930" s="282"/>
      <c r="F930" s="264"/>
      <c r="G930" s="277"/>
      <c r="H930" s="264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82"/>
      <c r="C931" s="264"/>
      <c r="D931" s="264"/>
      <c r="E931" s="282"/>
      <c r="F931" s="264"/>
      <c r="G931" s="277"/>
      <c r="H931" s="264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82"/>
      <c r="C932" s="264"/>
      <c r="D932" s="264"/>
      <c r="E932" s="282"/>
      <c r="F932" s="264"/>
      <c r="G932" s="277"/>
      <c r="H932" s="264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82"/>
      <c r="C933" s="264"/>
      <c r="D933" s="264"/>
      <c r="E933" s="282"/>
      <c r="F933" s="264"/>
      <c r="G933" s="277"/>
      <c r="H933" s="264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82"/>
      <c r="C934" s="264"/>
      <c r="D934" s="264"/>
      <c r="E934" s="282"/>
      <c r="F934" s="264"/>
      <c r="G934" s="277"/>
      <c r="H934" s="264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82"/>
      <c r="C935" s="264"/>
      <c r="D935" s="264"/>
      <c r="E935" s="282"/>
      <c r="F935" s="264"/>
      <c r="G935" s="277"/>
      <c r="H935" s="264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82"/>
      <c r="C936" s="264"/>
      <c r="D936" s="264"/>
      <c r="E936" s="282"/>
      <c r="F936" s="264"/>
      <c r="G936" s="277"/>
      <c r="H936" s="264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82"/>
      <c r="C937" s="264"/>
      <c r="D937" s="264"/>
      <c r="E937" s="282"/>
      <c r="F937" s="264"/>
      <c r="G937" s="277"/>
      <c r="H937" s="264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82"/>
      <c r="C938" s="264"/>
      <c r="D938" s="264"/>
      <c r="E938" s="282"/>
      <c r="F938" s="264"/>
      <c r="G938" s="277"/>
      <c r="H938" s="264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82"/>
      <c r="C939" s="264"/>
      <c r="D939" s="264"/>
      <c r="E939" s="282"/>
      <c r="F939" s="264"/>
      <c r="G939" s="277"/>
      <c r="H939" s="264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82"/>
      <c r="C940" s="264"/>
      <c r="D940" s="264"/>
      <c r="E940" s="282"/>
      <c r="F940" s="264"/>
      <c r="G940" s="277"/>
      <c r="H940" s="264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82"/>
      <c r="C941" s="264"/>
      <c r="D941" s="264"/>
      <c r="E941" s="282"/>
      <c r="F941" s="264"/>
      <c r="G941" s="277"/>
      <c r="H941" s="264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82"/>
      <c r="C942" s="264"/>
      <c r="D942" s="264"/>
      <c r="E942" s="282"/>
      <c r="F942" s="264"/>
      <c r="G942" s="277"/>
      <c r="H942" s="264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82"/>
      <c r="C943" s="264"/>
      <c r="D943" s="264"/>
      <c r="E943" s="282"/>
      <c r="F943" s="264"/>
      <c r="G943" s="277"/>
      <c r="H943" s="264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82"/>
      <c r="C944" s="264"/>
      <c r="D944" s="264"/>
      <c r="E944" s="282"/>
      <c r="F944" s="264"/>
      <c r="G944" s="277"/>
      <c r="H944" s="264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82"/>
      <c r="C945" s="264"/>
      <c r="D945" s="264"/>
      <c r="E945" s="282"/>
      <c r="F945" s="264"/>
      <c r="G945" s="277"/>
      <c r="H945" s="264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82"/>
      <c r="C946" s="264"/>
      <c r="D946" s="264"/>
      <c r="E946" s="282"/>
      <c r="F946" s="264"/>
      <c r="G946" s="277"/>
      <c r="H946" s="264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82"/>
      <c r="C947" s="264"/>
      <c r="D947" s="264"/>
      <c r="E947" s="282"/>
      <c r="F947" s="264"/>
      <c r="G947" s="277"/>
      <c r="H947" s="264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82"/>
      <c r="C948" s="264"/>
      <c r="D948" s="264"/>
      <c r="E948" s="282"/>
      <c r="F948" s="264"/>
      <c r="G948" s="277"/>
      <c r="H948" s="264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82"/>
      <c r="C949" s="264"/>
      <c r="D949" s="264"/>
      <c r="E949" s="282"/>
      <c r="F949" s="264"/>
      <c r="G949" s="277"/>
      <c r="H949" s="264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82"/>
      <c r="C950" s="264"/>
      <c r="D950" s="264"/>
      <c r="E950" s="282"/>
      <c r="F950" s="264"/>
      <c r="G950" s="277"/>
      <c r="H950" s="264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82"/>
      <c r="C951" s="264"/>
      <c r="D951" s="264"/>
      <c r="E951" s="282"/>
      <c r="F951" s="264"/>
      <c r="G951" s="277"/>
      <c r="H951" s="264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82"/>
      <c r="C952" s="264"/>
      <c r="D952" s="264"/>
      <c r="E952" s="282"/>
      <c r="F952" s="264"/>
      <c r="G952" s="277"/>
      <c r="H952" s="264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82"/>
      <c r="C953" s="264"/>
      <c r="D953" s="264"/>
      <c r="E953" s="282"/>
      <c r="F953" s="264"/>
      <c r="G953" s="277"/>
      <c r="H953" s="264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82"/>
      <c r="C954" s="264"/>
      <c r="D954" s="264"/>
      <c r="E954" s="282"/>
      <c r="F954" s="264"/>
      <c r="G954" s="277"/>
      <c r="H954" s="264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82"/>
      <c r="C955" s="264"/>
      <c r="D955" s="264"/>
      <c r="E955" s="282"/>
      <c r="F955" s="264"/>
      <c r="G955" s="277"/>
      <c r="H955" s="264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82"/>
      <c r="C956" s="264"/>
      <c r="D956" s="264"/>
      <c r="E956" s="282"/>
      <c r="F956" s="264"/>
      <c r="G956" s="277"/>
      <c r="H956" s="264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82"/>
      <c r="C957" s="264"/>
      <c r="D957" s="264"/>
      <c r="E957" s="282"/>
      <c r="F957" s="264"/>
      <c r="G957" s="277"/>
      <c r="H957" s="264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82"/>
      <c r="C958" s="264"/>
      <c r="D958" s="264"/>
      <c r="E958" s="282"/>
      <c r="F958" s="264"/>
      <c r="G958" s="277"/>
      <c r="H958" s="264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82"/>
      <c r="C959" s="264"/>
      <c r="D959" s="264"/>
      <c r="E959" s="282"/>
      <c r="F959" s="264"/>
      <c r="G959" s="277"/>
      <c r="H959" s="264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82"/>
      <c r="C960" s="264"/>
      <c r="D960" s="264"/>
      <c r="E960" s="282"/>
      <c r="F960" s="264"/>
      <c r="G960" s="277"/>
      <c r="H960" s="264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82"/>
      <c r="C961" s="264"/>
      <c r="D961" s="264"/>
      <c r="E961" s="282"/>
      <c r="F961" s="264"/>
      <c r="G961" s="277"/>
      <c r="H961" s="264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82"/>
      <c r="C962" s="264"/>
      <c r="D962" s="264"/>
      <c r="E962" s="282"/>
      <c r="F962" s="264"/>
      <c r="G962" s="277"/>
      <c r="H962" s="264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82"/>
      <c r="C963" s="264"/>
      <c r="D963" s="264"/>
      <c r="E963" s="282"/>
      <c r="F963" s="264"/>
      <c r="G963" s="277"/>
      <c r="H963" s="264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82"/>
      <c r="C964" s="264"/>
      <c r="D964" s="264"/>
      <c r="E964" s="282"/>
      <c r="F964" s="264"/>
      <c r="G964" s="277"/>
      <c r="H964" s="264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82"/>
      <c r="C965" s="264"/>
      <c r="D965" s="264"/>
      <c r="E965" s="282"/>
      <c r="F965" s="264"/>
      <c r="G965" s="277"/>
      <c r="H965" s="264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82"/>
      <c r="C966" s="264"/>
      <c r="D966" s="264"/>
      <c r="E966" s="282"/>
      <c r="F966" s="264"/>
      <c r="G966" s="277"/>
      <c r="H966" s="264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82"/>
      <c r="C967" s="264"/>
      <c r="D967" s="264"/>
      <c r="E967" s="282"/>
      <c r="F967" s="264"/>
      <c r="G967" s="277"/>
      <c r="H967" s="264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82"/>
      <c r="C968" s="264"/>
      <c r="D968" s="264"/>
      <c r="E968" s="282"/>
      <c r="F968" s="264"/>
      <c r="G968" s="277"/>
      <c r="H968" s="264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82"/>
      <c r="C969" s="264"/>
      <c r="D969" s="264"/>
      <c r="E969" s="282"/>
      <c r="F969" s="264"/>
      <c r="G969" s="277"/>
      <c r="H969" s="264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82"/>
      <c r="C970" s="264"/>
      <c r="D970" s="264"/>
      <c r="E970" s="282"/>
      <c r="F970" s="264"/>
      <c r="G970" s="277"/>
      <c r="H970" s="264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82"/>
      <c r="C971" s="264"/>
      <c r="D971" s="264"/>
      <c r="E971" s="282"/>
      <c r="F971" s="264"/>
      <c r="G971" s="277"/>
      <c r="H971" s="264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82"/>
      <c r="C972" s="264"/>
      <c r="D972" s="264"/>
      <c r="E972" s="282"/>
      <c r="F972" s="264"/>
      <c r="G972" s="277"/>
      <c r="H972" s="264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82"/>
      <c r="C973" s="264"/>
      <c r="D973" s="264"/>
      <c r="E973" s="282"/>
      <c r="F973" s="264"/>
      <c r="G973" s="277"/>
      <c r="H973" s="264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82"/>
      <c r="C974" s="264"/>
      <c r="D974" s="264"/>
      <c r="E974" s="282"/>
      <c r="F974" s="264"/>
      <c r="G974" s="277"/>
      <c r="H974" s="264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82"/>
      <c r="C975" s="264"/>
      <c r="D975" s="264"/>
      <c r="E975" s="282"/>
      <c r="F975" s="264"/>
      <c r="G975" s="277"/>
      <c r="H975" s="264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82"/>
      <c r="C976" s="264"/>
      <c r="D976" s="264"/>
      <c r="E976" s="282"/>
      <c r="F976" s="264"/>
      <c r="G976" s="277"/>
      <c r="H976" s="264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82"/>
      <c r="C977" s="264"/>
      <c r="D977" s="264"/>
      <c r="E977" s="282"/>
      <c r="F977" s="264"/>
      <c r="G977" s="277"/>
      <c r="H977" s="264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82"/>
      <c r="C978" s="264"/>
      <c r="D978" s="264"/>
      <c r="E978" s="282"/>
      <c r="F978" s="264"/>
      <c r="G978" s="277"/>
      <c r="H978" s="264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82"/>
      <c r="C979" s="264"/>
      <c r="D979" s="264"/>
      <c r="E979" s="282"/>
      <c r="F979" s="264"/>
      <c r="G979" s="277"/>
      <c r="H979" s="264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82"/>
      <c r="C980" s="264"/>
      <c r="D980" s="264"/>
      <c r="E980" s="282"/>
      <c r="F980" s="264"/>
      <c r="G980" s="277"/>
      <c r="H980" s="264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82"/>
      <c r="C981" s="264"/>
      <c r="D981" s="264"/>
      <c r="E981" s="282"/>
      <c r="F981" s="264"/>
      <c r="G981" s="277"/>
      <c r="H981" s="264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82"/>
      <c r="C982" s="264"/>
      <c r="D982" s="264"/>
      <c r="E982" s="282"/>
      <c r="F982" s="264"/>
      <c r="G982" s="277"/>
      <c r="H982" s="264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82"/>
      <c r="C983" s="264"/>
      <c r="D983" s="264"/>
      <c r="E983" s="282"/>
      <c r="F983" s="264"/>
      <c r="G983" s="277"/>
      <c r="H983" s="264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82"/>
      <c r="C984" s="264"/>
      <c r="D984" s="264"/>
      <c r="E984" s="282"/>
      <c r="F984" s="264"/>
      <c r="G984" s="277"/>
      <c r="H984" s="264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82"/>
      <c r="C985" s="264"/>
      <c r="D985" s="264"/>
      <c r="E985" s="282"/>
      <c r="F985" s="264"/>
      <c r="G985" s="277"/>
      <c r="H985" s="264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82"/>
      <c r="C986" s="264"/>
      <c r="D986" s="264"/>
      <c r="E986" s="282"/>
      <c r="F986" s="264"/>
      <c r="G986" s="277"/>
      <c r="H986" s="264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82"/>
      <c r="C987" s="264"/>
      <c r="D987" s="264"/>
      <c r="E987" s="282"/>
      <c r="F987" s="264"/>
      <c r="G987" s="277"/>
      <c r="H987" s="264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82"/>
      <c r="C988" s="264"/>
      <c r="D988" s="264"/>
      <c r="E988" s="282"/>
      <c r="F988" s="264"/>
      <c r="G988" s="277"/>
      <c r="H988" s="264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82"/>
      <c r="C989" s="264"/>
      <c r="D989" s="264"/>
      <c r="E989" s="282"/>
      <c r="F989" s="264"/>
      <c r="G989" s="277"/>
      <c r="H989" s="264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82"/>
      <c r="C990" s="264"/>
      <c r="D990" s="264"/>
      <c r="E990" s="282"/>
      <c r="F990" s="264"/>
      <c r="G990" s="277"/>
      <c r="H990" s="264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82"/>
      <c r="C991" s="264"/>
      <c r="D991" s="264"/>
      <c r="E991" s="282"/>
      <c r="F991" s="264"/>
      <c r="G991" s="277"/>
      <c r="H991" s="264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82"/>
      <c r="C992" s="264"/>
      <c r="D992" s="264"/>
      <c r="E992" s="282"/>
      <c r="F992" s="264"/>
      <c r="G992" s="277"/>
      <c r="H992" s="264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82"/>
      <c r="C993" s="264"/>
      <c r="D993" s="264"/>
      <c r="E993" s="282"/>
      <c r="F993" s="264"/>
      <c r="G993" s="277"/>
      <c r="H993" s="264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82"/>
      <c r="C994" s="264"/>
      <c r="D994" s="264"/>
      <c r="E994" s="282"/>
      <c r="F994" s="264"/>
      <c r="G994" s="277"/>
      <c r="H994" s="264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82"/>
      <c r="C995" s="264"/>
      <c r="D995" s="264"/>
      <c r="E995" s="282"/>
      <c r="F995" s="264"/>
      <c r="G995" s="277"/>
      <c r="H995" s="264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82"/>
      <c r="C996" s="264"/>
      <c r="D996" s="264"/>
      <c r="E996" s="282"/>
      <c r="F996" s="264"/>
      <c r="G996" s="277"/>
      <c r="H996" s="264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82"/>
      <c r="C997" s="264"/>
      <c r="D997" s="264"/>
      <c r="E997" s="282"/>
      <c r="F997" s="264"/>
      <c r="G997" s="277"/>
      <c r="H997" s="264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82"/>
      <c r="C998" s="264"/>
      <c r="D998" s="264"/>
      <c r="E998" s="282"/>
      <c r="F998" s="264"/>
      <c r="G998" s="277"/>
      <c r="H998" s="264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82"/>
      <c r="C999" s="264"/>
      <c r="D999" s="264"/>
      <c r="E999" s="282"/>
      <c r="F999" s="264"/>
      <c r="G999" s="277"/>
      <c r="H999" s="264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82"/>
      <c r="C1000" s="264"/>
      <c r="D1000" s="264"/>
      <c r="E1000" s="282"/>
      <c r="F1000" s="264"/>
      <c r="G1000" s="277"/>
      <c r="H1000" s="264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80"/>
  </sheetPr>
  <dimension ref="A1:Z1000"/>
  <sheetViews>
    <sheetView workbookViewId="0"/>
  </sheetViews>
  <sheetFormatPr defaultColWidth="12.5390625" defaultRowHeight="15" customHeight="1" x14ac:dyDescent="0.15"/>
  <cols>
    <col min="1" max="1" width="5.390625" customWidth="1"/>
    <col min="2" max="2" width="21.84375" customWidth="1"/>
    <col min="3" max="3" width="24.00390625" customWidth="1"/>
    <col min="4" max="8" width="8.08984375" customWidth="1"/>
    <col min="9" max="9" width="6.60546875" customWidth="1"/>
    <col min="10" max="18" width="4.58203125" customWidth="1"/>
    <col min="19" max="26" width="7.953125" customWidth="1"/>
  </cols>
  <sheetData>
    <row r="1" spans="1:26" ht="12.75" customHeight="1" x14ac:dyDescent="0.15">
      <c r="A1" s="264"/>
      <c r="B1" s="264"/>
      <c r="C1" s="264"/>
      <c r="D1" s="264"/>
      <c r="E1" s="264"/>
      <c r="F1" s="282"/>
      <c r="G1" s="264"/>
      <c r="H1" s="264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15">
      <c r="A2" s="291" t="s">
        <v>0</v>
      </c>
      <c r="B2" s="275" t="s">
        <v>572</v>
      </c>
      <c r="C2" s="275" t="s">
        <v>634</v>
      </c>
      <c r="D2" s="275" t="s">
        <v>580</v>
      </c>
      <c r="E2" s="275" t="s">
        <v>581</v>
      </c>
      <c r="F2" s="275" t="s">
        <v>635</v>
      </c>
      <c r="G2" s="275" t="s">
        <v>579</v>
      </c>
      <c r="H2" s="275" t="s">
        <v>607</v>
      </c>
      <c r="I2" s="385" t="s">
        <v>1639</v>
      </c>
      <c r="J2" s="382"/>
      <c r="K2" s="382"/>
      <c r="L2" s="383"/>
      <c r="M2" s="386" t="s">
        <v>1640</v>
      </c>
      <c r="N2" s="382"/>
      <c r="O2" s="382"/>
      <c r="P2" s="383"/>
      <c r="Q2" s="386" t="s">
        <v>1641</v>
      </c>
      <c r="R2" s="383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92">
        <v>1</v>
      </c>
      <c r="B3" s="288" t="str">
        <f>Základ!B3</f>
        <v>Ivan Chvátal</v>
      </c>
      <c r="C3" s="288" t="str">
        <f>Základ!C3</f>
        <v>KOSMOS OLOMOUC</v>
      </c>
      <c r="D3" s="273">
        <f>SUM(Základ!D3,Základ!F3,Základ!N3,Základ!P3)</f>
        <v>168</v>
      </c>
      <c r="E3" s="273">
        <f>SUM(Základ!E3,Základ!G3,Základ!O3,Základ!Q3)</f>
        <v>79</v>
      </c>
      <c r="F3" s="274">
        <f t="shared" ref="F3:F257" si="0">SUM(D3:E3)</f>
        <v>247</v>
      </c>
      <c r="G3" s="273">
        <f>SUM(Základ!I3,Základ!S3)</f>
        <v>4</v>
      </c>
      <c r="H3" s="273"/>
      <c r="I3" s="314" t="s">
        <v>1642</v>
      </c>
      <c r="J3" s="315" t="s">
        <v>1643</v>
      </c>
      <c r="K3" s="315" t="s">
        <v>1644</v>
      </c>
      <c r="L3" s="315" t="s">
        <v>1645</v>
      </c>
      <c r="M3" s="315" t="s">
        <v>1646</v>
      </c>
      <c r="N3" s="315" t="s">
        <v>1647</v>
      </c>
      <c r="O3" s="315" t="s">
        <v>798</v>
      </c>
      <c r="P3" s="315" t="s">
        <v>1648</v>
      </c>
      <c r="Q3" s="315" t="s">
        <v>1649</v>
      </c>
      <c r="R3" s="315" t="s">
        <v>1650</v>
      </c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15">
      <c r="A4" s="292">
        <v>2</v>
      </c>
      <c r="B4" s="288" t="str">
        <f>Základ!B4</f>
        <v>Petr Zavadil</v>
      </c>
      <c r="C4" s="288" t="str">
        <f>Základ!C4</f>
        <v>KOSMOS OLOMOUC</v>
      </c>
      <c r="D4" s="273">
        <f>SUM(Základ!D4,Základ!F4,Základ!N4,Základ!P4)</f>
        <v>206</v>
      </c>
      <c r="E4" s="273">
        <f>SUM(Základ!E4,Základ!G4,Základ!O4,Základ!Q4)</f>
        <v>80</v>
      </c>
      <c r="F4" s="274">
        <f t="shared" si="0"/>
        <v>286</v>
      </c>
      <c r="G4" s="273">
        <f>SUM(Základ!I4,Základ!S4)</f>
        <v>5</v>
      </c>
      <c r="H4" s="273"/>
      <c r="I4" s="314" t="s">
        <v>1651</v>
      </c>
      <c r="J4" s="315" t="s">
        <v>1652</v>
      </c>
      <c r="K4" s="315" t="s">
        <v>1653</v>
      </c>
      <c r="L4" s="315" t="s">
        <v>1654</v>
      </c>
      <c r="M4" s="315" t="s">
        <v>1655</v>
      </c>
      <c r="N4" s="315" t="s">
        <v>1656</v>
      </c>
      <c r="O4" s="315" t="s">
        <v>768</v>
      </c>
      <c r="P4" s="315" t="s">
        <v>1657</v>
      </c>
      <c r="Q4" s="315" t="s">
        <v>1658</v>
      </c>
      <c r="R4" s="315" t="s">
        <v>1659</v>
      </c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92">
        <v>3</v>
      </c>
      <c r="B5" s="288" t="str">
        <f>Základ!B5</f>
        <v>Radek Soušek</v>
      </c>
      <c r="C5" s="288" t="str">
        <f>Základ!C5</f>
        <v>KOSMOS OLOMOUC</v>
      </c>
      <c r="D5" s="273">
        <f>SUM(Základ!D5,Základ!F5,Základ!N5,Základ!P5)</f>
        <v>0</v>
      </c>
      <c r="E5" s="273">
        <f>SUM(Základ!E5,Základ!G5,Základ!O5,Základ!Q5)</f>
        <v>0</v>
      </c>
      <c r="F5" s="274">
        <f t="shared" si="0"/>
        <v>0</v>
      </c>
      <c r="G5" s="273">
        <f>SUM(Základ!I5,Základ!S5)</f>
        <v>0</v>
      </c>
      <c r="H5" s="273"/>
      <c r="I5" s="314" t="s">
        <v>1660</v>
      </c>
      <c r="J5" s="315" t="s">
        <v>1661</v>
      </c>
      <c r="K5" s="315" t="s">
        <v>1662</v>
      </c>
      <c r="L5" s="315" t="s">
        <v>1663</v>
      </c>
      <c r="M5" s="315" t="s">
        <v>1664</v>
      </c>
      <c r="N5" s="315" t="s">
        <v>1665</v>
      </c>
      <c r="O5" s="315" t="s">
        <v>778</v>
      </c>
      <c r="P5" s="315" t="s">
        <v>1666</v>
      </c>
      <c r="Q5" s="315" t="s">
        <v>1667</v>
      </c>
      <c r="R5" s="315" t="s">
        <v>1668</v>
      </c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92">
        <v>4</v>
      </c>
      <c r="B6" s="288" t="str">
        <f>Základ!B6</f>
        <v>Libor Kiš</v>
      </c>
      <c r="C6" s="288" t="str">
        <f>Základ!C6</f>
        <v>KOSMOS OLOMOUC</v>
      </c>
      <c r="D6" s="273">
        <f>SUM(Základ!D6,Základ!F6,Základ!N6,Základ!P6)</f>
        <v>170</v>
      </c>
      <c r="E6" s="273">
        <f>SUM(Základ!E6,Základ!G6,Základ!O6,Základ!Q6)</f>
        <v>77</v>
      </c>
      <c r="F6" s="274">
        <f t="shared" si="0"/>
        <v>247</v>
      </c>
      <c r="G6" s="273">
        <f>SUM(Základ!I6,Základ!S6)</f>
        <v>3</v>
      </c>
      <c r="H6" s="273"/>
      <c r="I6" s="314" t="s">
        <v>1669</v>
      </c>
      <c r="J6" s="315" t="s">
        <v>1670</v>
      </c>
      <c r="K6" s="315" t="s">
        <v>1671</v>
      </c>
      <c r="L6" s="315" t="s">
        <v>1672</v>
      </c>
      <c r="M6" s="315" t="s">
        <v>1673</v>
      </c>
      <c r="N6" s="315" t="s">
        <v>1674</v>
      </c>
      <c r="O6" s="315" t="s">
        <v>788</v>
      </c>
      <c r="P6" s="315" t="s">
        <v>1675</v>
      </c>
      <c r="Q6" s="315" t="s">
        <v>1676</v>
      </c>
      <c r="R6" s="315" t="s">
        <v>1677</v>
      </c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92">
        <v>5</v>
      </c>
      <c r="B7" s="273" t="str">
        <f>Základ!B7</f>
        <v>Radomír Kočí</v>
      </c>
      <c r="C7" s="288" t="str">
        <f>Základ!C7</f>
        <v>KOSMOS OLOMOUC</v>
      </c>
      <c r="D7" s="273">
        <f>SUM(Základ!D7,Základ!F7,Základ!N7,Základ!P7)</f>
        <v>197</v>
      </c>
      <c r="E7" s="273">
        <f>SUM(Základ!E7,Základ!G7,Základ!O7,Základ!Q7)</f>
        <v>87</v>
      </c>
      <c r="F7" s="274">
        <f t="shared" si="0"/>
        <v>284</v>
      </c>
      <c r="G7" s="273">
        <f>SUM(Základ!I7,Základ!S7)</f>
        <v>4</v>
      </c>
      <c r="H7" s="273"/>
      <c r="I7" s="314" t="s">
        <v>1678</v>
      </c>
      <c r="J7" s="315" t="s">
        <v>1679</v>
      </c>
      <c r="K7" s="315" t="s">
        <v>1680</v>
      </c>
      <c r="L7" s="315" t="s">
        <v>1681</v>
      </c>
      <c r="M7" s="315" t="s">
        <v>1682</v>
      </c>
      <c r="N7" s="315" t="s">
        <v>1683</v>
      </c>
      <c r="O7" s="315" t="s">
        <v>798</v>
      </c>
      <c r="P7" s="315" t="s">
        <v>1684</v>
      </c>
      <c r="Q7" s="315" t="s">
        <v>1685</v>
      </c>
      <c r="R7" s="315" t="s">
        <v>1686</v>
      </c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92">
        <v>6</v>
      </c>
      <c r="B8" s="288">
        <f>Základ!B8</f>
        <v>0</v>
      </c>
      <c r="C8" s="288" t="str">
        <f>Základ!C8</f>
        <v>KOSMOS OLOMOUC</v>
      </c>
      <c r="D8" s="273">
        <f>SUM(Základ!D8,Základ!F8,Základ!N8,Základ!P8)</f>
        <v>0</v>
      </c>
      <c r="E8" s="273">
        <f>SUM(Základ!E8,Základ!G8,Základ!O8,Základ!Q8)</f>
        <v>0</v>
      </c>
      <c r="F8" s="274">
        <f t="shared" si="0"/>
        <v>0</v>
      </c>
      <c r="G8" s="273">
        <f>SUM(Základ!I8,Základ!S8)</f>
        <v>0</v>
      </c>
      <c r="H8" s="273"/>
      <c r="I8" s="314" t="s">
        <v>1687</v>
      </c>
      <c r="J8" s="315" t="s">
        <v>1688</v>
      </c>
      <c r="K8" s="315" t="s">
        <v>1689</v>
      </c>
      <c r="L8" s="315" t="s">
        <v>1690</v>
      </c>
      <c r="M8" s="315" t="s">
        <v>1691</v>
      </c>
      <c r="N8" s="315" t="s">
        <v>1692</v>
      </c>
      <c r="O8" s="315" t="s">
        <v>768</v>
      </c>
      <c r="P8" s="315" t="s">
        <v>1693</v>
      </c>
      <c r="Q8" s="315" t="s">
        <v>1694</v>
      </c>
      <c r="R8" s="315" t="s">
        <v>1695</v>
      </c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92">
        <v>7</v>
      </c>
      <c r="B9" s="288">
        <f>Základ!B9</f>
        <v>0</v>
      </c>
      <c r="C9" s="288">
        <f>Základ!C9</f>
        <v>0</v>
      </c>
      <c r="D9" s="273">
        <f>SUM(Základ!D9,Základ!F9,Základ!N9,Základ!P9)</f>
        <v>0</v>
      </c>
      <c r="E9" s="273">
        <f>SUM(Základ!E9,Základ!G9,Základ!O9,Základ!Q9)</f>
        <v>0</v>
      </c>
      <c r="F9" s="274">
        <f t="shared" si="0"/>
        <v>0</v>
      </c>
      <c r="G9" s="273">
        <f>SUM(Základ!I9,Základ!S9)</f>
        <v>0</v>
      </c>
      <c r="H9" s="273"/>
      <c r="I9" s="314" t="s">
        <v>1696</v>
      </c>
      <c r="J9" s="315" t="s">
        <v>1697</v>
      </c>
      <c r="K9" s="315" t="s">
        <v>1698</v>
      </c>
      <c r="L9" s="315" t="s">
        <v>1699</v>
      </c>
      <c r="M9" s="315" t="s">
        <v>1700</v>
      </c>
      <c r="N9" s="315" t="s">
        <v>1701</v>
      </c>
      <c r="O9" s="315" t="s">
        <v>778</v>
      </c>
      <c r="P9" s="315" t="s">
        <v>1702</v>
      </c>
      <c r="Q9" s="315" t="s">
        <v>1703</v>
      </c>
      <c r="R9" s="315" t="s">
        <v>1704</v>
      </c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91">
        <v>8</v>
      </c>
      <c r="B10" s="273" t="str">
        <f>Základ!B10</f>
        <v>Drahoslav Brňák</v>
      </c>
      <c r="C10" s="273" t="str">
        <f>Základ!C10</f>
        <v>LICHNOVÁCI</v>
      </c>
      <c r="D10" s="273">
        <f>SUM(Základ!D10,Základ!F10,Základ!N10,Základ!P10)</f>
        <v>339</v>
      </c>
      <c r="E10" s="273">
        <f>SUM(Základ!E10,Základ!G10,Základ!O10,Základ!Q10)</f>
        <v>180</v>
      </c>
      <c r="F10" s="274">
        <f t="shared" si="0"/>
        <v>519</v>
      </c>
      <c r="G10" s="273">
        <f>SUM(Základ!I10,Základ!S10)</f>
        <v>9</v>
      </c>
      <c r="H10" s="273"/>
      <c r="I10" s="314" t="s">
        <v>1705</v>
      </c>
      <c r="J10" s="315" t="s">
        <v>1706</v>
      </c>
      <c r="K10" s="315" t="s">
        <v>1707</v>
      </c>
      <c r="L10" s="315" t="s">
        <v>1708</v>
      </c>
      <c r="M10" s="315" t="s">
        <v>1709</v>
      </c>
      <c r="N10" s="315" t="s">
        <v>1710</v>
      </c>
      <c r="O10" s="315" t="s">
        <v>788</v>
      </c>
      <c r="P10" s="315" t="s">
        <v>1711</v>
      </c>
      <c r="Q10" s="315" t="s">
        <v>1712</v>
      </c>
      <c r="R10" s="315" t="s">
        <v>1713</v>
      </c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91">
        <v>9</v>
      </c>
      <c r="B11" s="288" t="str">
        <f>Základ!B11</f>
        <v>Jan Opěla</v>
      </c>
      <c r="C11" s="288" t="str">
        <f>Základ!C11</f>
        <v>LICHNOVÁCI</v>
      </c>
      <c r="D11" s="273">
        <f>SUM(Základ!D11,Základ!F11,Základ!N11,Základ!P11)</f>
        <v>367</v>
      </c>
      <c r="E11" s="273">
        <f>SUM(Základ!E11,Základ!G11,Základ!O11,Základ!Q11)</f>
        <v>186</v>
      </c>
      <c r="F11" s="274">
        <f t="shared" si="0"/>
        <v>553</v>
      </c>
      <c r="G11" s="273">
        <f>SUM(Základ!I11,Základ!S11)</f>
        <v>8</v>
      </c>
      <c r="H11" s="273"/>
      <c r="I11" s="314" t="s">
        <v>1714</v>
      </c>
      <c r="J11" s="315" t="s">
        <v>1715</v>
      </c>
      <c r="K11" s="315" t="s">
        <v>1716</v>
      </c>
      <c r="L11" s="315" t="s">
        <v>1717</v>
      </c>
      <c r="M11" s="315" t="s">
        <v>1718</v>
      </c>
      <c r="N11" s="315" t="s">
        <v>1719</v>
      </c>
      <c r="O11" s="315" t="s">
        <v>798</v>
      </c>
      <c r="P11" s="315" t="s">
        <v>1720</v>
      </c>
      <c r="Q11" s="315" t="s">
        <v>1721</v>
      </c>
      <c r="R11" s="315" t="s">
        <v>1722</v>
      </c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91">
        <v>10</v>
      </c>
      <c r="B12" s="288" t="str">
        <f>Základ!B12</f>
        <v>David Slíva</v>
      </c>
      <c r="C12" s="288" t="str">
        <f>Základ!C12</f>
        <v>LICHNOVÁCI</v>
      </c>
      <c r="D12" s="273">
        <f>SUM(Základ!D12,Základ!F12,Základ!N12,Základ!P12)</f>
        <v>350</v>
      </c>
      <c r="E12" s="273">
        <f>SUM(Základ!E12,Základ!G12,Základ!O12,Základ!Q12)</f>
        <v>160</v>
      </c>
      <c r="F12" s="274">
        <f t="shared" si="0"/>
        <v>510</v>
      </c>
      <c r="G12" s="273">
        <f>SUM(Základ!I12,Základ!S12)</f>
        <v>13</v>
      </c>
      <c r="H12" s="273"/>
      <c r="I12" s="314" t="s">
        <v>1723</v>
      </c>
      <c r="J12" s="315" t="s">
        <v>1724</v>
      </c>
      <c r="K12" s="315" t="s">
        <v>1725</v>
      </c>
      <c r="L12" s="315" t="s">
        <v>1726</v>
      </c>
      <c r="M12" s="315" t="s">
        <v>1727</v>
      </c>
      <c r="N12" s="315" t="s">
        <v>1728</v>
      </c>
      <c r="O12" s="315" t="s">
        <v>768</v>
      </c>
      <c r="P12" s="315" t="s">
        <v>1729</v>
      </c>
      <c r="Q12" s="315" t="s">
        <v>1730</v>
      </c>
      <c r="R12" s="315" t="s">
        <v>1731</v>
      </c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91">
        <v>11</v>
      </c>
      <c r="B13" s="288" t="str">
        <f>Základ!B13</f>
        <v>Jiří Maňásek</v>
      </c>
      <c r="C13" s="288" t="str">
        <f>Základ!C13</f>
        <v>LICHNOVÁCI</v>
      </c>
      <c r="D13" s="273">
        <f>SUM(Základ!D13,Základ!F13,Základ!N13,Základ!P13)</f>
        <v>358</v>
      </c>
      <c r="E13" s="273">
        <f>SUM(Základ!E13,Základ!G13,Základ!O13,Základ!Q13)</f>
        <v>165</v>
      </c>
      <c r="F13" s="274">
        <f t="shared" si="0"/>
        <v>523</v>
      </c>
      <c r="G13" s="273">
        <f>SUM(Základ!I13,Základ!S13)</f>
        <v>8</v>
      </c>
      <c r="H13" s="273"/>
      <c r="I13" s="314" t="s">
        <v>1732</v>
      </c>
      <c r="J13" s="315" t="s">
        <v>1733</v>
      </c>
      <c r="K13" s="315" t="s">
        <v>1734</v>
      </c>
      <c r="L13" s="315" t="s">
        <v>1735</v>
      </c>
      <c r="M13" s="315" t="s">
        <v>1736</v>
      </c>
      <c r="N13" s="315" t="s">
        <v>1737</v>
      </c>
      <c r="O13" s="315" t="s">
        <v>778</v>
      </c>
      <c r="P13" s="315" t="s">
        <v>1738</v>
      </c>
      <c r="Q13" s="315" t="s">
        <v>1739</v>
      </c>
      <c r="R13" s="315" t="s">
        <v>1740</v>
      </c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91">
        <v>12</v>
      </c>
      <c r="B14" s="288" t="str">
        <f>Základ!B14</f>
        <v>0</v>
      </c>
      <c r="C14" s="288" t="str">
        <f>Základ!C14</f>
        <v>LICHNOVÁCI</v>
      </c>
      <c r="D14" s="273">
        <f>SUM(Základ!D14,Základ!F14,Základ!N14,Základ!P14)</f>
        <v>0</v>
      </c>
      <c r="E14" s="273">
        <f>SUM(Základ!E14,Základ!G14,Základ!O14,Základ!Q14)</f>
        <v>0</v>
      </c>
      <c r="F14" s="274">
        <f t="shared" si="0"/>
        <v>0</v>
      </c>
      <c r="G14" s="273">
        <f>SUM(Základ!I14,Základ!S14)</f>
        <v>0</v>
      </c>
      <c r="H14" s="273"/>
      <c r="I14" s="314" t="s">
        <v>1741</v>
      </c>
      <c r="J14" s="315" t="s">
        <v>1742</v>
      </c>
      <c r="K14" s="315" t="s">
        <v>1743</v>
      </c>
      <c r="L14" s="315" t="s">
        <v>1744</v>
      </c>
      <c r="M14" s="315" t="s">
        <v>1745</v>
      </c>
      <c r="N14" s="315" t="s">
        <v>1746</v>
      </c>
      <c r="O14" s="315" t="s">
        <v>788</v>
      </c>
      <c r="P14" s="315" t="s">
        <v>1747</v>
      </c>
      <c r="Q14" s="315" t="s">
        <v>1748</v>
      </c>
      <c r="R14" s="315" t="s">
        <v>1749</v>
      </c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91">
        <v>13</v>
      </c>
      <c r="B15" s="288" t="str">
        <f>Základ!B15</f>
        <v>0</v>
      </c>
      <c r="C15" s="288" t="str">
        <f>Základ!C15</f>
        <v>0</v>
      </c>
      <c r="D15" s="273">
        <f>SUM(Základ!D15,Základ!F15,Základ!N15,Základ!P15)</f>
        <v>0</v>
      </c>
      <c r="E15" s="273">
        <f>SUM(Základ!E15,Základ!G15,Základ!O15,Základ!Q15)</f>
        <v>0</v>
      </c>
      <c r="F15" s="274">
        <f t="shared" si="0"/>
        <v>0</v>
      </c>
      <c r="G15" s="273">
        <f>SUM(Základ!I15,Základ!S15)</f>
        <v>0</v>
      </c>
      <c r="H15" s="273"/>
      <c r="I15" s="314" t="s">
        <v>1750</v>
      </c>
      <c r="J15" s="315" t="s">
        <v>1751</v>
      </c>
      <c r="K15" s="315" t="s">
        <v>1752</v>
      </c>
      <c r="L15" s="315" t="s">
        <v>1753</v>
      </c>
      <c r="M15" s="315" t="s">
        <v>1754</v>
      </c>
      <c r="N15" s="315" t="s">
        <v>1755</v>
      </c>
      <c r="O15" s="315" t="s">
        <v>798</v>
      </c>
      <c r="P15" s="315" t="s">
        <v>1756</v>
      </c>
      <c r="Q15" s="315" t="s">
        <v>1757</v>
      </c>
      <c r="R15" s="315" t="s">
        <v>1758</v>
      </c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91">
        <v>14</v>
      </c>
      <c r="B16" s="273">
        <f>Základ!B16</f>
        <v>0</v>
      </c>
      <c r="C16" s="273">
        <f>Základ!C16</f>
        <v>0</v>
      </c>
      <c r="D16" s="273">
        <f>SUM(Základ!D16,Základ!F16,Základ!N16,Základ!P16)</f>
        <v>0</v>
      </c>
      <c r="E16" s="273">
        <f>SUM(Základ!E16,Základ!G16,Základ!O16,Základ!Q16)</f>
        <v>0</v>
      </c>
      <c r="F16" s="274">
        <f t="shared" si="0"/>
        <v>0</v>
      </c>
      <c r="G16" s="273">
        <f>SUM(Základ!I16,Základ!S16)</f>
        <v>0</v>
      </c>
      <c r="H16" s="273"/>
      <c r="I16" s="314" t="s">
        <v>1759</v>
      </c>
      <c r="J16" s="315" t="s">
        <v>1760</v>
      </c>
      <c r="K16" s="315" t="s">
        <v>1761</v>
      </c>
      <c r="L16" s="315" t="s">
        <v>1762</v>
      </c>
      <c r="M16" s="315" t="s">
        <v>1763</v>
      </c>
      <c r="N16" s="315" t="s">
        <v>1764</v>
      </c>
      <c r="O16" s="315" t="s">
        <v>768</v>
      </c>
      <c r="P16" s="315" t="s">
        <v>1765</v>
      </c>
      <c r="Q16" s="315" t="s">
        <v>1766</v>
      </c>
      <c r="R16" s="315" t="s">
        <v>1767</v>
      </c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92">
        <v>15</v>
      </c>
      <c r="B17" s="288" t="str">
        <f>Základ!B17</f>
        <v>Milan Dusbaba (h)</v>
      </c>
      <c r="C17" s="288" t="str">
        <f>Základ!C17</f>
        <v>HIC PARTA</v>
      </c>
      <c r="D17" s="273">
        <f>SUM(Základ!D17,Základ!F17,Základ!N17,Základ!P17)</f>
        <v>196</v>
      </c>
      <c r="E17" s="273">
        <f>SUM(Základ!E17,Základ!G17,Základ!O17,Základ!Q17)</f>
        <v>70</v>
      </c>
      <c r="F17" s="274">
        <f t="shared" si="0"/>
        <v>266</v>
      </c>
      <c r="G17" s="273">
        <f>SUM(Základ!I17,Základ!S17)</f>
        <v>10</v>
      </c>
      <c r="H17" s="273"/>
      <c r="I17" s="314" t="s">
        <v>1768</v>
      </c>
      <c r="J17" s="315" t="s">
        <v>1769</v>
      </c>
      <c r="K17" s="315" t="s">
        <v>1770</v>
      </c>
      <c r="L17" s="315" t="s">
        <v>1771</v>
      </c>
      <c r="M17" s="315" t="s">
        <v>1772</v>
      </c>
      <c r="N17" s="315" t="s">
        <v>1773</v>
      </c>
      <c r="O17" s="315" t="s">
        <v>778</v>
      </c>
      <c r="P17" s="315" t="s">
        <v>1774</v>
      </c>
      <c r="Q17" s="315" t="s">
        <v>1775</v>
      </c>
      <c r="R17" s="315" t="s">
        <v>1776</v>
      </c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92">
        <v>16</v>
      </c>
      <c r="B18" s="288" t="str">
        <f>Základ!B18</f>
        <v>Petr Hofman</v>
      </c>
      <c r="C18" s="288" t="str">
        <f>Základ!C18</f>
        <v>HIC PARTA</v>
      </c>
      <c r="D18" s="273">
        <f>SUM(Základ!D18,Základ!F18,Základ!N18,Základ!P18)</f>
        <v>172</v>
      </c>
      <c r="E18" s="273">
        <f>SUM(Základ!E18,Základ!G18,Základ!O18,Základ!Q18)</f>
        <v>80</v>
      </c>
      <c r="F18" s="274">
        <f t="shared" si="0"/>
        <v>252</v>
      </c>
      <c r="G18" s="273">
        <f>SUM(Základ!I18,Základ!S18)</f>
        <v>7</v>
      </c>
      <c r="H18" s="273"/>
      <c r="I18" s="314" t="s">
        <v>1777</v>
      </c>
      <c r="J18" s="315" t="s">
        <v>1778</v>
      </c>
      <c r="K18" s="315" t="s">
        <v>1779</v>
      </c>
      <c r="L18" s="315" t="s">
        <v>1780</v>
      </c>
      <c r="M18" s="315" t="s">
        <v>1781</v>
      </c>
      <c r="N18" s="315" t="s">
        <v>1782</v>
      </c>
      <c r="O18" s="315" t="s">
        <v>788</v>
      </c>
      <c r="P18" s="315" t="s">
        <v>1783</v>
      </c>
      <c r="Q18" s="315" t="s">
        <v>1784</v>
      </c>
      <c r="R18" s="315" t="s">
        <v>1785</v>
      </c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92">
        <v>17</v>
      </c>
      <c r="B19" s="288" t="str">
        <f>Základ!B19</f>
        <v>Milan Falta</v>
      </c>
      <c r="C19" s="288" t="str">
        <f>Základ!C19</f>
        <v>HIC PARTA</v>
      </c>
      <c r="D19" s="273">
        <f>SUM(Základ!D19,Základ!F19,Základ!N19,Základ!P19)</f>
        <v>176</v>
      </c>
      <c r="E19" s="273">
        <f>SUM(Základ!E19,Základ!G19,Základ!O19,Základ!Q19)</f>
        <v>72</v>
      </c>
      <c r="F19" s="274">
        <f t="shared" si="0"/>
        <v>248</v>
      </c>
      <c r="G19" s="273">
        <f>SUM(Základ!I19,Základ!S19)</f>
        <v>11</v>
      </c>
      <c r="H19" s="273"/>
      <c r="I19" s="314" t="s">
        <v>1786</v>
      </c>
      <c r="J19" s="315" t="s">
        <v>1787</v>
      </c>
      <c r="K19" s="315" t="s">
        <v>1788</v>
      </c>
      <c r="L19" s="315" t="s">
        <v>1789</v>
      </c>
      <c r="M19" s="315" t="s">
        <v>1790</v>
      </c>
      <c r="N19" s="315" t="s">
        <v>1791</v>
      </c>
      <c r="O19" s="315" t="s">
        <v>798</v>
      </c>
      <c r="P19" s="315" t="s">
        <v>1792</v>
      </c>
      <c r="Q19" s="315" t="s">
        <v>1793</v>
      </c>
      <c r="R19" s="315" t="s">
        <v>1794</v>
      </c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92">
        <v>18</v>
      </c>
      <c r="B20" s="288" t="str">
        <f>Základ!B20</f>
        <v>Michal Kubinec</v>
      </c>
      <c r="C20" s="288" t="str">
        <f>Základ!C20</f>
        <v>HIC PARTA</v>
      </c>
      <c r="D20" s="273">
        <f>SUM(Základ!D20,Základ!F20,Základ!N20,Základ!P20)</f>
        <v>211</v>
      </c>
      <c r="E20" s="273">
        <f>SUM(Základ!E20,Základ!G20,Základ!O20,Základ!Q20)</f>
        <v>71</v>
      </c>
      <c r="F20" s="274">
        <f t="shared" si="0"/>
        <v>282</v>
      </c>
      <c r="G20" s="273">
        <f>SUM(Základ!I20,Základ!S20)</f>
        <v>7</v>
      </c>
      <c r="H20" s="273"/>
      <c r="I20" s="314" t="s">
        <v>1795</v>
      </c>
      <c r="J20" s="315" t="s">
        <v>1796</v>
      </c>
      <c r="K20" s="315" t="s">
        <v>1797</v>
      </c>
      <c r="L20" s="315" t="s">
        <v>1798</v>
      </c>
      <c r="M20" s="315" t="s">
        <v>1799</v>
      </c>
      <c r="N20" s="315" t="s">
        <v>1800</v>
      </c>
      <c r="O20" s="315" t="s">
        <v>768</v>
      </c>
      <c r="P20" s="315" t="s">
        <v>1801</v>
      </c>
      <c r="Q20" s="315" t="s">
        <v>1802</v>
      </c>
      <c r="R20" s="315" t="s">
        <v>1803</v>
      </c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92">
        <v>19</v>
      </c>
      <c r="B21" s="288" t="str">
        <f>Základ!B21</f>
        <v>0</v>
      </c>
      <c r="C21" s="288" t="str">
        <f>Základ!C21</f>
        <v>HIC PARTA</v>
      </c>
      <c r="D21" s="273">
        <f>SUM(Základ!D21,Základ!F21,Základ!N21,Základ!P21)</f>
        <v>0</v>
      </c>
      <c r="E21" s="273">
        <f>SUM(Základ!E21,Základ!G21,Základ!O21,Základ!Q21)</f>
        <v>0</v>
      </c>
      <c r="F21" s="274">
        <f t="shared" si="0"/>
        <v>0</v>
      </c>
      <c r="G21" s="273">
        <f>SUM(Základ!I21,Základ!S21)</f>
        <v>0</v>
      </c>
      <c r="H21" s="273"/>
      <c r="I21" s="314" t="s">
        <v>1804</v>
      </c>
      <c r="J21" s="315" t="s">
        <v>1805</v>
      </c>
      <c r="K21" s="315" t="s">
        <v>1806</v>
      </c>
      <c r="L21" s="315" t="s">
        <v>1807</v>
      </c>
      <c r="M21" s="315" t="s">
        <v>1808</v>
      </c>
      <c r="N21" s="315" t="s">
        <v>1809</v>
      </c>
      <c r="O21" s="315" t="s">
        <v>778</v>
      </c>
      <c r="P21" s="315" t="s">
        <v>1810</v>
      </c>
      <c r="Q21" s="315" t="s">
        <v>1811</v>
      </c>
      <c r="R21" s="315" t="s">
        <v>1812</v>
      </c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92">
        <v>20</v>
      </c>
      <c r="B22" s="288" t="str">
        <f>Základ!B22</f>
        <v>0</v>
      </c>
      <c r="C22" s="288" t="str">
        <f>Základ!C22</f>
        <v>0</v>
      </c>
      <c r="D22" s="273">
        <f>SUM(Základ!D22,Základ!F22,Základ!N22,Základ!P22)</f>
        <v>0</v>
      </c>
      <c r="E22" s="273">
        <f>SUM(Základ!E22,Základ!G22,Základ!O22,Základ!Q22)</f>
        <v>0</v>
      </c>
      <c r="F22" s="274">
        <f t="shared" si="0"/>
        <v>0</v>
      </c>
      <c r="G22" s="273">
        <f>SUM(Základ!I22,Základ!S22)</f>
        <v>0</v>
      </c>
      <c r="H22" s="273"/>
      <c r="I22" s="314" t="s">
        <v>1813</v>
      </c>
      <c r="J22" s="315" t="s">
        <v>1814</v>
      </c>
      <c r="K22" s="315" t="s">
        <v>1815</v>
      </c>
      <c r="L22" s="315" t="s">
        <v>1816</v>
      </c>
      <c r="M22" s="315" t="s">
        <v>1817</v>
      </c>
      <c r="N22" s="315" t="s">
        <v>1818</v>
      </c>
      <c r="O22" s="315" t="s">
        <v>788</v>
      </c>
      <c r="P22" s="315" t="s">
        <v>1819</v>
      </c>
      <c r="Q22" s="315" t="s">
        <v>1820</v>
      </c>
      <c r="R22" s="315" t="s">
        <v>1821</v>
      </c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92">
        <v>21</v>
      </c>
      <c r="B23" s="288" t="str">
        <f>Základ!B23</f>
        <v>0</v>
      </c>
      <c r="C23" s="288" t="str">
        <f>Základ!C23</f>
        <v>0</v>
      </c>
      <c r="D23" s="273">
        <f>SUM(Základ!D23,Základ!F23,Základ!N23,Základ!P23)</f>
        <v>0</v>
      </c>
      <c r="E23" s="273">
        <f>SUM(Základ!E23,Základ!G23,Základ!O23,Základ!Q23)</f>
        <v>0</v>
      </c>
      <c r="F23" s="274">
        <f t="shared" si="0"/>
        <v>0</v>
      </c>
      <c r="G23" s="273">
        <f>SUM(Základ!I23,Základ!S23)</f>
        <v>0</v>
      </c>
      <c r="H23" s="273"/>
      <c r="I23" s="314" t="s">
        <v>1822</v>
      </c>
      <c r="J23" s="315" t="s">
        <v>1823</v>
      </c>
      <c r="K23" s="315" t="s">
        <v>1824</v>
      </c>
      <c r="L23" s="315" t="s">
        <v>1825</v>
      </c>
      <c r="M23" s="315" t="s">
        <v>1826</v>
      </c>
      <c r="N23" s="315" t="s">
        <v>1827</v>
      </c>
      <c r="O23" s="315" t="s">
        <v>798</v>
      </c>
      <c r="P23" s="315" t="s">
        <v>1828</v>
      </c>
      <c r="Q23" s="315" t="s">
        <v>1829</v>
      </c>
      <c r="R23" s="315" t="s">
        <v>1830</v>
      </c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91">
        <v>22</v>
      </c>
      <c r="B24" s="288" t="str">
        <f>Základ!B24</f>
        <v>Bohumír Chlebovský</v>
      </c>
      <c r="C24" s="288" t="str">
        <f>Základ!C24</f>
        <v>KOS KRNOV</v>
      </c>
      <c r="D24" s="273">
        <f>SUM(Základ!D24,Základ!F24,Základ!N24,Základ!P24)</f>
        <v>193</v>
      </c>
      <c r="E24" s="273">
        <f>SUM(Základ!E24,Základ!G24,Základ!O24,Základ!Q24)</f>
        <v>81</v>
      </c>
      <c r="F24" s="274">
        <f t="shared" si="0"/>
        <v>274</v>
      </c>
      <c r="G24" s="273">
        <f>SUM(Základ!I24,Základ!S24)</f>
        <v>4</v>
      </c>
      <c r="H24" s="273"/>
      <c r="I24" s="314" t="s">
        <v>1831</v>
      </c>
      <c r="J24" s="315" t="s">
        <v>1832</v>
      </c>
      <c r="K24" s="315" t="s">
        <v>1833</v>
      </c>
      <c r="L24" s="315" t="s">
        <v>1834</v>
      </c>
      <c r="M24" s="315" t="s">
        <v>1835</v>
      </c>
      <c r="N24" s="315" t="s">
        <v>1836</v>
      </c>
      <c r="O24" s="315" t="s">
        <v>768</v>
      </c>
      <c r="P24" s="315" t="s">
        <v>1837</v>
      </c>
      <c r="Q24" s="315" t="s">
        <v>1838</v>
      </c>
      <c r="R24" s="315" t="s">
        <v>1839</v>
      </c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91">
        <v>23</v>
      </c>
      <c r="B25" s="288" t="str">
        <f>Základ!B25</f>
        <v>Petr Daranský</v>
      </c>
      <c r="C25" s="288" t="str">
        <f>Základ!C25</f>
        <v>KOS KRNOV</v>
      </c>
      <c r="D25" s="273">
        <f>SUM(Základ!D25,Základ!F25,Základ!N25,Základ!P25)</f>
        <v>0</v>
      </c>
      <c r="E25" s="273">
        <f>SUM(Základ!E25,Základ!G25,Základ!O25,Základ!Q25)</f>
        <v>0</v>
      </c>
      <c r="F25" s="274">
        <f t="shared" si="0"/>
        <v>0</v>
      </c>
      <c r="G25" s="273">
        <f>SUM(Základ!I25,Základ!S25)</f>
        <v>0</v>
      </c>
      <c r="H25" s="273"/>
      <c r="I25" s="314" t="s">
        <v>1840</v>
      </c>
      <c r="J25" s="315" t="s">
        <v>1841</v>
      </c>
      <c r="K25" s="315" t="s">
        <v>1842</v>
      </c>
      <c r="L25" s="315" t="s">
        <v>1843</v>
      </c>
      <c r="M25" s="315" t="s">
        <v>1844</v>
      </c>
      <c r="N25" s="315" t="s">
        <v>1845</v>
      </c>
      <c r="O25" s="315" t="s">
        <v>778</v>
      </c>
      <c r="P25" s="315" t="s">
        <v>1846</v>
      </c>
      <c r="Q25" s="315" t="s">
        <v>1847</v>
      </c>
      <c r="R25" s="315" t="s">
        <v>1848</v>
      </c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91">
        <v>24</v>
      </c>
      <c r="B26" s="288" t="str">
        <f>Základ!B26</f>
        <v>Bedřich Pluhař</v>
      </c>
      <c r="C26" s="288" t="str">
        <f>Základ!C26</f>
        <v>KOS KRNOV</v>
      </c>
      <c r="D26" s="273">
        <f>SUM(Základ!D26,Základ!F26,Základ!N26,Základ!P26)</f>
        <v>175</v>
      </c>
      <c r="E26" s="273">
        <f>SUM(Základ!E26,Základ!G26,Základ!O26,Základ!Q26)</f>
        <v>80</v>
      </c>
      <c r="F26" s="274">
        <f t="shared" si="0"/>
        <v>255</v>
      </c>
      <c r="G26" s="273">
        <f>SUM(Základ!I26,Základ!S26)</f>
        <v>2</v>
      </c>
      <c r="H26" s="273"/>
      <c r="I26" s="314" t="s">
        <v>1849</v>
      </c>
      <c r="J26" s="315" t="s">
        <v>1850</v>
      </c>
      <c r="K26" s="315" t="s">
        <v>1851</v>
      </c>
      <c r="L26" s="315" t="s">
        <v>1852</v>
      </c>
      <c r="M26" s="315" t="s">
        <v>1853</v>
      </c>
      <c r="N26" s="315" t="s">
        <v>1854</v>
      </c>
      <c r="O26" s="315" t="s">
        <v>788</v>
      </c>
      <c r="P26" s="315" t="s">
        <v>1855</v>
      </c>
      <c r="Q26" s="315" t="s">
        <v>1856</v>
      </c>
      <c r="R26" s="315" t="s">
        <v>1857</v>
      </c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91">
        <v>25</v>
      </c>
      <c r="B27" s="288" t="str">
        <f>Základ!B27</f>
        <v>Roman Anderle (h)</v>
      </c>
      <c r="C27" s="288" t="str">
        <f>Základ!C27</f>
        <v>KOS KRNOV</v>
      </c>
      <c r="D27" s="273">
        <f>SUM(Základ!D27,Základ!F27,Základ!N27,Základ!P27)</f>
        <v>171</v>
      </c>
      <c r="E27" s="273">
        <f>SUM(Základ!E27,Základ!G27,Základ!O27,Základ!Q27)</f>
        <v>96</v>
      </c>
      <c r="F27" s="274">
        <f t="shared" si="0"/>
        <v>267</v>
      </c>
      <c r="G27" s="273">
        <f>SUM(Základ!I27,Základ!S27)</f>
        <v>4</v>
      </c>
      <c r="H27" s="273"/>
      <c r="I27" s="314" t="s">
        <v>1858</v>
      </c>
      <c r="J27" s="315" t="s">
        <v>1859</v>
      </c>
      <c r="K27" s="315" t="s">
        <v>1860</v>
      </c>
      <c r="L27" s="315" t="s">
        <v>1861</v>
      </c>
      <c r="M27" s="315" t="s">
        <v>1862</v>
      </c>
      <c r="N27" s="315" t="s">
        <v>1863</v>
      </c>
      <c r="O27" s="315" t="s">
        <v>798</v>
      </c>
      <c r="P27" s="315" t="s">
        <v>1864</v>
      </c>
      <c r="Q27" s="315" t="s">
        <v>1865</v>
      </c>
      <c r="R27" s="315" t="s">
        <v>1866</v>
      </c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91">
        <v>26</v>
      </c>
      <c r="B28" s="273" t="str">
        <f>Základ!B28</f>
        <v>Rudolf Pecha</v>
      </c>
      <c r="C28" s="288" t="str">
        <f>Základ!C28</f>
        <v>KOS KRNOV</v>
      </c>
      <c r="D28" s="273">
        <f>SUM(Základ!D28,Základ!F28,Základ!N28,Základ!P28)</f>
        <v>172</v>
      </c>
      <c r="E28" s="273">
        <f>SUM(Základ!E28,Základ!G28,Základ!O28,Základ!Q28)</f>
        <v>70</v>
      </c>
      <c r="F28" s="274">
        <f t="shared" si="0"/>
        <v>242</v>
      </c>
      <c r="G28" s="273">
        <f>SUM(Základ!I28,Základ!S28)</f>
        <v>7</v>
      </c>
      <c r="H28" s="273"/>
      <c r="I28" s="314" t="s">
        <v>1867</v>
      </c>
      <c r="J28" s="315" t="s">
        <v>1868</v>
      </c>
      <c r="K28" s="315" t="s">
        <v>1869</v>
      </c>
      <c r="L28" s="315" t="s">
        <v>1870</v>
      </c>
      <c r="M28" s="315" t="s">
        <v>1871</v>
      </c>
      <c r="N28" s="315" t="s">
        <v>1872</v>
      </c>
      <c r="O28" s="315" t="s">
        <v>768</v>
      </c>
      <c r="P28" s="315" t="s">
        <v>1873</v>
      </c>
      <c r="Q28" s="315" t="s">
        <v>1874</v>
      </c>
      <c r="R28" s="315" t="s">
        <v>1875</v>
      </c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91">
        <v>27</v>
      </c>
      <c r="B29" s="288" t="str">
        <f>Základ!B29</f>
        <v>0</v>
      </c>
      <c r="C29" s="288" t="str">
        <f>Základ!C29</f>
        <v>0</v>
      </c>
      <c r="D29" s="273">
        <f>SUM(Základ!D29,Základ!F29,Základ!N29,Základ!P29)</f>
        <v>0</v>
      </c>
      <c r="E29" s="273">
        <f>SUM(Základ!E29,Základ!G29,Základ!O29,Základ!Q29)</f>
        <v>0</v>
      </c>
      <c r="F29" s="274">
        <f t="shared" si="0"/>
        <v>0</v>
      </c>
      <c r="G29" s="273">
        <f>SUM(Základ!I29,Základ!S29)</f>
        <v>0</v>
      </c>
      <c r="H29" s="273"/>
      <c r="I29" s="314" t="s">
        <v>1876</v>
      </c>
      <c r="J29" s="315" t="s">
        <v>1877</v>
      </c>
      <c r="K29" s="315" t="s">
        <v>1878</v>
      </c>
      <c r="L29" s="315" t="s">
        <v>1879</v>
      </c>
      <c r="M29" s="315" t="s">
        <v>1880</v>
      </c>
      <c r="N29" s="315" t="s">
        <v>1881</v>
      </c>
      <c r="O29" s="315" t="s">
        <v>778</v>
      </c>
      <c r="P29" s="315" t="s">
        <v>1882</v>
      </c>
      <c r="Q29" s="315" t="s">
        <v>1883</v>
      </c>
      <c r="R29" s="315" t="s">
        <v>1884</v>
      </c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91">
        <v>28</v>
      </c>
      <c r="B30" s="288" t="str">
        <f>Základ!B30</f>
        <v>0</v>
      </c>
      <c r="C30" s="288" t="str">
        <f>Základ!C30</f>
        <v>0</v>
      </c>
      <c r="D30" s="273">
        <f>SUM(Základ!D30,Základ!F30,Základ!N30,Základ!P30)</f>
        <v>0</v>
      </c>
      <c r="E30" s="273">
        <f>SUM(Základ!E30,Základ!G30,Základ!O30,Základ!Q30)</f>
        <v>0</v>
      </c>
      <c r="F30" s="274">
        <f t="shared" si="0"/>
        <v>0</v>
      </c>
      <c r="G30" s="273">
        <f>SUM(Základ!I30,Základ!S30)</f>
        <v>0</v>
      </c>
      <c r="H30" s="273"/>
      <c r="I30" s="314" t="s">
        <v>1885</v>
      </c>
      <c r="J30" s="315" t="s">
        <v>1886</v>
      </c>
      <c r="K30" s="315" t="s">
        <v>1887</v>
      </c>
      <c r="L30" s="315" t="s">
        <v>1888</v>
      </c>
      <c r="M30" s="315" t="s">
        <v>1889</v>
      </c>
      <c r="N30" s="315" t="s">
        <v>1890</v>
      </c>
      <c r="O30" s="315" t="s">
        <v>788</v>
      </c>
      <c r="P30" s="315" t="s">
        <v>1891</v>
      </c>
      <c r="Q30" s="315" t="s">
        <v>1892</v>
      </c>
      <c r="R30" s="315" t="s">
        <v>1893</v>
      </c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92">
        <v>29</v>
      </c>
      <c r="B31" s="288" t="str">
        <f>Základ!B31</f>
        <v>Petr Šístek</v>
      </c>
      <c r="C31" s="288" t="str">
        <f>Základ!C31</f>
        <v>ČD UZEL PŘEROV</v>
      </c>
      <c r="D31" s="273">
        <f>SUM(Základ!D31,Základ!F31,Základ!N31,Základ!P31)</f>
        <v>383</v>
      </c>
      <c r="E31" s="273">
        <f>SUM(Základ!E31,Základ!G31,Základ!O31,Základ!Q31)</f>
        <v>177</v>
      </c>
      <c r="F31" s="274">
        <f t="shared" si="0"/>
        <v>560</v>
      </c>
      <c r="G31" s="273">
        <f>SUM(Základ!I31,Základ!S31)</f>
        <v>4</v>
      </c>
      <c r="H31" s="273"/>
      <c r="I31" s="314" t="s">
        <v>1894</v>
      </c>
      <c r="J31" s="315" t="s">
        <v>1895</v>
      </c>
      <c r="K31" s="315" t="s">
        <v>1896</v>
      </c>
      <c r="L31" s="315" t="s">
        <v>1897</v>
      </c>
      <c r="M31" s="315" t="s">
        <v>1898</v>
      </c>
      <c r="N31" s="315" t="s">
        <v>1899</v>
      </c>
      <c r="O31" s="315" t="s">
        <v>798</v>
      </c>
      <c r="P31" s="315" t="s">
        <v>1900</v>
      </c>
      <c r="Q31" s="315" t="s">
        <v>1901</v>
      </c>
      <c r="R31" s="315" t="s">
        <v>1902</v>
      </c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92">
        <v>30</v>
      </c>
      <c r="B32" s="288" t="str">
        <f>Základ!B32</f>
        <v>František Hnilica</v>
      </c>
      <c r="C32" s="288" t="str">
        <f>Základ!C32</f>
        <v>ČD UZEL PŘEROV</v>
      </c>
      <c r="D32" s="273">
        <f>SUM(Základ!D32,Základ!F32,Základ!N32,Základ!P32)</f>
        <v>369</v>
      </c>
      <c r="E32" s="273">
        <f>SUM(Základ!E32,Základ!G32,Základ!O32,Základ!Q32)</f>
        <v>153</v>
      </c>
      <c r="F32" s="274">
        <f t="shared" si="0"/>
        <v>522</v>
      </c>
      <c r="G32" s="273">
        <f>SUM(Základ!I32,Základ!S32)</f>
        <v>13</v>
      </c>
      <c r="H32" s="273"/>
      <c r="I32" s="314" t="s">
        <v>1903</v>
      </c>
      <c r="J32" s="315" t="s">
        <v>1904</v>
      </c>
      <c r="K32" s="315" t="s">
        <v>1905</v>
      </c>
      <c r="L32" s="315" t="s">
        <v>1906</v>
      </c>
      <c r="M32" s="315" t="s">
        <v>1907</v>
      </c>
      <c r="N32" s="315" t="s">
        <v>1908</v>
      </c>
      <c r="O32" s="315" t="s">
        <v>768</v>
      </c>
      <c r="P32" s="315" t="s">
        <v>1909</v>
      </c>
      <c r="Q32" s="315" t="s">
        <v>1910</v>
      </c>
      <c r="R32" s="315" t="s">
        <v>1911</v>
      </c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92">
        <v>31</v>
      </c>
      <c r="B33" s="288" t="str">
        <f>Základ!B33</f>
        <v>Michaela Sedláčková</v>
      </c>
      <c r="C33" s="288" t="str">
        <f>Základ!C33</f>
        <v>ČD UZEL PŘEROV</v>
      </c>
      <c r="D33" s="273">
        <f>SUM(Základ!D33,Základ!F33,Základ!N33,Základ!P33)</f>
        <v>403</v>
      </c>
      <c r="E33" s="273">
        <f>SUM(Základ!E33,Základ!G33,Základ!O33,Základ!Q33)</f>
        <v>197</v>
      </c>
      <c r="F33" s="274">
        <f t="shared" si="0"/>
        <v>600</v>
      </c>
      <c r="G33" s="273">
        <f>SUM(Základ!I33,Základ!S33)</f>
        <v>3</v>
      </c>
      <c r="H33" s="273"/>
      <c r="I33" s="314" t="s">
        <v>1912</v>
      </c>
      <c r="J33" s="315" t="s">
        <v>1913</v>
      </c>
      <c r="K33" s="315" t="s">
        <v>1914</v>
      </c>
      <c r="L33" s="315" t="s">
        <v>1915</v>
      </c>
      <c r="M33" s="315" t="s">
        <v>1916</v>
      </c>
      <c r="N33" s="315" t="s">
        <v>1917</v>
      </c>
      <c r="O33" s="315" t="s">
        <v>778</v>
      </c>
      <c r="P33" s="315" t="s">
        <v>1918</v>
      </c>
      <c r="Q33" s="315" t="s">
        <v>1919</v>
      </c>
      <c r="R33" s="315" t="s">
        <v>1920</v>
      </c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92">
        <v>32</v>
      </c>
      <c r="B34" s="288" t="str">
        <f>Základ!B34</f>
        <v>Jaroslav Kolla</v>
      </c>
      <c r="C34" s="288" t="str">
        <f>Základ!C34</f>
        <v>ČD UZEL PŘEROV</v>
      </c>
      <c r="D34" s="273">
        <f>SUM(Základ!D34,Základ!F34,Základ!N34,Základ!P34)</f>
        <v>383</v>
      </c>
      <c r="E34" s="273">
        <f>SUM(Základ!E34,Základ!G34,Základ!O34,Základ!Q34)</f>
        <v>151</v>
      </c>
      <c r="F34" s="274">
        <f t="shared" si="0"/>
        <v>534</v>
      </c>
      <c r="G34" s="273">
        <f>SUM(Základ!I34,Základ!S34)</f>
        <v>7</v>
      </c>
      <c r="H34" s="273"/>
      <c r="I34" s="314" t="s">
        <v>1921</v>
      </c>
      <c r="J34" s="315" t="s">
        <v>1922</v>
      </c>
      <c r="K34" s="315" t="s">
        <v>1923</v>
      </c>
      <c r="L34" s="315" t="s">
        <v>1924</v>
      </c>
      <c r="M34" s="315" t="s">
        <v>1925</v>
      </c>
      <c r="N34" s="315" t="s">
        <v>1926</v>
      </c>
      <c r="O34" s="315" t="s">
        <v>788</v>
      </c>
      <c r="P34" s="315" t="s">
        <v>1927</v>
      </c>
      <c r="Q34" s="315" t="s">
        <v>1928</v>
      </c>
      <c r="R34" s="315" t="s">
        <v>1929</v>
      </c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92">
        <v>33</v>
      </c>
      <c r="B35" s="288" t="str">
        <f>Základ!B35</f>
        <v>Antonín Příhoda</v>
      </c>
      <c r="C35" s="288" t="str">
        <f>Základ!C35</f>
        <v>ČD UZEL PŘEROV</v>
      </c>
      <c r="D35" s="273">
        <f>SUM(Základ!D35,Základ!F35,Základ!N35,Základ!P35)</f>
        <v>0</v>
      </c>
      <c r="E35" s="273">
        <f>SUM(Základ!E35,Základ!G35,Základ!O35,Základ!Q35)</f>
        <v>0</v>
      </c>
      <c r="F35" s="274">
        <f t="shared" si="0"/>
        <v>0</v>
      </c>
      <c r="G35" s="273">
        <f>SUM(Základ!I35,Základ!S35)</f>
        <v>0</v>
      </c>
      <c r="H35" s="273"/>
      <c r="I35" s="314" t="s">
        <v>1930</v>
      </c>
      <c r="J35" s="315" t="s">
        <v>1931</v>
      </c>
      <c r="K35" s="315" t="s">
        <v>1932</v>
      </c>
      <c r="L35" s="315" t="s">
        <v>1933</v>
      </c>
      <c r="M35" s="315" t="s">
        <v>1934</v>
      </c>
      <c r="N35" s="315" t="s">
        <v>1935</v>
      </c>
      <c r="O35" s="315" t="s">
        <v>798</v>
      </c>
      <c r="P35" s="315" t="s">
        <v>1936</v>
      </c>
      <c r="Q35" s="315" t="s">
        <v>1937</v>
      </c>
      <c r="R35" s="315" t="s">
        <v>1938</v>
      </c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92">
        <v>34</v>
      </c>
      <c r="B36" s="288" t="str">
        <f>Základ!B36</f>
        <v>Vlastimil Křupala</v>
      </c>
      <c r="C36" s="288" t="str">
        <f>Základ!C36</f>
        <v>ČD UZEL PŘEROV</v>
      </c>
      <c r="D36" s="273">
        <f>SUM(Základ!D36,Základ!F36,Základ!N36,Základ!P36)</f>
        <v>0</v>
      </c>
      <c r="E36" s="273">
        <f>SUM(Základ!E36,Základ!G36,Základ!O36,Základ!Q36)</f>
        <v>0</v>
      </c>
      <c r="F36" s="274">
        <f t="shared" si="0"/>
        <v>0</v>
      </c>
      <c r="G36" s="273">
        <f>SUM(Základ!I36,Základ!S36)</f>
        <v>0</v>
      </c>
      <c r="H36" s="273"/>
      <c r="I36" s="314" t="s">
        <v>1939</v>
      </c>
      <c r="J36" s="315" t="s">
        <v>1940</v>
      </c>
      <c r="K36" s="315" t="s">
        <v>1941</v>
      </c>
      <c r="L36" s="315" t="s">
        <v>1942</v>
      </c>
      <c r="M36" s="315" t="s">
        <v>1943</v>
      </c>
      <c r="N36" s="315" t="s">
        <v>1944</v>
      </c>
      <c r="O36" s="315" t="s">
        <v>768</v>
      </c>
      <c r="P36" s="315" t="s">
        <v>1945</v>
      </c>
      <c r="Q36" s="315" t="s">
        <v>1946</v>
      </c>
      <c r="R36" s="315" t="s">
        <v>1947</v>
      </c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92">
        <v>35</v>
      </c>
      <c r="B37" s="288" t="str">
        <f>Základ!B37</f>
        <v>0</v>
      </c>
      <c r="C37" s="288" t="str">
        <f>Základ!C37</f>
        <v>ČD UZEL PŘEROV</v>
      </c>
      <c r="D37" s="273">
        <f>SUM(Základ!D37,Základ!F37,Základ!N37,Základ!P37)</f>
        <v>0</v>
      </c>
      <c r="E37" s="273">
        <f>SUM(Základ!E37,Základ!G37,Základ!O37,Základ!Q37)</f>
        <v>0</v>
      </c>
      <c r="F37" s="274">
        <f t="shared" si="0"/>
        <v>0</v>
      </c>
      <c r="G37" s="273">
        <f>SUM(Základ!I37,Základ!S37)</f>
        <v>0</v>
      </c>
      <c r="H37" s="273"/>
      <c r="I37" s="314" t="s">
        <v>1948</v>
      </c>
      <c r="J37" s="315" t="s">
        <v>1949</v>
      </c>
      <c r="K37" s="315" t="s">
        <v>1950</v>
      </c>
      <c r="L37" s="315" t="s">
        <v>1951</v>
      </c>
      <c r="M37" s="315" t="s">
        <v>1952</v>
      </c>
      <c r="N37" s="315" t="s">
        <v>1953</v>
      </c>
      <c r="O37" s="315" t="s">
        <v>778</v>
      </c>
      <c r="P37" s="315" t="s">
        <v>1954</v>
      </c>
      <c r="Q37" s="315" t="s">
        <v>1955</v>
      </c>
      <c r="R37" s="315" t="s">
        <v>1956</v>
      </c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91">
        <v>36</v>
      </c>
      <c r="B38" s="288" t="str">
        <f>Základ!B38</f>
        <v>Jan Šmerda</v>
      </c>
      <c r="C38" s="288" t="str">
        <f>Základ!C38</f>
        <v>A JE TO BLANSKO</v>
      </c>
      <c r="D38" s="273">
        <f>SUM(Základ!D38,Základ!F38,Základ!N38,Základ!P38)</f>
        <v>0</v>
      </c>
      <c r="E38" s="273">
        <f>SUM(Základ!E38,Základ!G38,Základ!O38,Základ!Q38)</f>
        <v>0</v>
      </c>
      <c r="F38" s="274">
        <f t="shared" si="0"/>
        <v>0</v>
      </c>
      <c r="G38" s="273">
        <f>SUM(Základ!I38,Základ!S38)</f>
        <v>0</v>
      </c>
      <c r="H38" s="273"/>
      <c r="I38" s="314" t="s">
        <v>1957</v>
      </c>
      <c r="J38" s="315" t="s">
        <v>1958</v>
      </c>
      <c r="K38" s="315" t="s">
        <v>1959</v>
      </c>
      <c r="L38" s="315" t="s">
        <v>1960</v>
      </c>
      <c r="M38" s="315" t="s">
        <v>1961</v>
      </c>
      <c r="N38" s="315" t="s">
        <v>1962</v>
      </c>
      <c r="O38" s="315" t="s">
        <v>788</v>
      </c>
      <c r="P38" s="315" t="s">
        <v>1963</v>
      </c>
      <c r="Q38" s="315" t="s">
        <v>1964</v>
      </c>
      <c r="R38" s="315" t="s">
        <v>1965</v>
      </c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91">
        <v>37</v>
      </c>
      <c r="B39" s="288" t="str">
        <f>Základ!B39</f>
        <v>Iva Stejskalová</v>
      </c>
      <c r="C39" s="288" t="str">
        <f>Základ!C39</f>
        <v>A JE TO BLANSKO</v>
      </c>
      <c r="D39" s="273">
        <f>SUM(Základ!D39,Základ!F39,Základ!N39,Základ!P39)</f>
        <v>369</v>
      </c>
      <c r="E39" s="273">
        <f>SUM(Základ!E39,Základ!G39,Základ!O39,Základ!Q39)</f>
        <v>181</v>
      </c>
      <c r="F39" s="274">
        <f t="shared" si="0"/>
        <v>550</v>
      </c>
      <c r="G39" s="273">
        <f>SUM(Základ!I39,Základ!S39)</f>
        <v>3</v>
      </c>
      <c r="H39" s="273"/>
      <c r="I39" s="314" t="s">
        <v>1966</v>
      </c>
      <c r="J39" s="315" t="s">
        <v>1967</v>
      </c>
      <c r="K39" s="315" t="s">
        <v>1968</v>
      </c>
      <c r="L39" s="315" t="s">
        <v>1969</v>
      </c>
      <c r="M39" s="315" t="s">
        <v>1970</v>
      </c>
      <c r="N39" s="315" t="s">
        <v>1971</v>
      </c>
      <c r="O39" s="315" t="s">
        <v>798</v>
      </c>
      <c r="P39" s="315" t="s">
        <v>1972</v>
      </c>
      <c r="Q39" s="315" t="s">
        <v>1973</v>
      </c>
      <c r="R39" s="315" t="s">
        <v>1974</v>
      </c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91">
        <v>38</v>
      </c>
      <c r="B40" s="288" t="str">
        <f>Základ!B40</f>
        <v>Kamila Veselá</v>
      </c>
      <c r="C40" s="288" t="str">
        <f>Základ!C40</f>
        <v>A JE TO BLANSKO</v>
      </c>
      <c r="D40" s="273">
        <f>SUM(Základ!D40,Základ!F40,Základ!N40,Základ!P40)</f>
        <v>382</v>
      </c>
      <c r="E40" s="273">
        <f>SUM(Základ!E40,Základ!G40,Základ!O40,Základ!Q40)</f>
        <v>177</v>
      </c>
      <c r="F40" s="274">
        <f t="shared" si="0"/>
        <v>559</v>
      </c>
      <c r="G40" s="273">
        <f>SUM(Základ!I40,Základ!S40)</f>
        <v>6</v>
      </c>
      <c r="H40" s="273"/>
      <c r="I40" s="314" t="s">
        <v>1975</v>
      </c>
      <c r="J40" s="315" t="s">
        <v>1976</v>
      </c>
      <c r="K40" s="315" t="s">
        <v>1977</v>
      </c>
      <c r="L40" s="315" t="s">
        <v>1978</v>
      </c>
      <c r="M40" s="315" t="s">
        <v>1979</v>
      </c>
      <c r="N40" s="315" t="s">
        <v>1980</v>
      </c>
      <c r="O40" s="315" t="s">
        <v>768</v>
      </c>
      <c r="P40" s="315" t="s">
        <v>1981</v>
      </c>
      <c r="Q40" s="315" t="s">
        <v>1982</v>
      </c>
      <c r="R40" s="315" t="s">
        <v>1983</v>
      </c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91">
        <v>39</v>
      </c>
      <c r="B41" s="288" t="str">
        <f>Základ!B41</f>
        <v>Miloš Stloukal</v>
      </c>
      <c r="C41" s="288" t="str">
        <f>Základ!C41</f>
        <v>A JE TO BLANSKO</v>
      </c>
      <c r="D41" s="273">
        <f>SUM(Základ!D41,Základ!F41,Základ!N41,Základ!P41)</f>
        <v>391</v>
      </c>
      <c r="E41" s="273">
        <f>SUM(Základ!E41,Základ!G41,Základ!O41,Základ!Q41)</f>
        <v>182</v>
      </c>
      <c r="F41" s="274">
        <f t="shared" si="0"/>
        <v>573</v>
      </c>
      <c r="G41" s="273">
        <f>SUM(Základ!I41,Základ!S41)</f>
        <v>7</v>
      </c>
      <c r="H41" s="273"/>
      <c r="I41" s="314" t="s">
        <v>1984</v>
      </c>
      <c r="J41" s="315" t="s">
        <v>1985</v>
      </c>
      <c r="K41" s="315" t="s">
        <v>1986</v>
      </c>
      <c r="L41" s="315" t="s">
        <v>1987</v>
      </c>
      <c r="M41" s="315" t="s">
        <v>1988</v>
      </c>
      <c r="N41" s="315" t="s">
        <v>1989</v>
      </c>
      <c r="O41" s="315" t="s">
        <v>778</v>
      </c>
      <c r="P41" s="315" t="s">
        <v>1990</v>
      </c>
      <c r="Q41" s="315" t="s">
        <v>1991</v>
      </c>
      <c r="R41" s="315" t="s">
        <v>1992</v>
      </c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91">
        <v>40</v>
      </c>
      <c r="B42" s="288" t="str">
        <f>Základ!B42</f>
        <v>Michal Král</v>
      </c>
      <c r="C42" s="288" t="str">
        <f>Základ!C42</f>
        <v>A JE TO BLANSKO</v>
      </c>
      <c r="D42" s="273">
        <f>SUM(Základ!D42,Základ!F42,Základ!N42,Základ!P42)</f>
        <v>390</v>
      </c>
      <c r="E42" s="273">
        <f>SUM(Základ!E42,Základ!G42,Základ!O42,Základ!Q42)</f>
        <v>201</v>
      </c>
      <c r="F42" s="274">
        <f t="shared" si="0"/>
        <v>591</v>
      </c>
      <c r="G42" s="273">
        <f>SUM(Základ!I42,Základ!S42)</f>
        <v>7</v>
      </c>
      <c r="H42" s="273"/>
      <c r="I42" s="314" t="s">
        <v>1993</v>
      </c>
      <c r="J42" s="315" t="s">
        <v>1994</v>
      </c>
      <c r="K42" s="315" t="s">
        <v>1995</v>
      </c>
      <c r="L42" s="315" t="s">
        <v>1996</v>
      </c>
      <c r="M42" s="315" t="s">
        <v>1997</v>
      </c>
      <c r="N42" s="315" t="s">
        <v>1998</v>
      </c>
      <c r="O42" s="315" t="s">
        <v>788</v>
      </c>
      <c r="P42" s="315" t="s">
        <v>1999</v>
      </c>
      <c r="Q42" s="315" t="s">
        <v>2000</v>
      </c>
      <c r="R42" s="315" t="s">
        <v>2001</v>
      </c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91">
        <v>41</v>
      </c>
      <c r="B43" s="288" t="str">
        <f>Základ!B43</f>
        <v>0</v>
      </c>
      <c r="C43" s="288" t="str">
        <f>Základ!C43</f>
        <v>A JE TO BLANSKO</v>
      </c>
      <c r="D43" s="273">
        <f>SUM(Základ!D43,Základ!F43,Základ!N43,Základ!P43)</f>
        <v>0</v>
      </c>
      <c r="E43" s="273">
        <f>SUM(Základ!E43,Základ!G43,Základ!O43,Základ!Q43)</f>
        <v>0</v>
      </c>
      <c r="F43" s="274">
        <f t="shared" si="0"/>
        <v>0</v>
      </c>
      <c r="G43" s="273">
        <f>SUM(Základ!I43,Základ!S43)</f>
        <v>0</v>
      </c>
      <c r="H43" s="273"/>
      <c r="I43" s="314" t="s">
        <v>2002</v>
      </c>
      <c r="J43" s="315" t="s">
        <v>2003</v>
      </c>
      <c r="K43" s="315" t="s">
        <v>2004</v>
      </c>
      <c r="L43" s="315" t="s">
        <v>2005</v>
      </c>
      <c r="M43" s="315" t="s">
        <v>2006</v>
      </c>
      <c r="N43" s="315" t="s">
        <v>2007</v>
      </c>
      <c r="O43" s="315" t="s">
        <v>798</v>
      </c>
      <c r="P43" s="315" t="s">
        <v>2008</v>
      </c>
      <c r="Q43" s="315" t="s">
        <v>2009</v>
      </c>
      <c r="R43" s="315" t="s">
        <v>2010</v>
      </c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91">
        <v>42</v>
      </c>
      <c r="B44" s="288">
        <f>Základ!B44</f>
        <v>0</v>
      </c>
      <c r="C44" s="288" t="str">
        <f>Základ!C44</f>
        <v>A JE TO BLANSKO</v>
      </c>
      <c r="D44" s="273">
        <f>SUM(Základ!D44,Základ!F44,Základ!N44,Základ!P44)</f>
        <v>0</v>
      </c>
      <c r="E44" s="273">
        <f>SUM(Základ!E44,Základ!G44,Základ!O44,Základ!Q44)</f>
        <v>0</v>
      </c>
      <c r="F44" s="274">
        <f t="shared" si="0"/>
        <v>0</v>
      </c>
      <c r="G44" s="273">
        <f>SUM(Základ!I44,Základ!S44)</f>
        <v>0</v>
      </c>
      <c r="H44" s="273"/>
      <c r="I44" s="314" t="s">
        <v>2011</v>
      </c>
      <c r="J44" s="315" t="s">
        <v>2012</v>
      </c>
      <c r="K44" s="315" t="s">
        <v>2013</v>
      </c>
      <c r="L44" s="315" t="s">
        <v>2014</v>
      </c>
      <c r="M44" s="315" t="s">
        <v>2015</v>
      </c>
      <c r="N44" s="315" t="s">
        <v>2016</v>
      </c>
      <c r="O44" s="315" t="s">
        <v>768</v>
      </c>
      <c r="P44" s="315" t="s">
        <v>2017</v>
      </c>
      <c r="Q44" s="315" t="s">
        <v>2018</v>
      </c>
      <c r="R44" s="315" t="s">
        <v>2019</v>
      </c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92">
        <v>43</v>
      </c>
      <c r="B45" s="288" t="str">
        <f>Základ!B45</f>
        <v>Michal Brychta</v>
      </c>
      <c r="C45" s="288" t="str">
        <f>Základ!C45</f>
        <v>BRUSÍRNA „B“</v>
      </c>
      <c r="D45" s="273">
        <f>SUM(Základ!D45,Základ!F45,Základ!N45,Základ!P45)</f>
        <v>404</v>
      </c>
      <c r="E45" s="273">
        <f>SUM(Základ!E45,Základ!G45,Základ!O45,Základ!Q45)</f>
        <v>148</v>
      </c>
      <c r="F45" s="274">
        <f t="shared" si="0"/>
        <v>552</v>
      </c>
      <c r="G45" s="273">
        <f>SUM(Základ!I45,Základ!S45)</f>
        <v>9</v>
      </c>
      <c r="H45" s="273"/>
      <c r="I45" s="314" t="s">
        <v>2020</v>
      </c>
      <c r="J45" s="315" t="s">
        <v>2021</v>
      </c>
      <c r="K45" s="315" t="s">
        <v>2022</v>
      </c>
      <c r="L45" s="315" t="s">
        <v>2023</v>
      </c>
      <c r="M45" s="315" t="s">
        <v>2024</v>
      </c>
      <c r="N45" s="315" t="s">
        <v>2025</v>
      </c>
      <c r="O45" s="315" t="s">
        <v>778</v>
      </c>
      <c r="P45" s="315" t="s">
        <v>2026</v>
      </c>
      <c r="Q45" s="315" t="s">
        <v>2027</v>
      </c>
      <c r="R45" s="315" t="s">
        <v>2028</v>
      </c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92">
        <v>44</v>
      </c>
      <c r="B46" s="288" t="str">
        <f>Základ!B46</f>
        <v>Radim Nezval</v>
      </c>
      <c r="C46" s="288" t="str">
        <f>Základ!C46</f>
        <v>BRUSÍRNA „B“</v>
      </c>
      <c r="D46" s="273">
        <f>SUM(Základ!D46,Základ!F46,Základ!N46,Základ!P46)</f>
        <v>388</v>
      </c>
      <c r="E46" s="273">
        <f>SUM(Základ!E46,Základ!G46,Základ!O46,Základ!Q46)</f>
        <v>155</v>
      </c>
      <c r="F46" s="274">
        <f t="shared" si="0"/>
        <v>543</v>
      </c>
      <c r="G46" s="273">
        <f>SUM(Základ!I46,Základ!S46)</f>
        <v>6</v>
      </c>
      <c r="H46" s="273"/>
      <c r="I46" s="314" t="s">
        <v>2029</v>
      </c>
      <c r="J46" s="315" t="s">
        <v>2030</v>
      </c>
      <c r="K46" s="315" t="s">
        <v>2031</v>
      </c>
      <c r="L46" s="315" t="s">
        <v>2032</v>
      </c>
      <c r="M46" s="315" t="s">
        <v>2033</v>
      </c>
      <c r="N46" s="315" t="s">
        <v>2034</v>
      </c>
      <c r="O46" s="315" t="s">
        <v>788</v>
      </c>
      <c r="P46" s="315" t="s">
        <v>2035</v>
      </c>
      <c r="Q46" s="315" t="s">
        <v>2036</v>
      </c>
      <c r="R46" s="315" t="s">
        <v>2037</v>
      </c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92">
        <v>45</v>
      </c>
      <c r="B47" s="288" t="str">
        <f>Základ!B47</f>
        <v>Pavel Zouhar</v>
      </c>
      <c r="C47" s="288" t="str">
        <f>Základ!C47</f>
        <v>BRUSÍRNA „B“</v>
      </c>
      <c r="D47" s="273">
        <f>SUM(Základ!D47,Základ!F47,Základ!N47,Základ!P47)</f>
        <v>380</v>
      </c>
      <c r="E47" s="273">
        <f>SUM(Základ!E47,Základ!G47,Základ!O47,Základ!Q47)</f>
        <v>150</v>
      </c>
      <c r="F47" s="274">
        <f t="shared" si="0"/>
        <v>530</v>
      </c>
      <c r="G47" s="273">
        <f>SUM(Základ!I47,Základ!S47)</f>
        <v>14</v>
      </c>
      <c r="H47" s="273"/>
      <c r="I47" s="314" t="s">
        <v>2038</v>
      </c>
      <c r="J47" s="315" t="s">
        <v>2039</v>
      </c>
      <c r="K47" s="315" t="s">
        <v>2040</v>
      </c>
      <c r="L47" s="315" t="s">
        <v>2041</v>
      </c>
      <c r="M47" s="315" t="s">
        <v>2042</v>
      </c>
      <c r="N47" s="315" t="s">
        <v>2043</v>
      </c>
      <c r="O47" s="315" t="s">
        <v>798</v>
      </c>
      <c r="P47" s="315" t="s">
        <v>2044</v>
      </c>
      <c r="Q47" s="315" t="s">
        <v>2045</v>
      </c>
      <c r="R47" s="315" t="s">
        <v>2046</v>
      </c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92">
        <v>46</v>
      </c>
      <c r="B48" s="288" t="str">
        <f>Základ!B48</f>
        <v>Petr Novotný</v>
      </c>
      <c r="C48" s="288" t="str">
        <f>Základ!C48</f>
        <v>BRUSÍRNA „B“</v>
      </c>
      <c r="D48" s="273">
        <f>SUM(Základ!D48,Základ!F48,Základ!N48,Základ!P48)</f>
        <v>384</v>
      </c>
      <c r="E48" s="273">
        <f>SUM(Základ!E48,Základ!G48,Základ!O48,Základ!Q48)</f>
        <v>200</v>
      </c>
      <c r="F48" s="274">
        <f t="shared" si="0"/>
        <v>584</v>
      </c>
      <c r="G48" s="273">
        <f>SUM(Základ!I48,Základ!S48)</f>
        <v>6</v>
      </c>
      <c r="H48" s="273"/>
      <c r="I48" s="314" t="s">
        <v>2047</v>
      </c>
      <c r="J48" s="315" t="s">
        <v>2048</v>
      </c>
      <c r="K48" s="315" t="s">
        <v>2049</v>
      </c>
      <c r="L48" s="315" t="s">
        <v>2050</v>
      </c>
      <c r="M48" s="315" t="s">
        <v>2051</v>
      </c>
      <c r="N48" s="315" t="s">
        <v>2052</v>
      </c>
      <c r="O48" s="315" t="s">
        <v>768</v>
      </c>
      <c r="P48" s="315" t="s">
        <v>2053</v>
      </c>
      <c r="Q48" s="315" t="s">
        <v>2054</v>
      </c>
      <c r="R48" s="315" t="s">
        <v>2055</v>
      </c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92">
        <v>47</v>
      </c>
      <c r="B49" s="288" t="str">
        <f>Základ!B49</f>
        <v>Miroslav Pernica</v>
      </c>
      <c r="C49" s="288" t="str">
        <f>Základ!C49</f>
        <v>BRUSÍRNA „B“</v>
      </c>
      <c r="D49" s="273">
        <f>SUM(Základ!D49,Základ!F49,Základ!N49,Základ!P49)</f>
        <v>0</v>
      </c>
      <c r="E49" s="273">
        <f>SUM(Základ!E49,Základ!G49,Základ!O49,Základ!Q49)</f>
        <v>0</v>
      </c>
      <c r="F49" s="274">
        <f t="shared" si="0"/>
        <v>0</v>
      </c>
      <c r="G49" s="273">
        <f>SUM(Základ!I49,Základ!S49)</f>
        <v>0</v>
      </c>
      <c r="H49" s="273"/>
      <c r="I49" s="314" t="s">
        <v>2056</v>
      </c>
      <c r="J49" s="315" t="s">
        <v>2057</v>
      </c>
      <c r="K49" s="315" t="s">
        <v>2058</v>
      </c>
      <c r="L49" s="315" t="s">
        <v>2059</v>
      </c>
      <c r="M49" s="315" t="s">
        <v>2060</v>
      </c>
      <c r="N49" s="315" t="s">
        <v>2061</v>
      </c>
      <c r="O49" s="315" t="s">
        <v>778</v>
      </c>
      <c r="P49" s="315" t="s">
        <v>2062</v>
      </c>
      <c r="Q49" s="315" t="s">
        <v>2063</v>
      </c>
      <c r="R49" s="315" t="s">
        <v>2064</v>
      </c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92">
        <v>48</v>
      </c>
      <c r="B50" s="288" t="str">
        <f>Základ!B50</f>
        <v>Martin Malits</v>
      </c>
      <c r="C50" s="288" t="str">
        <f>Základ!C50</f>
        <v>BRUSÍRNA „B“</v>
      </c>
      <c r="D50" s="273">
        <f>SUM(Základ!D50,Základ!F50,Základ!N50,Základ!P50)</f>
        <v>0</v>
      </c>
      <c r="E50" s="273">
        <f>SUM(Základ!E50,Základ!G50,Základ!O50,Základ!Q50)</f>
        <v>0</v>
      </c>
      <c r="F50" s="274">
        <f t="shared" si="0"/>
        <v>0</v>
      </c>
      <c r="G50" s="273">
        <f>SUM(Základ!I50,Základ!S50)</f>
        <v>0</v>
      </c>
      <c r="H50" s="273"/>
      <c r="I50" s="314" t="s">
        <v>2065</v>
      </c>
      <c r="J50" s="315" t="s">
        <v>2066</v>
      </c>
      <c r="K50" s="315" t="s">
        <v>2067</v>
      </c>
      <c r="L50" s="315" t="s">
        <v>2068</v>
      </c>
      <c r="M50" s="315" t="s">
        <v>2069</v>
      </c>
      <c r="N50" s="315" t="s">
        <v>2070</v>
      </c>
      <c r="O50" s="315" t="s">
        <v>788</v>
      </c>
      <c r="P50" s="315" t="s">
        <v>2071</v>
      </c>
      <c r="Q50" s="315" t="s">
        <v>2072</v>
      </c>
      <c r="R50" s="315" t="s">
        <v>2073</v>
      </c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92">
        <v>49</v>
      </c>
      <c r="B51" s="288" t="str">
        <f>Základ!B51</f>
        <v>0</v>
      </c>
      <c r="C51" s="288" t="str">
        <f>Základ!C51</f>
        <v>0</v>
      </c>
      <c r="D51" s="273">
        <f>SUM(Základ!D51,Základ!F51,Základ!N51,Základ!P51)</f>
        <v>0</v>
      </c>
      <c r="E51" s="273">
        <f>SUM(Základ!E51,Základ!G51,Základ!O51,Základ!Q51)</f>
        <v>0</v>
      </c>
      <c r="F51" s="274">
        <f t="shared" si="0"/>
        <v>0</v>
      </c>
      <c r="G51" s="273">
        <f>SUM(Základ!I51,Základ!S51)</f>
        <v>0</v>
      </c>
      <c r="H51" s="273"/>
      <c r="I51" s="314" t="s">
        <v>2074</v>
      </c>
      <c r="J51" s="315" t="s">
        <v>2075</v>
      </c>
      <c r="K51" s="315" t="s">
        <v>2076</v>
      </c>
      <c r="L51" s="315" t="s">
        <v>2077</v>
      </c>
      <c r="M51" s="315" t="s">
        <v>2078</v>
      </c>
      <c r="N51" s="315" t="s">
        <v>2079</v>
      </c>
      <c r="O51" s="315" t="s">
        <v>798</v>
      </c>
      <c r="P51" s="315" t="s">
        <v>2080</v>
      </c>
      <c r="Q51" s="315" t="s">
        <v>2081</v>
      </c>
      <c r="R51" s="315" t="s">
        <v>2082</v>
      </c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91">
        <v>50</v>
      </c>
      <c r="B52" s="288" t="str">
        <f>Základ!B52</f>
        <v>Pavel Kakáč</v>
      </c>
      <c r="C52" s="288" t="str">
        <f>Základ!C52</f>
        <v>POSTUP BLANSKO</v>
      </c>
      <c r="D52" s="273">
        <f>SUM(Základ!D52,Základ!F52,Základ!N52,Základ!P52)</f>
        <v>375</v>
      </c>
      <c r="E52" s="273">
        <f>SUM(Základ!E52,Základ!G52,Základ!O52,Základ!Q52)</f>
        <v>232</v>
      </c>
      <c r="F52" s="274">
        <f t="shared" si="0"/>
        <v>607</v>
      </c>
      <c r="G52" s="273">
        <f>SUM(Základ!I52,Základ!S52)</f>
        <v>1</v>
      </c>
      <c r="H52" s="273"/>
      <c r="I52" s="314" t="s">
        <v>2083</v>
      </c>
      <c r="J52" s="315" t="s">
        <v>2084</v>
      </c>
      <c r="K52" s="315" t="s">
        <v>2085</v>
      </c>
      <c r="L52" s="315" t="s">
        <v>2086</v>
      </c>
      <c r="M52" s="315" t="s">
        <v>2087</v>
      </c>
      <c r="N52" s="315" t="s">
        <v>2088</v>
      </c>
      <c r="O52" s="315" t="s">
        <v>768</v>
      </c>
      <c r="P52" s="315" t="s">
        <v>2089</v>
      </c>
      <c r="Q52" s="315" t="s">
        <v>2090</v>
      </c>
      <c r="R52" s="315" t="s">
        <v>2091</v>
      </c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91">
        <v>51</v>
      </c>
      <c r="B53" s="288" t="str">
        <f>Základ!B53</f>
        <v>Jan Semrád</v>
      </c>
      <c r="C53" s="288" t="str">
        <f>Základ!C53</f>
        <v>POSTUP BLANSKO</v>
      </c>
      <c r="D53" s="273">
        <f>SUM(Základ!D53,Základ!F53,Základ!N53,Základ!P53)</f>
        <v>0</v>
      </c>
      <c r="E53" s="273">
        <f>SUM(Základ!E53,Základ!G53,Základ!O53,Základ!Q53)</f>
        <v>0</v>
      </c>
      <c r="F53" s="274">
        <f t="shared" si="0"/>
        <v>0</v>
      </c>
      <c r="G53" s="273">
        <f>SUM(Základ!I53,Základ!S53)</f>
        <v>0</v>
      </c>
      <c r="H53" s="273"/>
      <c r="I53" s="314" t="s">
        <v>2092</v>
      </c>
      <c r="J53" s="315" t="s">
        <v>2093</v>
      </c>
      <c r="K53" s="315" t="s">
        <v>2094</v>
      </c>
      <c r="L53" s="315" t="s">
        <v>2095</v>
      </c>
      <c r="M53" s="315" t="s">
        <v>2096</v>
      </c>
      <c r="N53" s="315" t="s">
        <v>2097</v>
      </c>
      <c r="O53" s="315" t="s">
        <v>778</v>
      </c>
      <c r="P53" s="315" t="s">
        <v>2098</v>
      </c>
      <c r="Q53" s="315" t="s">
        <v>2099</v>
      </c>
      <c r="R53" s="315" t="s">
        <v>2100</v>
      </c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91">
        <v>52</v>
      </c>
      <c r="B54" s="288" t="str">
        <f>Základ!B54</f>
        <v>Tomáš Smola</v>
      </c>
      <c r="C54" s="288" t="str">
        <f>Základ!C54</f>
        <v>POSTUP BLANSKO</v>
      </c>
      <c r="D54" s="273">
        <f>SUM(Základ!D54,Základ!F54,Základ!N54,Základ!P54)</f>
        <v>361</v>
      </c>
      <c r="E54" s="273">
        <f>SUM(Základ!E54,Základ!G54,Základ!O54,Základ!Q54)</f>
        <v>178</v>
      </c>
      <c r="F54" s="274">
        <f t="shared" si="0"/>
        <v>539</v>
      </c>
      <c r="G54" s="273">
        <f>SUM(Základ!I54,Základ!S54)</f>
        <v>9</v>
      </c>
      <c r="H54" s="273"/>
      <c r="I54" s="314" t="s">
        <v>2101</v>
      </c>
      <c r="J54" s="315" t="s">
        <v>2102</v>
      </c>
      <c r="K54" s="315" t="s">
        <v>2103</v>
      </c>
      <c r="L54" s="315" t="s">
        <v>2104</v>
      </c>
      <c r="M54" s="315" t="s">
        <v>2105</v>
      </c>
      <c r="N54" s="315" t="s">
        <v>2106</v>
      </c>
      <c r="O54" s="315" t="s">
        <v>788</v>
      </c>
      <c r="P54" s="315" t="s">
        <v>2107</v>
      </c>
      <c r="Q54" s="315" t="s">
        <v>2108</v>
      </c>
      <c r="R54" s="315" t="s">
        <v>2109</v>
      </c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91">
        <v>53</v>
      </c>
      <c r="B55" s="288" t="str">
        <f>Základ!B55</f>
        <v>Tomáš Stojkovič</v>
      </c>
      <c r="C55" s="288" t="str">
        <f>Základ!C55</f>
        <v>POSTUP BLANSKO</v>
      </c>
      <c r="D55" s="273">
        <f>SUM(Základ!D55,Základ!F55,Základ!N55,Základ!P55)</f>
        <v>369</v>
      </c>
      <c r="E55" s="273">
        <f>SUM(Základ!E55,Základ!G55,Základ!O55,Základ!Q55)</f>
        <v>159</v>
      </c>
      <c r="F55" s="274">
        <f t="shared" si="0"/>
        <v>528</v>
      </c>
      <c r="G55" s="273">
        <f>SUM(Základ!I55,Základ!S55)</f>
        <v>10</v>
      </c>
      <c r="H55" s="273"/>
      <c r="I55" s="314" t="s">
        <v>2110</v>
      </c>
      <c r="J55" s="315" t="s">
        <v>2111</v>
      </c>
      <c r="K55" s="315" t="s">
        <v>2112</v>
      </c>
      <c r="L55" s="315" t="s">
        <v>2113</v>
      </c>
      <c r="M55" s="315" t="s">
        <v>2114</v>
      </c>
      <c r="N55" s="315" t="s">
        <v>2115</v>
      </c>
      <c r="O55" s="315" t="s">
        <v>798</v>
      </c>
      <c r="P55" s="315" t="s">
        <v>2116</v>
      </c>
      <c r="Q55" s="315" t="s">
        <v>2117</v>
      </c>
      <c r="R55" s="315" t="s">
        <v>2118</v>
      </c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91">
        <v>54</v>
      </c>
      <c r="B56" s="288" t="str">
        <f>Základ!B56</f>
        <v>Luboš Sotolář</v>
      </c>
      <c r="C56" s="288" t="str">
        <f>Základ!C56</f>
        <v>POSTUP BLANSKO</v>
      </c>
      <c r="D56" s="273">
        <f>SUM(Základ!D56,Základ!F56,Základ!N56,Základ!P56)</f>
        <v>395</v>
      </c>
      <c r="E56" s="273">
        <f>SUM(Základ!E56,Základ!G56,Základ!O56,Základ!Q56)</f>
        <v>174</v>
      </c>
      <c r="F56" s="274">
        <f t="shared" si="0"/>
        <v>569</v>
      </c>
      <c r="G56" s="273">
        <f>SUM(Základ!I56,Základ!S56)</f>
        <v>13</v>
      </c>
      <c r="H56" s="273"/>
      <c r="I56" s="314" t="s">
        <v>2119</v>
      </c>
      <c r="J56" s="315" t="s">
        <v>2120</v>
      </c>
      <c r="K56" s="315" t="s">
        <v>2121</v>
      </c>
      <c r="L56" s="315" t="s">
        <v>2122</v>
      </c>
      <c r="M56" s="315" t="s">
        <v>2123</v>
      </c>
      <c r="N56" s="315" t="s">
        <v>2124</v>
      </c>
      <c r="O56" s="315" t="s">
        <v>768</v>
      </c>
      <c r="P56" s="315" t="s">
        <v>2125</v>
      </c>
      <c r="Q56" s="315" t="s">
        <v>2126</v>
      </c>
      <c r="R56" s="315" t="s">
        <v>2127</v>
      </c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91">
        <v>55</v>
      </c>
      <c r="B57" s="288" t="str">
        <f>Základ!B57</f>
        <v>Martin Hrubý</v>
      </c>
      <c r="C57" s="288" t="str">
        <f>Základ!C57</f>
        <v>POSTUP BLANSKO</v>
      </c>
      <c r="D57" s="273">
        <f>SUM(Základ!D57,Základ!F57,Základ!N57,Základ!P57)</f>
        <v>0</v>
      </c>
      <c r="E57" s="273">
        <f>SUM(Základ!E57,Základ!G57,Základ!O57,Základ!Q57)</f>
        <v>0</v>
      </c>
      <c r="F57" s="274">
        <f t="shared" si="0"/>
        <v>0</v>
      </c>
      <c r="G57" s="273">
        <f>SUM(Základ!I57,Základ!S57)</f>
        <v>0</v>
      </c>
      <c r="H57" s="273"/>
      <c r="I57" s="314" t="s">
        <v>2128</v>
      </c>
      <c r="J57" s="315" t="s">
        <v>2129</v>
      </c>
      <c r="K57" s="315" t="s">
        <v>2130</v>
      </c>
      <c r="L57" s="315" t="s">
        <v>2131</v>
      </c>
      <c r="M57" s="315" t="s">
        <v>2132</v>
      </c>
      <c r="N57" s="315" t="s">
        <v>2133</v>
      </c>
      <c r="O57" s="315" t="s">
        <v>778</v>
      </c>
      <c r="P57" s="315" t="s">
        <v>2134</v>
      </c>
      <c r="Q57" s="315" t="s">
        <v>2135</v>
      </c>
      <c r="R57" s="315" t="s">
        <v>2136</v>
      </c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91">
        <v>56</v>
      </c>
      <c r="B58" s="288" t="str">
        <f>Základ!B58</f>
        <v>0</v>
      </c>
      <c r="C58" s="288" t="str">
        <f>Základ!C58</f>
        <v>POSTUP BLANSKO</v>
      </c>
      <c r="D58" s="273">
        <f>SUM(Základ!D58,Základ!F58,Základ!N58,Základ!P58)</f>
        <v>0</v>
      </c>
      <c r="E58" s="273">
        <f>SUM(Základ!E58,Základ!G58,Základ!O58,Základ!Q58)</f>
        <v>0</v>
      </c>
      <c r="F58" s="274">
        <f t="shared" si="0"/>
        <v>0</v>
      </c>
      <c r="G58" s="273">
        <f>SUM(Základ!I58,Základ!S58)</f>
        <v>0</v>
      </c>
      <c r="H58" s="273"/>
      <c r="I58" s="314" t="s">
        <v>2137</v>
      </c>
      <c r="J58" s="315" t="s">
        <v>2138</v>
      </c>
      <c r="K58" s="315" t="s">
        <v>2139</v>
      </c>
      <c r="L58" s="315" t="s">
        <v>2140</v>
      </c>
      <c r="M58" s="315" t="s">
        <v>2141</v>
      </c>
      <c r="N58" s="315" t="s">
        <v>2142</v>
      </c>
      <c r="O58" s="315" t="s">
        <v>788</v>
      </c>
      <c r="P58" s="315" t="s">
        <v>2143</v>
      </c>
      <c r="Q58" s="315" t="s">
        <v>2144</v>
      </c>
      <c r="R58" s="315" t="s">
        <v>2145</v>
      </c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92">
        <v>57</v>
      </c>
      <c r="B59" s="288" t="str">
        <f>Základ!B59</f>
        <v>Milan Kříž</v>
      </c>
      <c r="C59" s="288" t="str">
        <f>Základ!C59</f>
        <v>LAZAŘI DAČICE</v>
      </c>
      <c r="D59" s="273">
        <f>SUM(Základ!D59,Základ!F59,Základ!N59,Základ!P59)</f>
        <v>182</v>
      </c>
      <c r="E59" s="273">
        <f>SUM(Základ!E59,Základ!G59,Základ!O59,Základ!Q59)</f>
        <v>79</v>
      </c>
      <c r="F59" s="274">
        <f t="shared" si="0"/>
        <v>261</v>
      </c>
      <c r="G59" s="273">
        <f>SUM(Základ!I59,Základ!S59)</f>
        <v>10</v>
      </c>
      <c r="H59" s="273"/>
      <c r="I59" s="314" t="s">
        <v>2146</v>
      </c>
      <c r="J59" s="315" t="s">
        <v>2147</v>
      </c>
      <c r="K59" s="315" t="s">
        <v>2148</v>
      </c>
      <c r="L59" s="315" t="s">
        <v>2149</v>
      </c>
      <c r="M59" s="315" t="s">
        <v>2150</v>
      </c>
      <c r="N59" s="315" t="s">
        <v>2151</v>
      </c>
      <c r="O59" s="315" t="s">
        <v>798</v>
      </c>
      <c r="P59" s="315" t="s">
        <v>2152</v>
      </c>
      <c r="Q59" s="315" t="s">
        <v>2153</v>
      </c>
      <c r="R59" s="315" t="s">
        <v>2154</v>
      </c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92">
        <v>58</v>
      </c>
      <c r="B60" s="288" t="str">
        <f>Základ!B60</f>
        <v>Petr Doležal</v>
      </c>
      <c r="C60" s="288" t="str">
        <f>Základ!C60</f>
        <v>LAZAŘI DAČICE</v>
      </c>
      <c r="D60" s="273">
        <f>SUM(Základ!D60,Základ!F60,Základ!N60,Základ!P60)</f>
        <v>201</v>
      </c>
      <c r="E60" s="273">
        <f>SUM(Základ!E60,Základ!G60,Základ!O60,Základ!Q60)</f>
        <v>95</v>
      </c>
      <c r="F60" s="274">
        <f t="shared" si="0"/>
        <v>296</v>
      </c>
      <c r="G60" s="273">
        <f>SUM(Základ!I60,Základ!S60)</f>
        <v>1</v>
      </c>
      <c r="H60" s="273"/>
      <c r="I60" s="314" t="s">
        <v>2155</v>
      </c>
      <c r="J60" s="315" t="s">
        <v>2156</v>
      </c>
      <c r="K60" s="315" t="s">
        <v>2157</v>
      </c>
      <c r="L60" s="315" t="s">
        <v>2158</v>
      </c>
      <c r="M60" s="315" t="s">
        <v>2159</v>
      </c>
      <c r="N60" s="315" t="s">
        <v>2160</v>
      </c>
      <c r="O60" s="315" t="s">
        <v>768</v>
      </c>
      <c r="P60" s="315" t="s">
        <v>2161</v>
      </c>
      <c r="Q60" s="315" t="s">
        <v>2162</v>
      </c>
      <c r="R60" s="315" t="s">
        <v>2163</v>
      </c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92">
        <v>59</v>
      </c>
      <c r="B61" s="288" t="str">
        <f>Základ!B61</f>
        <v>Vojta Čurda</v>
      </c>
      <c r="C61" s="288" t="str">
        <f>Základ!C61</f>
        <v>LAZAŘI DAČICE</v>
      </c>
      <c r="D61" s="273">
        <f>SUM(Základ!D61,Základ!F61,Základ!N61,Základ!P61)</f>
        <v>162</v>
      </c>
      <c r="E61" s="273">
        <f>SUM(Základ!E61,Základ!G61,Základ!O61,Základ!Q61)</f>
        <v>86</v>
      </c>
      <c r="F61" s="274">
        <f t="shared" si="0"/>
        <v>248</v>
      </c>
      <c r="G61" s="273">
        <f>SUM(Základ!I61,Základ!S61)</f>
        <v>1</v>
      </c>
      <c r="H61" s="273"/>
      <c r="I61" s="314" t="s">
        <v>2164</v>
      </c>
      <c r="J61" s="315" t="s">
        <v>2165</v>
      </c>
      <c r="K61" s="315" t="s">
        <v>2166</v>
      </c>
      <c r="L61" s="315" t="s">
        <v>2167</v>
      </c>
      <c r="M61" s="315" t="s">
        <v>2168</v>
      </c>
      <c r="N61" s="315" t="s">
        <v>2169</v>
      </c>
      <c r="O61" s="315" t="s">
        <v>778</v>
      </c>
      <c r="P61" s="315" t="s">
        <v>2170</v>
      </c>
      <c r="Q61" s="315" t="s">
        <v>2171</v>
      </c>
      <c r="R61" s="315" t="s">
        <v>2172</v>
      </c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92">
        <v>60</v>
      </c>
      <c r="B62" s="288" t="str">
        <f>Základ!B62</f>
        <v>Aleš Macků (h)</v>
      </c>
      <c r="C62" s="288" t="str">
        <f>Základ!C62</f>
        <v>LAZAŘI DAČICE</v>
      </c>
      <c r="D62" s="273">
        <f>SUM(Základ!D62,Základ!F62,Základ!N62,Základ!P62)</f>
        <v>186</v>
      </c>
      <c r="E62" s="273">
        <f>SUM(Základ!E62,Základ!G62,Základ!O62,Základ!Q62)</f>
        <v>93</v>
      </c>
      <c r="F62" s="274">
        <f t="shared" si="0"/>
        <v>279</v>
      </c>
      <c r="G62" s="273">
        <f>SUM(Základ!I62,Základ!S62)</f>
        <v>3</v>
      </c>
      <c r="H62" s="273"/>
      <c r="I62" s="314" t="s">
        <v>2173</v>
      </c>
      <c r="J62" s="315" t="s">
        <v>2174</v>
      </c>
      <c r="K62" s="315" t="s">
        <v>2175</v>
      </c>
      <c r="L62" s="315" t="s">
        <v>2176</v>
      </c>
      <c r="M62" s="315" t="s">
        <v>2177</v>
      </c>
      <c r="N62" s="315" t="s">
        <v>2178</v>
      </c>
      <c r="O62" s="315" t="s">
        <v>788</v>
      </c>
      <c r="P62" s="315" t="s">
        <v>2179</v>
      </c>
      <c r="Q62" s="315" t="s">
        <v>2180</v>
      </c>
      <c r="R62" s="315" t="s">
        <v>2181</v>
      </c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92">
        <v>61</v>
      </c>
      <c r="B63" s="288" t="str">
        <f>Základ!B63</f>
        <v>0</v>
      </c>
      <c r="C63" s="288" t="str">
        <f>Základ!C63</f>
        <v>LAZAŘI DAČICE</v>
      </c>
      <c r="D63" s="273">
        <f>SUM(Základ!D63,Základ!F63,Základ!N63,Základ!P63)</f>
        <v>0</v>
      </c>
      <c r="E63" s="273">
        <f>SUM(Základ!E63,Základ!G63,Základ!O63,Základ!Q63)</f>
        <v>0</v>
      </c>
      <c r="F63" s="274">
        <f t="shared" si="0"/>
        <v>0</v>
      </c>
      <c r="G63" s="273">
        <f>SUM(Základ!I63,Základ!S63)</f>
        <v>0</v>
      </c>
      <c r="H63" s="273"/>
      <c r="I63" s="314" t="s">
        <v>2182</v>
      </c>
      <c r="J63" s="315" t="s">
        <v>2183</v>
      </c>
      <c r="K63" s="315" t="s">
        <v>2184</v>
      </c>
      <c r="L63" s="315" t="s">
        <v>2185</v>
      </c>
      <c r="M63" s="315" t="s">
        <v>2186</v>
      </c>
      <c r="N63" s="315" t="s">
        <v>2187</v>
      </c>
      <c r="O63" s="315" t="s">
        <v>798</v>
      </c>
      <c r="P63" s="315" t="s">
        <v>2188</v>
      </c>
      <c r="Q63" s="315" t="s">
        <v>2189</v>
      </c>
      <c r="R63" s="315" t="s">
        <v>2190</v>
      </c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92">
        <v>62</v>
      </c>
      <c r="B64" s="288" t="str">
        <f>Základ!B64</f>
        <v>0</v>
      </c>
      <c r="C64" s="288" t="str">
        <f>Základ!C64</f>
        <v>LAZAŘI DAČICE</v>
      </c>
      <c r="D64" s="273">
        <f>SUM(Základ!D64,Základ!F64,Základ!N64,Základ!P64)</f>
        <v>0</v>
      </c>
      <c r="E64" s="273">
        <f>SUM(Základ!E64,Základ!G64,Základ!O64,Základ!Q64)</f>
        <v>0</v>
      </c>
      <c r="F64" s="274">
        <f t="shared" si="0"/>
        <v>0</v>
      </c>
      <c r="G64" s="273">
        <f>SUM(Základ!I64,Základ!S64)</f>
        <v>0</v>
      </c>
      <c r="H64" s="273"/>
      <c r="I64" s="314" t="s">
        <v>2191</v>
      </c>
      <c r="J64" s="315" t="s">
        <v>2192</v>
      </c>
      <c r="K64" s="315" t="s">
        <v>2193</v>
      </c>
      <c r="L64" s="315" t="s">
        <v>2194</v>
      </c>
      <c r="M64" s="315" t="s">
        <v>2195</v>
      </c>
      <c r="N64" s="315" t="s">
        <v>2196</v>
      </c>
      <c r="O64" s="315" t="s">
        <v>768</v>
      </c>
      <c r="P64" s="315" t="s">
        <v>2197</v>
      </c>
      <c r="Q64" s="315" t="s">
        <v>2198</v>
      </c>
      <c r="R64" s="315" t="s">
        <v>2199</v>
      </c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92">
        <v>63</v>
      </c>
      <c r="B65" s="288" t="str">
        <f>Základ!B65</f>
        <v>0</v>
      </c>
      <c r="C65" s="288" t="str">
        <f>Základ!C65</f>
        <v>0</v>
      </c>
      <c r="D65" s="273">
        <f>SUM(Základ!D65,Základ!F65,Základ!N65,Základ!P65)</f>
        <v>0</v>
      </c>
      <c r="E65" s="273">
        <f>SUM(Základ!E65,Základ!G65,Základ!O65,Základ!Q65)</f>
        <v>0</v>
      </c>
      <c r="F65" s="274">
        <f t="shared" si="0"/>
        <v>0</v>
      </c>
      <c r="G65" s="273">
        <f>SUM(Základ!I65,Základ!S65)</f>
        <v>0</v>
      </c>
      <c r="H65" s="273"/>
      <c r="I65" s="314" t="s">
        <v>2200</v>
      </c>
      <c r="J65" s="315" t="s">
        <v>2201</v>
      </c>
      <c r="K65" s="315" t="s">
        <v>2202</v>
      </c>
      <c r="L65" s="315" t="s">
        <v>2203</v>
      </c>
      <c r="M65" s="315" t="s">
        <v>2204</v>
      </c>
      <c r="N65" s="315" t="s">
        <v>2205</v>
      </c>
      <c r="O65" s="315" t="s">
        <v>778</v>
      </c>
      <c r="P65" s="315" t="s">
        <v>2206</v>
      </c>
      <c r="Q65" s="315" t="s">
        <v>2207</v>
      </c>
      <c r="R65" s="315" t="s">
        <v>2208</v>
      </c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91">
        <v>64</v>
      </c>
      <c r="B66" s="288" t="str">
        <f>Základ!B66</f>
        <v>Petr Mikulenka</v>
      </c>
      <c r="C66" s="288" t="str">
        <f>Základ!C66</f>
        <v>KROKODÝLI VELKÝ KARLOV</v>
      </c>
      <c r="D66" s="273">
        <f>SUM(Základ!D66,Základ!F66,Základ!N66,Základ!P66)</f>
        <v>196</v>
      </c>
      <c r="E66" s="273">
        <f>SUM(Základ!E66,Základ!G66,Základ!O66,Základ!Q66)</f>
        <v>72</v>
      </c>
      <c r="F66" s="274">
        <f t="shared" si="0"/>
        <v>268</v>
      </c>
      <c r="G66" s="273">
        <f>SUM(Základ!I66,Základ!S66)</f>
        <v>5</v>
      </c>
      <c r="H66" s="273"/>
      <c r="I66" s="314" t="s">
        <v>2209</v>
      </c>
      <c r="J66" s="315" t="s">
        <v>2210</v>
      </c>
      <c r="K66" s="315" t="s">
        <v>2211</v>
      </c>
      <c r="L66" s="315" t="s">
        <v>2212</v>
      </c>
      <c r="M66" s="315" t="s">
        <v>2213</v>
      </c>
      <c r="N66" s="315" t="s">
        <v>2214</v>
      </c>
      <c r="O66" s="315" t="s">
        <v>788</v>
      </c>
      <c r="P66" s="315" t="s">
        <v>2215</v>
      </c>
      <c r="Q66" s="315" t="s">
        <v>2216</v>
      </c>
      <c r="R66" s="315" t="s">
        <v>2217</v>
      </c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91">
        <v>65</v>
      </c>
      <c r="B67" s="288" t="str">
        <f>Základ!B67</f>
        <v>Robert Mikulenka</v>
      </c>
      <c r="C67" s="288" t="str">
        <f>Základ!C67</f>
        <v>KROKODÝLI VELKÝ KARLOV</v>
      </c>
      <c r="D67" s="273">
        <f>SUM(Základ!D67,Základ!F67,Základ!N67,Základ!P67)</f>
        <v>178</v>
      </c>
      <c r="E67" s="273">
        <f>SUM(Základ!E67,Základ!G67,Základ!O67,Základ!Q67)</f>
        <v>88</v>
      </c>
      <c r="F67" s="274">
        <f t="shared" si="0"/>
        <v>266</v>
      </c>
      <c r="G67" s="273">
        <f>SUM(Základ!I67,Základ!S67)</f>
        <v>8</v>
      </c>
      <c r="H67" s="273"/>
      <c r="I67" s="314" t="s">
        <v>2218</v>
      </c>
      <c r="J67" s="315" t="s">
        <v>2219</v>
      </c>
      <c r="K67" s="315" t="s">
        <v>2220</v>
      </c>
      <c r="L67" s="315" t="s">
        <v>2221</v>
      </c>
      <c r="M67" s="315" t="s">
        <v>2222</v>
      </c>
      <c r="N67" s="315" t="s">
        <v>2223</v>
      </c>
      <c r="O67" s="315" t="s">
        <v>798</v>
      </c>
      <c r="P67" s="315" t="s">
        <v>2224</v>
      </c>
      <c r="Q67" s="315" t="s">
        <v>2225</v>
      </c>
      <c r="R67" s="315" t="s">
        <v>2226</v>
      </c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91">
        <v>66</v>
      </c>
      <c r="B68" s="288" t="str">
        <f>Základ!B68</f>
        <v>Jakub Mikulenka</v>
      </c>
      <c r="C68" s="288" t="str">
        <f>Základ!C68</f>
        <v>KROKODÝLI VELKÝ KARLOV</v>
      </c>
      <c r="D68" s="273">
        <f>SUM(Základ!D68,Základ!F68,Základ!N68,Základ!P68)</f>
        <v>197</v>
      </c>
      <c r="E68" s="273">
        <f>SUM(Základ!E68,Základ!G68,Základ!O68,Základ!Q68)</f>
        <v>89</v>
      </c>
      <c r="F68" s="274">
        <f t="shared" si="0"/>
        <v>286</v>
      </c>
      <c r="G68" s="273">
        <f>SUM(Základ!I68,Základ!S68)</f>
        <v>6</v>
      </c>
      <c r="H68" s="273"/>
      <c r="I68" s="314" t="s">
        <v>2227</v>
      </c>
      <c r="J68" s="315" t="s">
        <v>2228</v>
      </c>
      <c r="K68" s="315" t="s">
        <v>2229</v>
      </c>
      <c r="L68" s="315" t="s">
        <v>2230</v>
      </c>
      <c r="M68" s="315" t="s">
        <v>2231</v>
      </c>
      <c r="N68" s="315" t="s">
        <v>2232</v>
      </c>
      <c r="O68" s="315" t="s">
        <v>768</v>
      </c>
      <c r="P68" s="315" t="s">
        <v>2233</v>
      </c>
      <c r="Q68" s="315" t="s">
        <v>2234</v>
      </c>
      <c r="R68" s="315" t="s">
        <v>2235</v>
      </c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91">
        <v>67</v>
      </c>
      <c r="B69" s="288" t="str">
        <f>Základ!B69</f>
        <v>Tomáš Juhaňák</v>
      </c>
      <c r="C69" s="288" t="str">
        <f>Základ!C69</f>
        <v>KROKODÝLI VELKÝ KARLOV</v>
      </c>
      <c r="D69" s="273">
        <f>SUM(Základ!D69,Základ!F69,Základ!N69,Základ!P69)</f>
        <v>167</v>
      </c>
      <c r="E69" s="273">
        <f>SUM(Základ!E69,Základ!G69,Základ!O69,Základ!Q69)</f>
        <v>80</v>
      </c>
      <c r="F69" s="274">
        <f t="shared" si="0"/>
        <v>247</v>
      </c>
      <c r="G69" s="273">
        <f>SUM(Základ!I69,Základ!S69)</f>
        <v>8</v>
      </c>
      <c r="H69" s="273"/>
      <c r="I69" s="314" t="s">
        <v>2236</v>
      </c>
      <c r="J69" s="315" t="s">
        <v>2237</v>
      </c>
      <c r="K69" s="315" t="s">
        <v>2238</v>
      </c>
      <c r="L69" s="315" t="s">
        <v>2239</v>
      </c>
      <c r="M69" s="315" t="s">
        <v>2240</v>
      </c>
      <c r="N69" s="315" t="s">
        <v>2241</v>
      </c>
      <c r="O69" s="315" t="s">
        <v>778</v>
      </c>
      <c r="P69" s="315" t="s">
        <v>2242</v>
      </c>
      <c r="Q69" s="315" t="s">
        <v>2243</v>
      </c>
      <c r="R69" s="315" t="s">
        <v>2244</v>
      </c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91">
        <v>68</v>
      </c>
      <c r="B70" s="288" t="str">
        <f>Základ!B70</f>
        <v>Michal Jurkovič</v>
      </c>
      <c r="C70" s="288" t="str">
        <f>Základ!C70</f>
        <v>KROKODÝLI VELKÝ KARLOV</v>
      </c>
      <c r="D70" s="273">
        <f>SUM(Základ!D70,Základ!F70,Základ!N70,Základ!P70)</f>
        <v>0</v>
      </c>
      <c r="E70" s="273">
        <f>SUM(Základ!E70,Základ!G70,Základ!O70,Základ!Q70)</f>
        <v>0</v>
      </c>
      <c r="F70" s="274">
        <f t="shared" si="0"/>
        <v>0</v>
      </c>
      <c r="G70" s="273">
        <f>SUM(Základ!I70,Základ!S70)</f>
        <v>0</v>
      </c>
      <c r="H70" s="273"/>
      <c r="I70" s="314" t="s">
        <v>2245</v>
      </c>
      <c r="J70" s="315" t="s">
        <v>2246</v>
      </c>
      <c r="K70" s="315" t="s">
        <v>2247</v>
      </c>
      <c r="L70" s="315" t="s">
        <v>2248</v>
      </c>
      <c r="M70" s="315" t="s">
        <v>2249</v>
      </c>
      <c r="N70" s="315" t="s">
        <v>2250</v>
      </c>
      <c r="O70" s="315" t="s">
        <v>788</v>
      </c>
      <c r="P70" s="315" t="s">
        <v>2251</v>
      </c>
      <c r="Q70" s="315" t="s">
        <v>2252</v>
      </c>
      <c r="R70" s="315" t="s">
        <v>2253</v>
      </c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91">
        <v>69</v>
      </c>
      <c r="B71" s="288" t="str">
        <f>Základ!B71</f>
        <v>Leoš Zoubek</v>
      </c>
      <c r="C71" s="288" t="str">
        <f>Základ!C71</f>
        <v>KROKODÝLI VELKÝ KARLOV</v>
      </c>
      <c r="D71" s="273">
        <f>SUM(Základ!D71,Základ!F71,Základ!N71,Základ!P71)</f>
        <v>0</v>
      </c>
      <c r="E71" s="273">
        <f>SUM(Základ!E71,Základ!G71,Základ!O71,Základ!Q71)</f>
        <v>0</v>
      </c>
      <c r="F71" s="274">
        <f t="shared" si="0"/>
        <v>0</v>
      </c>
      <c r="G71" s="273">
        <f>SUM(Základ!I71,Základ!S71)</f>
        <v>0</v>
      </c>
      <c r="H71" s="273"/>
      <c r="I71" s="314" t="s">
        <v>2254</v>
      </c>
      <c r="J71" s="315" t="s">
        <v>2255</v>
      </c>
      <c r="K71" s="315" t="s">
        <v>2256</v>
      </c>
      <c r="L71" s="315" t="s">
        <v>2257</v>
      </c>
      <c r="M71" s="315" t="s">
        <v>2258</v>
      </c>
      <c r="N71" s="315" t="s">
        <v>2259</v>
      </c>
      <c r="O71" s="315" t="s">
        <v>798</v>
      </c>
      <c r="P71" s="315" t="s">
        <v>2260</v>
      </c>
      <c r="Q71" s="315" t="s">
        <v>2261</v>
      </c>
      <c r="R71" s="315" t="s">
        <v>2262</v>
      </c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91">
        <v>70</v>
      </c>
      <c r="B72" s="288">
        <f>Základ!B72</f>
        <v>0</v>
      </c>
      <c r="C72" s="288">
        <f>Základ!C72</f>
        <v>0</v>
      </c>
      <c r="D72" s="273">
        <f>SUM(Základ!D72,Základ!F72,Základ!N72,Základ!P72)</f>
        <v>0</v>
      </c>
      <c r="E72" s="273">
        <f>SUM(Základ!E72,Základ!G72,Základ!O72,Základ!Q72)</f>
        <v>0</v>
      </c>
      <c r="F72" s="274">
        <f t="shared" si="0"/>
        <v>0</v>
      </c>
      <c r="G72" s="273">
        <f>SUM(Základ!I72,Základ!S72)</f>
        <v>0</v>
      </c>
      <c r="H72" s="273"/>
      <c r="I72" s="314" t="s">
        <v>2263</v>
      </c>
      <c r="J72" s="315" t="s">
        <v>2264</v>
      </c>
      <c r="K72" s="315" t="s">
        <v>2265</v>
      </c>
      <c r="L72" s="315" t="s">
        <v>2266</v>
      </c>
      <c r="M72" s="315" t="s">
        <v>2267</v>
      </c>
      <c r="N72" s="315" t="s">
        <v>2268</v>
      </c>
      <c r="O72" s="315" t="s">
        <v>768</v>
      </c>
      <c r="P72" s="315" t="s">
        <v>2269</v>
      </c>
      <c r="Q72" s="315" t="s">
        <v>2270</v>
      </c>
      <c r="R72" s="315" t="s">
        <v>2271</v>
      </c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92">
        <v>71</v>
      </c>
      <c r="B73" s="288" t="str">
        <f>Základ!B73</f>
        <v>Milan Svěrák</v>
      </c>
      <c r="C73" s="288" t="str">
        <f>Základ!C73</f>
        <v>CTIRAD TROUBSKO</v>
      </c>
      <c r="D73" s="273">
        <f>SUM(Základ!D73,Základ!F73,Základ!N73,Základ!P73)</f>
        <v>193</v>
      </c>
      <c r="E73" s="273">
        <f>SUM(Základ!E73,Základ!G73,Základ!O73,Základ!Q73)</f>
        <v>106</v>
      </c>
      <c r="F73" s="274">
        <f t="shared" si="0"/>
        <v>299</v>
      </c>
      <c r="G73" s="273">
        <f>SUM(Základ!I73,Základ!S73)</f>
        <v>4</v>
      </c>
      <c r="H73" s="273"/>
      <c r="I73" s="314" t="s">
        <v>2272</v>
      </c>
      <c r="J73" s="315" t="s">
        <v>2273</v>
      </c>
      <c r="K73" s="315" t="s">
        <v>2274</v>
      </c>
      <c r="L73" s="315" t="s">
        <v>2275</v>
      </c>
      <c r="M73" s="315" t="s">
        <v>2276</v>
      </c>
      <c r="N73" s="315" t="s">
        <v>2277</v>
      </c>
      <c r="O73" s="315" t="s">
        <v>778</v>
      </c>
      <c r="P73" s="315" t="s">
        <v>2278</v>
      </c>
      <c r="Q73" s="315" t="s">
        <v>2279</v>
      </c>
      <c r="R73" s="315" t="s">
        <v>2280</v>
      </c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92">
        <v>72</v>
      </c>
      <c r="B74" s="288" t="str">
        <f>Základ!B74</f>
        <v>Aleš Svěrák</v>
      </c>
      <c r="C74" s="288" t="str">
        <f>Základ!C74</f>
        <v>CTIRAD TROUBSKO</v>
      </c>
      <c r="D74" s="273">
        <f>SUM(Základ!D74,Základ!F74,Základ!N74,Základ!P74)</f>
        <v>181</v>
      </c>
      <c r="E74" s="273">
        <f>SUM(Základ!E74,Základ!G74,Základ!O74,Základ!Q74)</f>
        <v>86</v>
      </c>
      <c r="F74" s="274">
        <f t="shared" si="0"/>
        <v>267</v>
      </c>
      <c r="G74" s="273">
        <f>SUM(Základ!I74,Základ!S74)</f>
        <v>6</v>
      </c>
      <c r="H74" s="273"/>
      <c r="I74" s="314" t="s">
        <v>2281</v>
      </c>
      <c r="J74" s="315" t="s">
        <v>2282</v>
      </c>
      <c r="K74" s="315" t="s">
        <v>2283</v>
      </c>
      <c r="L74" s="315" t="s">
        <v>2284</v>
      </c>
      <c r="M74" s="315" t="s">
        <v>2285</v>
      </c>
      <c r="N74" s="315" t="s">
        <v>2286</v>
      </c>
      <c r="O74" s="315" t="s">
        <v>788</v>
      </c>
      <c r="P74" s="315" t="s">
        <v>2287</v>
      </c>
      <c r="Q74" s="315" t="s">
        <v>2288</v>
      </c>
      <c r="R74" s="315" t="s">
        <v>2289</v>
      </c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92">
        <v>73</v>
      </c>
      <c r="B75" s="288" t="str">
        <f>Základ!B75</f>
        <v>Oldřich Zbíral</v>
      </c>
      <c r="C75" s="288" t="str">
        <f>Základ!C75</f>
        <v>CTIRAD TROUBSKO</v>
      </c>
      <c r="D75" s="273">
        <f>SUM(Základ!D75,Základ!F75,Základ!N75,Základ!P75)</f>
        <v>0</v>
      </c>
      <c r="E75" s="273">
        <f>SUM(Základ!E75,Základ!G75,Základ!O75,Základ!Q75)</f>
        <v>0</v>
      </c>
      <c r="F75" s="274">
        <f t="shared" si="0"/>
        <v>0</v>
      </c>
      <c r="G75" s="273">
        <f>SUM(Základ!I75,Základ!S75)</f>
        <v>0</v>
      </c>
      <c r="H75" s="273"/>
      <c r="I75" s="314" t="s">
        <v>2290</v>
      </c>
      <c r="J75" s="315" t="s">
        <v>2291</v>
      </c>
      <c r="K75" s="315" t="s">
        <v>2292</v>
      </c>
      <c r="L75" s="315" t="s">
        <v>2293</v>
      </c>
      <c r="M75" s="315" t="s">
        <v>2294</v>
      </c>
      <c r="N75" s="315" t="s">
        <v>2295</v>
      </c>
      <c r="O75" s="315" t="s">
        <v>798</v>
      </c>
      <c r="P75" s="315" t="s">
        <v>2296</v>
      </c>
      <c r="Q75" s="315" t="s">
        <v>2297</v>
      </c>
      <c r="R75" s="315" t="s">
        <v>2298</v>
      </c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92">
        <v>74</v>
      </c>
      <c r="B76" s="288" t="str">
        <f>Základ!B76</f>
        <v>Tomáš Turek</v>
      </c>
      <c r="C76" s="288" t="str">
        <f>Základ!C76</f>
        <v>CTIRAD TROUBSKO</v>
      </c>
      <c r="D76" s="273">
        <f>SUM(Základ!D76,Základ!F76,Základ!N76,Základ!P76)</f>
        <v>180</v>
      </c>
      <c r="E76" s="273">
        <f>SUM(Základ!E76,Základ!G76,Základ!O76,Základ!Q76)</f>
        <v>103</v>
      </c>
      <c r="F76" s="274">
        <f t="shared" si="0"/>
        <v>283</v>
      </c>
      <c r="G76" s="273">
        <f>SUM(Základ!I76,Základ!S76)</f>
        <v>2</v>
      </c>
      <c r="H76" s="273"/>
      <c r="I76" s="314" t="s">
        <v>2299</v>
      </c>
      <c r="J76" s="315" t="s">
        <v>2300</v>
      </c>
      <c r="K76" s="315" t="s">
        <v>2301</v>
      </c>
      <c r="L76" s="315" t="s">
        <v>2302</v>
      </c>
      <c r="M76" s="315" t="s">
        <v>2303</v>
      </c>
      <c r="N76" s="315" t="s">
        <v>2304</v>
      </c>
      <c r="O76" s="315" t="s">
        <v>768</v>
      </c>
      <c r="P76" s="315" t="s">
        <v>2305</v>
      </c>
      <c r="Q76" s="315" t="s">
        <v>2306</v>
      </c>
      <c r="R76" s="315" t="s">
        <v>2307</v>
      </c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92">
        <v>75</v>
      </c>
      <c r="B77" s="288" t="str">
        <f>Základ!B77</f>
        <v>Tobiáš Turek</v>
      </c>
      <c r="C77" s="288" t="str">
        <f>Základ!C77</f>
        <v>CTIRAD TROUBSKO</v>
      </c>
      <c r="D77" s="273">
        <f>SUM(Základ!D77,Základ!F77,Základ!N77,Základ!P77)</f>
        <v>177</v>
      </c>
      <c r="E77" s="273">
        <f>SUM(Základ!E77,Základ!G77,Základ!O77,Základ!Q77)</f>
        <v>60</v>
      </c>
      <c r="F77" s="274">
        <f t="shared" si="0"/>
        <v>237</v>
      </c>
      <c r="G77" s="273">
        <f>SUM(Základ!I77,Základ!S77)</f>
        <v>7</v>
      </c>
      <c r="H77" s="273"/>
      <c r="I77" s="314" t="s">
        <v>2308</v>
      </c>
      <c r="J77" s="315" t="s">
        <v>2309</v>
      </c>
      <c r="K77" s="315" t="s">
        <v>2310</v>
      </c>
      <c r="L77" s="315" t="s">
        <v>2311</v>
      </c>
      <c r="M77" s="315" t="s">
        <v>2312</v>
      </c>
      <c r="N77" s="315" t="s">
        <v>2313</v>
      </c>
      <c r="O77" s="315" t="s">
        <v>778</v>
      </c>
      <c r="P77" s="315" t="s">
        <v>2314</v>
      </c>
      <c r="Q77" s="315" t="s">
        <v>2315</v>
      </c>
      <c r="R77" s="315" t="s">
        <v>2316</v>
      </c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92">
        <v>76</v>
      </c>
      <c r="B78" s="288" t="str">
        <f>Základ!B78</f>
        <v>Matěj Pospíšil</v>
      </c>
      <c r="C78" s="288" t="str">
        <f>Základ!C78</f>
        <v>CTIRAD TROUBSKO</v>
      </c>
      <c r="D78" s="273">
        <f>SUM(Základ!D78,Základ!F78,Základ!N78,Základ!P78)</f>
        <v>0</v>
      </c>
      <c r="E78" s="273">
        <f>SUM(Základ!E78,Základ!G78,Základ!O78,Základ!Q78)</f>
        <v>0</v>
      </c>
      <c r="F78" s="274">
        <f t="shared" si="0"/>
        <v>0</v>
      </c>
      <c r="G78" s="273">
        <f>SUM(Základ!I78,Základ!S78)</f>
        <v>0</v>
      </c>
      <c r="H78" s="273"/>
      <c r="I78" s="314" t="s">
        <v>2317</v>
      </c>
      <c r="J78" s="315" t="s">
        <v>2318</v>
      </c>
      <c r="K78" s="315" t="s">
        <v>2319</v>
      </c>
      <c r="L78" s="315" t="s">
        <v>2320</v>
      </c>
      <c r="M78" s="315" t="s">
        <v>2321</v>
      </c>
      <c r="N78" s="315" t="s">
        <v>2322</v>
      </c>
      <c r="O78" s="315" t="s">
        <v>788</v>
      </c>
      <c r="P78" s="315" t="s">
        <v>2323</v>
      </c>
      <c r="Q78" s="315" t="s">
        <v>2324</v>
      </c>
      <c r="R78" s="315" t="s">
        <v>2325</v>
      </c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92">
        <v>77</v>
      </c>
      <c r="B79" s="288" t="str">
        <f>Základ!B79</f>
        <v>0</v>
      </c>
      <c r="C79" s="288" t="str">
        <f>Základ!C79</f>
        <v>CTIRAD TROUBSKO</v>
      </c>
      <c r="D79" s="273">
        <f>SUM(Základ!D79,Základ!F79,Základ!N79,Základ!P79)</f>
        <v>0</v>
      </c>
      <c r="E79" s="273">
        <f>SUM(Základ!E79,Základ!G79,Základ!O79,Základ!Q79)</f>
        <v>0</v>
      </c>
      <c r="F79" s="274">
        <f t="shared" si="0"/>
        <v>0</v>
      </c>
      <c r="G79" s="273">
        <f>SUM(Základ!I79,Základ!S79)</f>
        <v>0</v>
      </c>
      <c r="H79" s="273"/>
      <c r="I79" s="314" t="s">
        <v>2326</v>
      </c>
      <c r="J79" s="315" t="s">
        <v>2327</v>
      </c>
      <c r="K79" s="315" t="s">
        <v>2328</v>
      </c>
      <c r="L79" s="315" t="s">
        <v>2329</v>
      </c>
      <c r="M79" s="315" t="s">
        <v>2330</v>
      </c>
      <c r="N79" s="315" t="s">
        <v>2331</v>
      </c>
      <c r="O79" s="315" t="s">
        <v>798</v>
      </c>
      <c r="P79" s="315" t="s">
        <v>2332</v>
      </c>
      <c r="Q79" s="315" t="s">
        <v>2333</v>
      </c>
      <c r="R79" s="315" t="s">
        <v>2334</v>
      </c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91">
        <v>78</v>
      </c>
      <c r="B80" s="288" t="str">
        <f>Základ!B80</f>
        <v>Martin Mazáček</v>
      </c>
      <c r="C80" s="288" t="str">
        <f>Základ!C80</f>
        <v>KRČMA DĚTENICE „A“</v>
      </c>
      <c r="D80" s="273">
        <f>SUM(Základ!D80,Základ!F80,Základ!N80,Základ!P80)</f>
        <v>366</v>
      </c>
      <c r="E80" s="273">
        <f>SUM(Základ!E80,Základ!G80,Základ!O80,Základ!Q80)</f>
        <v>164</v>
      </c>
      <c r="F80" s="274">
        <f t="shared" si="0"/>
        <v>530</v>
      </c>
      <c r="G80" s="273">
        <f>SUM(Základ!I80,Základ!S80)</f>
        <v>7</v>
      </c>
      <c r="H80" s="273"/>
      <c r="I80" s="314" t="s">
        <v>2335</v>
      </c>
      <c r="J80" s="315" t="s">
        <v>2336</v>
      </c>
      <c r="K80" s="315" t="s">
        <v>2337</v>
      </c>
      <c r="L80" s="315" t="s">
        <v>2338</v>
      </c>
      <c r="M80" s="315" t="s">
        <v>2339</v>
      </c>
      <c r="N80" s="315" t="s">
        <v>2340</v>
      </c>
      <c r="O80" s="315" t="s">
        <v>768</v>
      </c>
      <c r="P80" s="315" t="s">
        <v>2341</v>
      </c>
      <c r="Q80" s="315" t="s">
        <v>2342</v>
      </c>
      <c r="R80" s="315" t="s">
        <v>2343</v>
      </c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91">
        <v>79</v>
      </c>
      <c r="B81" s="288" t="str">
        <f>Základ!B81</f>
        <v>Petr Portyš ml.</v>
      </c>
      <c r="C81" s="288" t="str">
        <f>Základ!C81</f>
        <v>KRČMA DĚTENICE „A“</v>
      </c>
      <c r="D81" s="273">
        <f>SUM(Základ!D81,Základ!F81,Základ!N81,Základ!P81)</f>
        <v>337</v>
      </c>
      <c r="E81" s="273">
        <f>SUM(Základ!E81,Základ!G81,Základ!O81,Základ!Q81)</f>
        <v>143</v>
      </c>
      <c r="F81" s="274">
        <f t="shared" si="0"/>
        <v>480</v>
      </c>
      <c r="G81" s="273">
        <f>SUM(Základ!I81,Základ!S81)</f>
        <v>9</v>
      </c>
      <c r="H81" s="273"/>
      <c r="I81" s="314" t="s">
        <v>2344</v>
      </c>
      <c r="J81" s="315" t="s">
        <v>2345</v>
      </c>
      <c r="K81" s="315" t="s">
        <v>2346</v>
      </c>
      <c r="L81" s="315" t="s">
        <v>2347</v>
      </c>
      <c r="M81" s="315" t="s">
        <v>2348</v>
      </c>
      <c r="N81" s="315" t="s">
        <v>2349</v>
      </c>
      <c r="O81" s="315" t="s">
        <v>778</v>
      </c>
      <c r="P81" s="315" t="s">
        <v>2350</v>
      </c>
      <c r="Q81" s="315" t="s">
        <v>2351</v>
      </c>
      <c r="R81" s="315" t="s">
        <v>2352</v>
      </c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91">
        <v>80</v>
      </c>
      <c r="B82" s="288" t="str">
        <f>Základ!B82</f>
        <v>Petr Portyš st.</v>
      </c>
      <c r="C82" s="288" t="str">
        <f>Základ!C82</f>
        <v>KRČMA DĚTENICE „A“</v>
      </c>
      <c r="D82" s="273">
        <f>SUM(Základ!D82,Základ!F82,Základ!N82,Základ!P82)</f>
        <v>386</v>
      </c>
      <c r="E82" s="273">
        <f>SUM(Základ!E82,Základ!G82,Základ!O82,Základ!Q82)</f>
        <v>147</v>
      </c>
      <c r="F82" s="274">
        <f t="shared" si="0"/>
        <v>533</v>
      </c>
      <c r="G82" s="273">
        <f>SUM(Základ!I82,Základ!S82)</f>
        <v>10</v>
      </c>
      <c r="H82" s="273"/>
      <c r="I82" s="314" t="s">
        <v>2353</v>
      </c>
      <c r="J82" s="315" t="s">
        <v>2354</v>
      </c>
      <c r="K82" s="315" t="s">
        <v>2355</v>
      </c>
      <c r="L82" s="315" t="s">
        <v>2356</v>
      </c>
      <c r="M82" s="315" t="s">
        <v>2357</v>
      </c>
      <c r="N82" s="315" t="s">
        <v>2358</v>
      </c>
      <c r="O82" s="315" t="s">
        <v>788</v>
      </c>
      <c r="P82" s="315" t="s">
        <v>2359</v>
      </c>
      <c r="Q82" s="315" t="s">
        <v>2360</v>
      </c>
      <c r="R82" s="315" t="s">
        <v>2361</v>
      </c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91">
        <v>81</v>
      </c>
      <c r="B83" s="288" t="str">
        <f>Základ!B83</f>
        <v>Michaela Nožičková (h)</v>
      </c>
      <c r="C83" s="288" t="str">
        <f>Základ!C83</f>
        <v>KRČMA DĚTENICE „A“</v>
      </c>
      <c r="D83" s="273">
        <f>SUM(Základ!D83,Základ!F83,Základ!N83,Základ!P83)</f>
        <v>396</v>
      </c>
      <c r="E83" s="273">
        <f>SUM(Základ!E83,Základ!G83,Základ!O83,Základ!Q83)</f>
        <v>184</v>
      </c>
      <c r="F83" s="274">
        <f t="shared" si="0"/>
        <v>580</v>
      </c>
      <c r="G83" s="273">
        <f>SUM(Základ!I83,Základ!S83)</f>
        <v>8</v>
      </c>
      <c r="H83" s="273"/>
      <c r="I83" s="314" t="s">
        <v>2362</v>
      </c>
      <c r="J83" s="315" t="s">
        <v>2363</v>
      </c>
      <c r="K83" s="315" t="s">
        <v>2364</v>
      </c>
      <c r="L83" s="315" t="s">
        <v>2365</v>
      </c>
      <c r="M83" s="315" t="s">
        <v>2366</v>
      </c>
      <c r="N83" s="315" t="s">
        <v>2367</v>
      </c>
      <c r="O83" s="315" t="s">
        <v>798</v>
      </c>
      <c r="P83" s="315" t="s">
        <v>2368</v>
      </c>
      <c r="Q83" s="315" t="s">
        <v>2369</v>
      </c>
      <c r="R83" s="315" t="s">
        <v>2370</v>
      </c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91">
        <v>82</v>
      </c>
      <c r="B84" s="288" t="str">
        <f>Základ!B84</f>
        <v>Jiří Douša</v>
      </c>
      <c r="C84" s="288" t="str">
        <f>Základ!C84</f>
        <v>KRČMA DĚTENICE „A“</v>
      </c>
      <c r="D84" s="273">
        <f>SUM(Základ!D84,Základ!F84,Základ!N84,Základ!P84)</f>
        <v>0</v>
      </c>
      <c r="E84" s="273">
        <f>SUM(Základ!E84,Základ!G84,Základ!O84,Základ!Q84)</f>
        <v>0</v>
      </c>
      <c r="F84" s="274">
        <f t="shared" si="0"/>
        <v>0</v>
      </c>
      <c r="G84" s="273">
        <f>SUM(Základ!I84,Základ!S84)</f>
        <v>0</v>
      </c>
      <c r="H84" s="273"/>
      <c r="I84" s="314" t="s">
        <v>2371</v>
      </c>
      <c r="J84" s="315" t="s">
        <v>2372</v>
      </c>
      <c r="K84" s="315" t="s">
        <v>2373</v>
      </c>
      <c r="L84" s="315" t="s">
        <v>2374</v>
      </c>
      <c r="M84" s="315" t="s">
        <v>2375</v>
      </c>
      <c r="N84" s="315" t="s">
        <v>2376</v>
      </c>
      <c r="O84" s="315" t="s">
        <v>768</v>
      </c>
      <c r="P84" s="315" t="s">
        <v>2377</v>
      </c>
      <c r="Q84" s="315" t="s">
        <v>2378</v>
      </c>
      <c r="R84" s="315" t="s">
        <v>2379</v>
      </c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91">
        <v>83</v>
      </c>
      <c r="B85" s="288" t="str">
        <f>Základ!B85</f>
        <v>Luděk Šulc</v>
      </c>
      <c r="C85" s="288" t="str">
        <f>Základ!C85</f>
        <v>KRČMA DĚTENICE „A“</v>
      </c>
      <c r="D85" s="273">
        <f>SUM(Základ!D85,Základ!F85,Základ!N85,Základ!P85)</f>
        <v>0</v>
      </c>
      <c r="E85" s="273">
        <f>SUM(Základ!E85,Základ!G85,Základ!O85,Základ!Q85)</f>
        <v>0</v>
      </c>
      <c r="F85" s="274">
        <f t="shared" si="0"/>
        <v>0</v>
      </c>
      <c r="G85" s="273">
        <f>SUM(Základ!I85,Základ!S85)</f>
        <v>0</v>
      </c>
      <c r="H85" s="273"/>
      <c r="I85" s="314" t="s">
        <v>2380</v>
      </c>
      <c r="J85" s="315" t="s">
        <v>2381</v>
      </c>
      <c r="K85" s="315" t="s">
        <v>2382</v>
      </c>
      <c r="L85" s="315" t="s">
        <v>2383</v>
      </c>
      <c r="M85" s="315" t="s">
        <v>2384</v>
      </c>
      <c r="N85" s="315" t="s">
        <v>2385</v>
      </c>
      <c r="O85" s="315" t="s">
        <v>778</v>
      </c>
      <c r="P85" s="315" t="s">
        <v>2386</v>
      </c>
      <c r="Q85" s="315" t="s">
        <v>2387</v>
      </c>
      <c r="R85" s="315" t="s">
        <v>2388</v>
      </c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91">
        <v>84</v>
      </c>
      <c r="B86" s="288" t="str">
        <f>Základ!B86</f>
        <v>Jiří Šolc</v>
      </c>
      <c r="C86" s="288" t="str">
        <f>Základ!C86</f>
        <v>KRČMA DĚTENICE „A“</v>
      </c>
      <c r="D86" s="273">
        <f>SUM(Základ!D86,Základ!F86,Základ!N86,Základ!P86)</f>
        <v>0</v>
      </c>
      <c r="E86" s="273">
        <f>SUM(Základ!E86,Základ!G86,Základ!O86,Základ!Q86)</f>
        <v>0</v>
      </c>
      <c r="F86" s="274">
        <f t="shared" si="0"/>
        <v>0</v>
      </c>
      <c r="G86" s="273">
        <f>SUM(Základ!I86,Základ!S86)</f>
        <v>0</v>
      </c>
      <c r="H86" s="273"/>
      <c r="I86" s="314" t="s">
        <v>2389</v>
      </c>
      <c r="J86" s="315" t="s">
        <v>2390</v>
      </c>
      <c r="K86" s="315" t="s">
        <v>2391</v>
      </c>
      <c r="L86" s="315" t="s">
        <v>2392</v>
      </c>
      <c r="M86" s="315" t="s">
        <v>2393</v>
      </c>
      <c r="N86" s="315" t="s">
        <v>2394</v>
      </c>
      <c r="O86" s="315" t="s">
        <v>788</v>
      </c>
      <c r="P86" s="315" t="s">
        <v>2395</v>
      </c>
      <c r="Q86" s="315" t="s">
        <v>2396</v>
      </c>
      <c r="R86" s="315" t="s">
        <v>2397</v>
      </c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92">
        <v>85</v>
      </c>
      <c r="B87" s="288" t="str">
        <f>Základ!B87</f>
        <v>Václav Procházka</v>
      </c>
      <c r="C87" s="288" t="str">
        <f>Základ!C87</f>
        <v>TESPO HOŘICE</v>
      </c>
      <c r="D87" s="273">
        <f>SUM(Základ!D87,Základ!F87,Základ!N87,Základ!P87)</f>
        <v>390</v>
      </c>
      <c r="E87" s="273">
        <f>SUM(Základ!E87,Základ!G87,Základ!O87,Základ!Q87)</f>
        <v>178</v>
      </c>
      <c r="F87" s="274">
        <f t="shared" si="0"/>
        <v>568</v>
      </c>
      <c r="G87" s="273">
        <f>SUM(Základ!I87,Základ!S87)</f>
        <v>8</v>
      </c>
      <c r="H87" s="273"/>
      <c r="I87" s="314" t="s">
        <v>2398</v>
      </c>
      <c r="J87" s="315" t="s">
        <v>2399</v>
      </c>
      <c r="K87" s="315" t="s">
        <v>2400</v>
      </c>
      <c r="L87" s="315" t="s">
        <v>2401</v>
      </c>
      <c r="M87" s="315" t="s">
        <v>2402</v>
      </c>
      <c r="N87" s="315" t="s">
        <v>2403</v>
      </c>
      <c r="O87" s="315" t="s">
        <v>798</v>
      </c>
      <c r="P87" s="315" t="s">
        <v>2404</v>
      </c>
      <c r="Q87" s="315" t="s">
        <v>2405</v>
      </c>
      <c r="R87" s="315" t="s">
        <v>2406</v>
      </c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92">
        <v>86</v>
      </c>
      <c r="B88" s="288" t="str">
        <f>Základ!B88</f>
        <v>Ladislav Rolc</v>
      </c>
      <c r="C88" s="288" t="str">
        <f>Základ!C88</f>
        <v>TESPO HOŘICE</v>
      </c>
      <c r="D88" s="273">
        <f>SUM(Základ!D88,Základ!F88,Základ!N88,Základ!P88)</f>
        <v>392</v>
      </c>
      <c r="E88" s="273">
        <f>SUM(Základ!E88,Základ!G88,Základ!O88,Základ!Q88)</f>
        <v>163</v>
      </c>
      <c r="F88" s="274">
        <f t="shared" si="0"/>
        <v>555</v>
      </c>
      <c r="G88" s="273">
        <f>SUM(Základ!I88,Základ!S88)</f>
        <v>2</v>
      </c>
      <c r="H88" s="273"/>
      <c r="I88" s="314" t="s">
        <v>2407</v>
      </c>
      <c r="J88" s="315" t="s">
        <v>2408</v>
      </c>
      <c r="K88" s="315" t="s">
        <v>2409</v>
      </c>
      <c r="L88" s="315" t="s">
        <v>2410</v>
      </c>
      <c r="M88" s="315" t="s">
        <v>2411</v>
      </c>
      <c r="N88" s="315" t="s">
        <v>2412</v>
      </c>
      <c r="O88" s="315" t="s">
        <v>768</v>
      </c>
      <c r="P88" s="315" t="s">
        <v>2413</v>
      </c>
      <c r="Q88" s="315" t="s">
        <v>2414</v>
      </c>
      <c r="R88" s="315" t="s">
        <v>2415</v>
      </c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92">
        <v>87</v>
      </c>
      <c r="B89" s="288" t="str">
        <f>Základ!B89</f>
        <v>Zbyněk Novotný</v>
      </c>
      <c r="C89" s="288" t="str">
        <f>Základ!C89</f>
        <v>TESPO HOŘICE</v>
      </c>
      <c r="D89" s="273">
        <f>SUM(Základ!D89,Základ!F89,Základ!N89,Základ!P89)</f>
        <v>409</v>
      </c>
      <c r="E89" s="273">
        <f>SUM(Základ!E89,Základ!G89,Základ!O89,Základ!Q89)</f>
        <v>184</v>
      </c>
      <c r="F89" s="274">
        <f t="shared" si="0"/>
        <v>593</v>
      </c>
      <c r="G89" s="273">
        <f>SUM(Základ!I89,Základ!S89)</f>
        <v>7</v>
      </c>
      <c r="H89" s="273"/>
      <c r="I89" s="314" t="s">
        <v>2416</v>
      </c>
      <c r="J89" s="315" t="s">
        <v>2417</v>
      </c>
      <c r="K89" s="315" t="s">
        <v>2418</v>
      </c>
      <c r="L89" s="315" t="s">
        <v>2419</v>
      </c>
      <c r="M89" s="315" t="s">
        <v>2420</v>
      </c>
      <c r="N89" s="315" t="s">
        <v>2421</v>
      </c>
      <c r="O89" s="315" t="s">
        <v>778</v>
      </c>
      <c r="P89" s="315" t="s">
        <v>2422</v>
      </c>
      <c r="Q89" s="315" t="s">
        <v>2423</v>
      </c>
      <c r="R89" s="315" t="s">
        <v>2424</v>
      </c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92">
        <v>88</v>
      </c>
      <c r="B90" s="288" t="str">
        <f>Základ!B90</f>
        <v>Pavel Frait</v>
      </c>
      <c r="C90" s="288" t="str">
        <f>Základ!C90</f>
        <v>TESPO HOŘICE</v>
      </c>
      <c r="D90" s="273">
        <f>SUM(Základ!D90,Základ!F90,Základ!N90,Základ!P90)</f>
        <v>384</v>
      </c>
      <c r="E90" s="273">
        <f>SUM(Základ!E90,Základ!G90,Základ!O90,Základ!Q90)</f>
        <v>219</v>
      </c>
      <c r="F90" s="274">
        <f t="shared" si="0"/>
        <v>603</v>
      </c>
      <c r="G90" s="273">
        <f>SUM(Základ!I90,Základ!S90)</f>
        <v>4</v>
      </c>
      <c r="H90" s="273"/>
      <c r="I90" s="314" t="s">
        <v>2425</v>
      </c>
      <c r="J90" s="315" t="s">
        <v>2426</v>
      </c>
      <c r="K90" s="315" t="s">
        <v>2427</v>
      </c>
      <c r="L90" s="315" t="s">
        <v>2428</v>
      </c>
      <c r="M90" s="315" t="s">
        <v>2429</v>
      </c>
      <c r="N90" s="315" t="s">
        <v>2430</v>
      </c>
      <c r="O90" s="315" t="s">
        <v>788</v>
      </c>
      <c r="P90" s="315" t="s">
        <v>2431</v>
      </c>
      <c r="Q90" s="315" t="s">
        <v>2432</v>
      </c>
      <c r="R90" s="315" t="s">
        <v>2433</v>
      </c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92">
        <v>89</v>
      </c>
      <c r="B91" s="288" t="str">
        <f>Základ!B91</f>
        <v>Jan Jaroš</v>
      </c>
      <c r="C91" s="288" t="str">
        <f>Základ!C91</f>
        <v>TESPO HOŘICE</v>
      </c>
      <c r="D91" s="273">
        <f>SUM(Základ!D91,Základ!F91,Základ!N91,Základ!P91)</f>
        <v>0</v>
      </c>
      <c r="E91" s="273">
        <f>SUM(Základ!E91,Základ!G91,Základ!O91,Základ!Q91)</f>
        <v>0</v>
      </c>
      <c r="F91" s="274">
        <f t="shared" si="0"/>
        <v>0</v>
      </c>
      <c r="G91" s="273">
        <f>SUM(Základ!I91,Základ!S91)</f>
        <v>0</v>
      </c>
      <c r="H91" s="273"/>
      <c r="I91" s="314" t="s">
        <v>2434</v>
      </c>
      <c r="J91" s="315" t="s">
        <v>2435</v>
      </c>
      <c r="K91" s="315" t="s">
        <v>2436</v>
      </c>
      <c r="L91" s="315" t="s">
        <v>2437</v>
      </c>
      <c r="M91" s="315" t="s">
        <v>2438</v>
      </c>
      <c r="N91" s="315" t="s">
        <v>2439</v>
      </c>
      <c r="O91" s="315" t="s">
        <v>798</v>
      </c>
      <c r="P91" s="315" t="s">
        <v>2440</v>
      </c>
      <c r="Q91" s="315" t="s">
        <v>2441</v>
      </c>
      <c r="R91" s="315" t="s">
        <v>2442</v>
      </c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92">
        <v>90</v>
      </c>
      <c r="B92" s="288" t="str">
        <f>Základ!B92</f>
        <v>0</v>
      </c>
      <c r="C92" s="288" t="str">
        <f>Základ!C92</f>
        <v>0</v>
      </c>
      <c r="D92" s="273">
        <f>SUM(Základ!D92,Základ!F92,Základ!N92,Základ!P92)</f>
        <v>0</v>
      </c>
      <c r="E92" s="273">
        <f>SUM(Základ!E92,Základ!G92,Základ!O92,Základ!Q92)</f>
        <v>0</v>
      </c>
      <c r="F92" s="274">
        <f t="shared" si="0"/>
        <v>0</v>
      </c>
      <c r="G92" s="273">
        <f>SUM(Základ!I92,Základ!S92)</f>
        <v>0</v>
      </c>
      <c r="H92" s="273"/>
      <c r="I92" s="314" t="s">
        <v>2443</v>
      </c>
      <c r="J92" s="315" t="s">
        <v>2444</v>
      </c>
      <c r="K92" s="315" t="s">
        <v>2445</v>
      </c>
      <c r="L92" s="315" t="s">
        <v>2446</v>
      </c>
      <c r="M92" s="315" t="s">
        <v>2447</v>
      </c>
      <c r="N92" s="315" t="s">
        <v>2448</v>
      </c>
      <c r="O92" s="315" t="s">
        <v>768</v>
      </c>
      <c r="P92" s="315" t="s">
        <v>2449</v>
      </c>
      <c r="Q92" s="315" t="s">
        <v>2450</v>
      </c>
      <c r="R92" s="315" t="s">
        <v>2451</v>
      </c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92">
        <v>91</v>
      </c>
      <c r="B93" s="288" t="str">
        <f>Základ!B93</f>
        <v>0</v>
      </c>
      <c r="C93" s="288" t="str">
        <f>Základ!C93</f>
        <v>0</v>
      </c>
      <c r="D93" s="273">
        <f>SUM(Základ!D93,Základ!F93,Základ!N93,Základ!P93)</f>
        <v>0</v>
      </c>
      <c r="E93" s="273">
        <f>SUM(Základ!E93,Základ!G93,Základ!O93,Základ!Q93)</f>
        <v>0</v>
      </c>
      <c r="F93" s="274">
        <f t="shared" si="0"/>
        <v>0</v>
      </c>
      <c r="G93" s="273">
        <f>SUM(Základ!I93,Základ!S93)</f>
        <v>0</v>
      </c>
      <c r="H93" s="273"/>
      <c r="I93" s="314" t="s">
        <v>2452</v>
      </c>
      <c r="J93" s="315" t="s">
        <v>2453</v>
      </c>
      <c r="K93" s="315" t="s">
        <v>2454</v>
      </c>
      <c r="L93" s="315" t="s">
        <v>2455</v>
      </c>
      <c r="M93" s="315" t="s">
        <v>2456</v>
      </c>
      <c r="N93" s="315" t="s">
        <v>2457</v>
      </c>
      <c r="O93" s="315" t="s">
        <v>778</v>
      </c>
      <c r="P93" s="315" t="s">
        <v>2458</v>
      </c>
      <c r="Q93" s="315" t="s">
        <v>2459</v>
      </c>
      <c r="R93" s="315" t="s">
        <v>2460</v>
      </c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91">
        <v>92</v>
      </c>
      <c r="B94" s="288" t="str">
        <f>Základ!B94</f>
        <v>Tomáš Bartoníček</v>
      </c>
      <c r="C94" s="288" t="str">
        <f>Základ!C94</f>
        <v>HEKŤÁK HOŘICE</v>
      </c>
      <c r="D94" s="273">
        <f>SUM(Základ!D94,Základ!F94,Základ!N94,Základ!P94)</f>
        <v>374</v>
      </c>
      <c r="E94" s="273">
        <f>SUM(Základ!E94,Základ!G94,Základ!O94,Základ!Q94)</f>
        <v>187</v>
      </c>
      <c r="F94" s="274">
        <f t="shared" si="0"/>
        <v>561</v>
      </c>
      <c r="G94" s="273">
        <f>SUM(Základ!I94,Základ!S94)</f>
        <v>11</v>
      </c>
      <c r="H94" s="273"/>
      <c r="I94" s="314" t="s">
        <v>2461</v>
      </c>
      <c r="J94" s="315" t="s">
        <v>2462</v>
      </c>
      <c r="K94" s="315" t="s">
        <v>2463</v>
      </c>
      <c r="L94" s="315" t="s">
        <v>2464</v>
      </c>
      <c r="M94" s="315" t="s">
        <v>2465</v>
      </c>
      <c r="N94" s="315" t="s">
        <v>2466</v>
      </c>
      <c r="O94" s="315" t="s">
        <v>788</v>
      </c>
      <c r="P94" s="315" t="s">
        <v>2467</v>
      </c>
      <c r="Q94" s="315" t="s">
        <v>2468</v>
      </c>
      <c r="R94" s="315" t="s">
        <v>2469</v>
      </c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91">
        <v>93</v>
      </c>
      <c r="B95" s="288" t="str">
        <f>Základ!B95</f>
        <v>Luboš Marek</v>
      </c>
      <c r="C95" s="288" t="str">
        <f>Základ!C95</f>
        <v>HEKŤÁK HOŘICE</v>
      </c>
      <c r="D95" s="273">
        <f>SUM(Základ!D95,Základ!F95,Základ!N95,Základ!P95)</f>
        <v>344</v>
      </c>
      <c r="E95" s="273">
        <f>SUM(Základ!E95,Základ!G95,Základ!O95,Základ!Q95)</f>
        <v>173</v>
      </c>
      <c r="F95" s="274">
        <f t="shared" si="0"/>
        <v>517</v>
      </c>
      <c r="G95" s="273">
        <f>SUM(Základ!I95,Základ!S95)</f>
        <v>14</v>
      </c>
      <c r="H95" s="273"/>
      <c r="I95" s="314" t="s">
        <v>2470</v>
      </c>
      <c r="J95" s="315" t="s">
        <v>2471</v>
      </c>
      <c r="K95" s="315" t="s">
        <v>2472</v>
      </c>
      <c r="L95" s="315" t="s">
        <v>2473</v>
      </c>
      <c r="M95" s="315" t="s">
        <v>2474</v>
      </c>
      <c r="N95" s="315" t="s">
        <v>2475</v>
      </c>
      <c r="O95" s="315" t="s">
        <v>798</v>
      </c>
      <c r="P95" s="315" t="s">
        <v>2476</v>
      </c>
      <c r="Q95" s="315" t="s">
        <v>2477</v>
      </c>
      <c r="R95" s="315" t="s">
        <v>2478</v>
      </c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91">
        <v>94</v>
      </c>
      <c r="B96" s="288" t="str">
        <f>Základ!B96</f>
        <v>Petr Svoboda</v>
      </c>
      <c r="C96" s="288" t="str">
        <f>Základ!C96</f>
        <v>HEKŤÁK HOŘICE</v>
      </c>
      <c r="D96" s="273">
        <f>SUM(Základ!D96,Základ!F96,Základ!N96,Základ!P96)</f>
        <v>387</v>
      </c>
      <c r="E96" s="273">
        <f>SUM(Základ!E96,Základ!G96,Základ!O96,Základ!Q96)</f>
        <v>159</v>
      </c>
      <c r="F96" s="274">
        <f t="shared" si="0"/>
        <v>546</v>
      </c>
      <c r="G96" s="273">
        <f>SUM(Základ!I96,Základ!S96)</f>
        <v>9</v>
      </c>
      <c r="H96" s="273"/>
      <c r="I96" s="314" t="s">
        <v>2479</v>
      </c>
      <c r="J96" s="315" t="s">
        <v>2480</v>
      </c>
      <c r="K96" s="315" t="s">
        <v>2481</v>
      </c>
      <c r="L96" s="315" t="s">
        <v>2482</v>
      </c>
      <c r="M96" s="315" t="s">
        <v>2483</v>
      </c>
      <c r="N96" s="315" t="s">
        <v>2484</v>
      </c>
      <c r="O96" s="315" t="s">
        <v>768</v>
      </c>
      <c r="P96" s="315" t="s">
        <v>2485</v>
      </c>
      <c r="Q96" s="315" t="s">
        <v>2486</v>
      </c>
      <c r="R96" s="315" t="s">
        <v>2487</v>
      </c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91">
        <v>95</v>
      </c>
      <c r="B97" s="288" t="str">
        <f>Základ!B97</f>
        <v>Jiří Marek</v>
      </c>
      <c r="C97" s="288" t="str">
        <f>Základ!C97</f>
        <v>HEKŤÁK HOŘICE</v>
      </c>
      <c r="D97" s="273">
        <f>SUM(Základ!D97,Základ!F97,Základ!N97,Základ!P97)</f>
        <v>377</v>
      </c>
      <c r="E97" s="273">
        <f>SUM(Základ!E97,Základ!G97,Základ!O97,Základ!Q97)</f>
        <v>186</v>
      </c>
      <c r="F97" s="274">
        <f t="shared" si="0"/>
        <v>563</v>
      </c>
      <c r="G97" s="273">
        <f>SUM(Základ!I97,Základ!S97)</f>
        <v>9</v>
      </c>
      <c r="H97" s="273"/>
      <c r="I97" s="314" t="s">
        <v>2488</v>
      </c>
      <c r="J97" s="315" t="s">
        <v>2489</v>
      </c>
      <c r="K97" s="315" t="s">
        <v>2490</v>
      </c>
      <c r="L97" s="315" t="s">
        <v>2491</v>
      </c>
      <c r="M97" s="315" t="s">
        <v>2492</v>
      </c>
      <c r="N97" s="315" t="s">
        <v>2493</v>
      </c>
      <c r="O97" s="315" t="s">
        <v>778</v>
      </c>
      <c r="P97" s="315" t="s">
        <v>2494</v>
      </c>
      <c r="Q97" s="315" t="s">
        <v>2495</v>
      </c>
      <c r="R97" s="315" t="s">
        <v>2496</v>
      </c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91">
        <v>96</v>
      </c>
      <c r="B98" s="288" t="str">
        <f>Základ!B98</f>
        <v>Jindřich Kulhánek (h)</v>
      </c>
      <c r="C98" s="288" t="str">
        <f>Základ!C98</f>
        <v>HEKŤÁK HOŘICE</v>
      </c>
      <c r="D98" s="273">
        <f>SUM(Základ!D98,Základ!F98,Základ!N98,Základ!P98)</f>
        <v>0</v>
      </c>
      <c r="E98" s="273">
        <f>SUM(Základ!E98,Základ!G98,Základ!O98,Základ!Q98)</f>
        <v>0</v>
      </c>
      <c r="F98" s="274">
        <f t="shared" si="0"/>
        <v>0</v>
      </c>
      <c r="G98" s="273">
        <f>SUM(Základ!I98,Základ!S98)</f>
        <v>0</v>
      </c>
      <c r="H98" s="273"/>
      <c r="I98" s="314" t="s">
        <v>2497</v>
      </c>
      <c r="J98" s="315" t="s">
        <v>2498</v>
      </c>
      <c r="K98" s="315" t="s">
        <v>2499</v>
      </c>
      <c r="L98" s="315" t="s">
        <v>2500</v>
      </c>
      <c r="M98" s="315" t="s">
        <v>2501</v>
      </c>
      <c r="N98" s="315" t="s">
        <v>2502</v>
      </c>
      <c r="O98" s="315" t="s">
        <v>788</v>
      </c>
      <c r="P98" s="315" t="s">
        <v>2503</v>
      </c>
      <c r="Q98" s="315" t="s">
        <v>2504</v>
      </c>
      <c r="R98" s="315" t="s">
        <v>2505</v>
      </c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91">
        <v>97</v>
      </c>
      <c r="B99" s="288" t="str">
        <f>Základ!B99</f>
        <v>Jakub Bartoníček (h)</v>
      </c>
      <c r="C99" s="288" t="str">
        <f>Základ!C99</f>
        <v>HEKŤÁK HOŘICE</v>
      </c>
      <c r="D99" s="273">
        <f>SUM(Základ!D99,Základ!F99,Základ!N99,Základ!P99)</f>
        <v>0</v>
      </c>
      <c r="E99" s="273">
        <f>SUM(Základ!E99,Základ!G99,Základ!O99,Základ!Q99)</f>
        <v>0</v>
      </c>
      <c r="F99" s="274">
        <f t="shared" si="0"/>
        <v>0</v>
      </c>
      <c r="G99" s="273">
        <f>SUM(Základ!I99,Základ!S99)</f>
        <v>0</v>
      </c>
      <c r="H99" s="273"/>
      <c r="I99" s="314" t="s">
        <v>2506</v>
      </c>
      <c r="J99" s="315" t="s">
        <v>2507</v>
      </c>
      <c r="K99" s="315" t="s">
        <v>2508</v>
      </c>
      <c r="L99" s="315" t="s">
        <v>2509</v>
      </c>
      <c r="M99" s="315" t="s">
        <v>2510</v>
      </c>
      <c r="N99" s="315" t="s">
        <v>2511</v>
      </c>
      <c r="O99" s="315" t="s">
        <v>798</v>
      </c>
      <c r="P99" s="315" t="s">
        <v>2512</v>
      </c>
      <c r="Q99" s="315" t="s">
        <v>2513</v>
      </c>
      <c r="R99" s="315" t="s">
        <v>2514</v>
      </c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91">
        <v>98</v>
      </c>
      <c r="B100" s="288">
        <f>Základ!B100</f>
        <v>0</v>
      </c>
      <c r="C100" s="288">
        <f>Základ!C100</f>
        <v>0</v>
      </c>
      <c r="D100" s="273">
        <f>SUM(Základ!D100,Základ!F100,Základ!N100,Základ!P100)</f>
        <v>0</v>
      </c>
      <c r="E100" s="273">
        <f>SUM(Základ!E100,Základ!G100,Základ!O100,Základ!Q100)</f>
        <v>0</v>
      </c>
      <c r="F100" s="274">
        <f t="shared" si="0"/>
        <v>0</v>
      </c>
      <c r="G100" s="273">
        <f>SUM(Základ!I100,Základ!S100)</f>
        <v>0</v>
      </c>
      <c r="H100" s="273"/>
      <c r="I100" s="314" t="s">
        <v>2515</v>
      </c>
      <c r="J100" s="315" t="s">
        <v>2516</v>
      </c>
      <c r="K100" s="315" t="s">
        <v>2517</v>
      </c>
      <c r="L100" s="315" t="s">
        <v>2518</v>
      </c>
      <c r="M100" s="315" t="s">
        <v>2519</v>
      </c>
      <c r="N100" s="315" t="s">
        <v>2520</v>
      </c>
      <c r="O100" s="315" t="s">
        <v>768</v>
      </c>
      <c r="P100" s="315" t="s">
        <v>2521</v>
      </c>
      <c r="Q100" s="315" t="s">
        <v>2522</v>
      </c>
      <c r="R100" s="315" t="s">
        <v>2523</v>
      </c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92">
        <v>99</v>
      </c>
      <c r="B101" s="288" t="str">
        <f>Základ!B101</f>
        <v>Patrik Palm</v>
      </c>
      <c r="C101" s="288" t="str">
        <f>Základ!C101</f>
        <v>FOTBAL HOŘICE</v>
      </c>
      <c r="D101" s="273">
        <f>SUM(Základ!D101,Základ!F101,Základ!N101,Základ!P101)</f>
        <v>384</v>
      </c>
      <c r="E101" s="273">
        <f>SUM(Základ!E101,Základ!G101,Základ!O101,Základ!Q101)</f>
        <v>186</v>
      </c>
      <c r="F101" s="274">
        <f t="shared" si="0"/>
        <v>570</v>
      </c>
      <c r="G101" s="273">
        <f>SUM(Základ!I101,Základ!S101)</f>
        <v>5</v>
      </c>
      <c r="H101" s="273"/>
      <c r="I101" s="314" t="s">
        <v>2524</v>
      </c>
      <c r="J101" s="315" t="s">
        <v>2525</v>
      </c>
      <c r="K101" s="315" t="s">
        <v>2526</v>
      </c>
      <c r="L101" s="315" t="s">
        <v>2527</v>
      </c>
      <c r="M101" s="315" t="s">
        <v>2528</v>
      </c>
      <c r="N101" s="315" t="s">
        <v>2529</v>
      </c>
      <c r="O101" s="315" t="s">
        <v>778</v>
      </c>
      <c r="P101" s="315" t="s">
        <v>2530</v>
      </c>
      <c r="Q101" s="315" t="s">
        <v>2531</v>
      </c>
      <c r="R101" s="315" t="s">
        <v>2532</v>
      </c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92">
        <v>100</v>
      </c>
      <c r="B102" s="288" t="str">
        <f>Základ!B102</f>
        <v>Radek Palm</v>
      </c>
      <c r="C102" s="288" t="str">
        <f>Základ!C102</f>
        <v>FOTBAL HOŘICE</v>
      </c>
      <c r="D102" s="273">
        <f>SUM(Základ!D102,Základ!F102,Základ!N102,Základ!P102)</f>
        <v>168</v>
      </c>
      <c r="E102" s="273">
        <f>SUM(Základ!E102,Základ!G102,Základ!O102,Základ!Q102)</f>
        <v>95</v>
      </c>
      <c r="F102" s="274">
        <f t="shared" si="0"/>
        <v>263</v>
      </c>
      <c r="G102" s="273">
        <f>SUM(Základ!I102,Základ!S102)</f>
        <v>3</v>
      </c>
      <c r="H102" s="273"/>
      <c r="I102" s="314" t="s">
        <v>2533</v>
      </c>
      <c r="J102" s="315" t="s">
        <v>2534</v>
      </c>
      <c r="K102" s="315" t="s">
        <v>2535</v>
      </c>
      <c r="L102" s="315" t="s">
        <v>2536</v>
      </c>
      <c r="M102" s="315" t="s">
        <v>2537</v>
      </c>
      <c r="N102" s="315" t="s">
        <v>2538</v>
      </c>
      <c r="O102" s="315" t="s">
        <v>788</v>
      </c>
      <c r="P102" s="315" t="s">
        <v>2539</v>
      </c>
      <c r="Q102" s="315" t="s">
        <v>2540</v>
      </c>
      <c r="R102" s="315" t="s">
        <v>2541</v>
      </c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92">
        <v>101</v>
      </c>
      <c r="B103" s="288" t="str">
        <f>Základ!B103</f>
        <v>Josef Koňák</v>
      </c>
      <c r="C103" s="288" t="str">
        <f>Základ!C103</f>
        <v>FOTBAL HOŘICE</v>
      </c>
      <c r="D103" s="273">
        <f>SUM(Základ!D103,Základ!F103,Základ!N103,Základ!P103)</f>
        <v>375</v>
      </c>
      <c r="E103" s="273">
        <f>SUM(Základ!E103,Základ!G103,Základ!O103,Základ!Q103)</f>
        <v>165</v>
      </c>
      <c r="F103" s="274">
        <f t="shared" si="0"/>
        <v>540</v>
      </c>
      <c r="G103" s="273">
        <f>SUM(Základ!I103,Základ!S103)</f>
        <v>11</v>
      </c>
      <c r="H103" s="273"/>
      <c r="I103" s="314" t="s">
        <v>2542</v>
      </c>
      <c r="J103" s="315" t="s">
        <v>2543</v>
      </c>
      <c r="K103" s="315" t="s">
        <v>2544</v>
      </c>
      <c r="L103" s="315" t="s">
        <v>2545</v>
      </c>
      <c r="M103" s="315" t="s">
        <v>2546</v>
      </c>
      <c r="N103" s="315" t="s">
        <v>2547</v>
      </c>
      <c r="O103" s="315" t="s">
        <v>798</v>
      </c>
      <c r="P103" s="315" t="s">
        <v>2548</v>
      </c>
      <c r="Q103" s="315" t="s">
        <v>2549</v>
      </c>
      <c r="R103" s="315" t="s">
        <v>2550</v>
      </c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92">
        <v>102</v>
      </c>
      <c r="B104" s="288" t="str">
        <f>Základ!B104</f>
        <v>Miloš Fejfar</v>
      </c>
      <c r="C104" s="288" t="str">
        <f>Základ!C104</f>
        <v>FOTBAL HOŘICE</v>
      </c>
      <c r="D104" s="273">
        <f>SUM(Základ!D104,Základ!F104,Základ!N104,Základ!P104)</f>
        <v>377</v>
      </c>
      <c r="E104" s="273">
        <f>SUM(Základ!E104,Základ!G104,Základ!O104,Základ!Q104)</f>
        <v>204</v>
      </c>
      <c r="F104" s="274">
        <f t="shared" si="0"/>
        <v>581</v>
      </c>
      <c r="G104" s="273">
        <f>SUM(Základ!I104,Základ!S104)</f>
        <v>4</v>
      </c>
      <c r="H104" s="273"/>
      <c r="I104" s="314" t="s">
        <v>2551</v>
      </c>
      <c r="J104" s="315" t="s">
        <v>2552</v>
      </c>
      <c r="K104" s="315" t="s">
        <v>2553</v>
      </c>
      <c r="L104" s="315" t="s">
        <v>2554</v>
      </c>
      <c r="M104" s="315" t="s">
        <v>2555</v>
      </c>
      <c r="N104" s="315" t="s">
        <v>2556</v>
      </c>
      <c r="O104" s="315" t="s">
        <v>768</v>
      </c>
      <c r="P104" s="315" t="s">
        <v>2557</v>
      </c>
      <c r="Q104" s="315" t="s">
        <v>2558</v>
      </c>
      <c r="R104" s="315" t="s">
        <v>2559</v>
      </c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92">
        <v>103</v>
      </c>
      <c r="B105" s="288" t="str">
        <f>Základ!B105</f>
        <v>Denisa Palmová</v>
      </c>
      <c r="C105" s="288" t="str">
        <f>Základ!C105</f>
        <v>FOTBAL HOŘICE</v>
      </c>
      <c r="D105" s="273">
        <f>SUM(Základ!D105,Základ!F105,Základ!N105,Základ!P105)</f>
        <v>190</v>
      </c>
      <c r="E105" s="273">
        <f>SUM(Základ!E105,Základ!G105,Základ!O105,Základ!Q105)</f>
        <v>81</v>
      </c>
      <c r="F105" s="274">
        <f t="shared" si="0"/>
        <v>271</v>
      </c>
      <c r="G105" s="273">
        <f>SUM(Základ!I105,Základ!S105)</f>
        <v>5</v>
      </c>
      <c r="H105" s="273"/>
      <c r="I105" s="314" t="s">
        <v>2560</v>
      </c>
      <c r="J105" s="315" t="s">
        <v>2561</v>
      </c>
      <c r="K105" s="315" t="s">
        <v>2562</v>
      </c>
      <c r="L105" s="315" t="s">
        <v>2563</v>
      </c>
      <c r="M105" s="315" t="s">
        <v>2564</v>
      </c>
      <c r="N105" s="315" t="s">
        <v>2565</v>
      </c>
      <c r="O105" s="315" t="s">
        <v>778</v>
      </c>
      <c r="P105" s="315" t="s">
        <v>2566</v>
      </c>
      <c r="Q105" s="315" t="s">
        <v>2567</v>
      </c>
      <c r="R105" s="315" t="s">
        <v>2568</v>
      </c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92">
        <v>104</v>
      </c>
      <c r="B106" s="288" t="str">
        <f>Základ!B106</f>
        <v>0</v>
      </c>
      <c r="C106" s="288" t="str">
        <f>Základ!C106</f>
        <v>0</v>
      </c>
      <c r="D106" s="273">
        <f>SUM(Základ!D106,Základ!F106,Základ!N106,Základ!P106)</f>
        <v>0</v>
      </c>
      <c r="E106" s="273">
        <f>SUM(Základ!E106,Základ!G106,Základ!O106,Základ!Q106)</f>
        <v>0</v>
      </c>
      <c r="F106" s="274">
        <f t="shared" si="0"/>
        <v>0</v>
      </c>
      <c r="G106" s="273">
        <f>SUM(Základ!I106,Základ!S106)</f>
        <v>0</v>
      </c>
      <c r="H106" s="273"/>
      <c r="I106" s="314" t="s">
        <v>2569</v>
      </c>
      <c r="J106" s="315" t="s">
        <v>2570</v>
      </c>
      <c r="K106" s="315" t="s">
        <v>2571</v>
      </c>
      <c r="L106" s="315" t="s">
        <v>2572</v>
      </c>
      <c r="M106" s="315" t="s">
        <v>2573</v>
      </c>
      <c r="N106" s="315" t="s">
        <v>2574</v>
      </c>
      <c r="O106" s="315" t="s">
        <v>788</v>
      </c>
      <c r="P106" s="315" t="s">
        <v>2575</v>
      </c>
      <c r="Q106" s="315" t="s">
        <v>2576</v>
      </c>
      <c r="R106" s="315" t="s">
        <v>2577</v>
      </c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92">
        <v>105</v>
      </c>
      <c r="B107" s="288">
        <f>Základ!B107</f>
        <v>0</v>
      </c>
      <c r="C107" s="288">
        <f>Základ!C107</f>
        <v>0</v>
      </c>
      <c r="D107" s="273">
        <f>SUM(Základ!D107,Základ!F107,Základ!N107,Základ!P107)</f>
        <v>0</v>
      </c>
      <c r="E107" s="273">
        <f>SUM(Základ!E107,Základ!G107,Základ!O107,Základ!Q107)</f>
        <v>0</v>
      </c>
      <c r="F107" s="274">
        <f t="shared" si="0"/>
        <v>0</v>
      </c>
      <c r="G107" s="273">
        <f>SUM(Základ!I107,Základ!S107)</f>
        <v>0</v>
      </c>
      <c r="H107" s="273"/>
      <c r="I107" s="314" t="s">
        <v>2578</v>
      </c>
      <c r="J107" s="315" t="s">
        <v>2579</v>
      </c>
      <c r="K107" s="315" t="s">
        <v>2580</v>
      </c>
      <c r="L107" s="315" t="s">
        <v>2581</v>
      </c>
      <c r="M107" s="315" t="s">
        <v>2582</v>
      </c>
      <c r="N107" s="315" t="s">
        <v>2583</v>
      </c>
      <c r="O107" s="315" t="s">
        <v>798</v>
      </c>
      <c r="P107" s="315" t="s">
        <v>2584</v>
      </c>
      <c r="Q107" s="315" t="s">
        <v>2585</v>
      </c>
      <c r="R107" s="315" t="s">
        <v>2586</v>
      </c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91">
        <v>106</v>
      </c>
      <c r="B108" s="288" t="str">
        <f>Základ!B108</f>
        <v>Jiří Dědina</v>
      </c>
      <c r="C108" s="288" t="str">
        <f>Základ!C108</f>
        <v>CEREA OSTROMĚŘ</v>
      </c>
      <c r="D108" s="273">
        <f>SUM(Základ!D108,Základ!F108,Základ!N108,Základ!P108)</f>
        <v>366</v>
      </c>
      <c r="E108" s="273">
        <f>SUM(Základ!E108,Základ!G108,Základ!O108,Základ!Q108)</f>
        <v>177</v>
      </c>
      <c r="F108" s="274">
        <f t="shared" si="0"/>
        <v>543</v>
      </c>
      <c r="G108" s="273">
        <f>SUM(Základ!I108,Základ!S108)</f>
        <v>12</v>
      </c>
      <c r="H108" s="273"/>
      <c r="I108" s="314" t="s">
        <v>2587</v>
      </c>
      <c r="J108" s="315" t="s">
        <v>2588</v>
      </c>
      <c r="K108" s="315" t="s">
        <v>2589</v>
      </c>
      <c r="L108" s="315" t="s">
        <v>2590</v>
      </c>
      <c r="M108" s="315" t="s">
        <v>2591</v>
      </c>
      <c r="N108" s="315" t="s">
        <v>2592</v>
      </c>
      <c r="O108" s="315" t="s">
        <v>768</v>
      </c>
      <c r="P108" s="315" t="s">
        <v>2593</v>
      </c>
      <c r="Q108" s="315" t="s">
        <v>2594</v>
      </c>
      <c r="R108" s="315" t="s">
        <v>2595</v>
      </c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91">
        <v>107</v>
      </c>
      <c r="B109" s="288" t="str">
        <f>Základ!B109</f>
        <v>Michal Havlíček</v>
      </c>
      <c r="C109" s="288" t="str">
        <f>Základ!C109</f>
        <v>CEREA OSTROMĚŘ</v>
      </c>
      <c r="D109" s="273">
        <f>SUM(Základ!D109,Základ!F109,Základ!N109,Základ!P109)</f>
        <v>379</v>
      </c>
      <c r="E109" s="273">
        <f>SUM(Základ!E109,Základ!G109,Základ!O109,Základ!Q109)</f>
        <v>119</v>
      </c>
      <c r="F109" s="274">
        <f t="shared" si="0"/>
        <v>498</v>
      </c>
      <c r="G109" s="273">
        <f>SUM(Základ!I109,Základ!S109)</f>
        <v>18</v>
      </c>
      <c r="H109" s="273"/>
      <c r="I109" s="314" t="s">
        <v>2596</v>
      </c>
      <c r="J109" s="315" t="s">
        <v>2597</v>
      </c>
      <c r="K109" s="315" t="s">
        <v>2598</v>
      </c>
      <c r="L109" s="315" t="s">
        <v>2599</v>
      </c>
      <c r="M109" s="315" t="s">
        <v>2600</v>
      </c>
      <c r="N109" s="315" t="s">
        <v>2601</v>
      </c>
      <c r="O109" s="315" t="s">
        <v>778</v>
      </c>
      <c r="P109" s="315" t="s">
        <v>2602</v>
      </c>
      <c r="Q109" s="315" t="s">
        <v>2603</v>
      </c>
      <c r="R109" s="315" t="s">
        <v>2604</v>
      </c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91">
        <v>108</v>
      </c>
      <c r="B110" s="288" t="str">
        <f>Základ!B110</f>
        <v>Radislav Pražák</v>
      </c>
      <c r="C110" s="288" t="str">
        <f>Základ!C110</f>
        <v>CEREA OSTROMĚŘ</v>
      </c>
      <c r="D110" s="273">
        <f>SUM(Základ!D110,Základ!F110,Základ!N110,Základ!P110)</f>
        <v>395</v>
      </c>
      <c r="E110" s="273">
        <f>SUM(Základ!E110,Základ!G110,Základ!O110,Základ!Q110)</f>
        <v>165</v>
      </c>
      <c r="F110" s="274">
        <f t="shared" si="0"/>
        <v>560</v>
      </c>
      <c r="G110" s="273">
        <f>SUM(Základ!I110,Základ!S110)</f>
        <v>14</v>
      </c>
      <c r="H110" s="273"/>
      <c r="I110" s="314" t="s">
        <v>2605</v>
      </c>
      <c r="J110" s="315" t="s">
        <v>2606</v>
      </c>
      <c r="K110" s="315" t="s">
        <v>2607</v>
      </c>
      <c r="L110" s="315" t="s">
        <v>2608</v>
      </c>
      <c r="M110" s="315" t="s">
        <v>2609</v>
      </c>
      <c r="N110" s="315" t="s">
        <v>2610</v>
      </c>
      <c r="O110" s="315" t="s">
        <v>788</v>
      </c>
      <c r="P110" s="315" t="s">
        <v>2611</v>
      </c>
      <c r="Q110" s="315" t="s">
        <v>2612</v>
      </c>
      <c r="R110" s="315" t="s">
        <v>2613</v>
      </c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91">
        <v>109</v>
      </c>
      <c r="B111" s="288" t="str">
        <f>Základ!B111</f>
        <v>Jan Černý (h)</v>
      </c>
      <c r="C111" s="288" t="str">
        <f>Základ!C111</f>
        <v>CEREA OSTROMĚŘ</v>
      </c>
      <c r="D111" s="273">
        <f>SUM(Základ!D111,Základ!F111,Základ!N111,Základ!P111)</f>
        <v>385</v>
      </c>
      <c r="E111" s="273">
        <f>SUM(Základ!E111,Základ!G111,Základ!O111,Základ!Q111)</f>
        <v>176</v>
      </c>
      <c r="F111" s="274">
        <f t="shared" si="0"/>
        <v>561</v>
      </c>
      <c r="G111" s="273">
        <f>SUM(Základ!I111,Základ!S111)</f>
        <v>11</v>
      </c>
      <c r="H111" s="273"/>
      <c r="I111" s="314" t="s">
        <v>2614</v>
      </c>
      <c r="J111" s="315" t="s">
        <v>2615</v>
      </c>
      <c r="K111" s="315" t="s">
        <v>2616</v>
      </c>
      <c r="L111" s="315" t="s">
        <v>2617</v>
      </c>
      <c r="M111" s="315" t="s">
        <v>2618</v>
      </c>
      <c r="N111" s="315" t="s">
        <v>2619</v>
      </c>
      <c r="O111" s="315" t="s">
        <v>798</v>
      </c>
      <c r="P111" s="315" t="s">
        <v>2620</v>
      </c>
      <c r="Q111" s="315" t="s">
        <v>2621</v>
      </c>
      <c r="R111" s="315" t="s">
        <v>2622</v>
      </c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91">
        <v>110</v>
      </c>
      <c r="B112" s="288" t="str">
        <f>Základ!B112</f>
        <v>Pavol Krčmárik</v>
      </c>
      <c r="C112" s="288" t="str">
        <f>Základ!C112</f>
        <v>CEREA OSTROMĚŘ</v>
      </c>
      <c r="D112" s="273">
        <f>SUM(Základ!D112,Základ!F112,Základ!N112,Základ!P112)</f>
        <v>0</v>
      </c>
      <c r="E112" s="273">
        <f>SUM(Základ!E112,Základ!G112,Základ!O112,Základ!Q112)</f>
        <v>0</v>
      </c>
      <c r="F112" s="274">
        <f t="shared" si="0"/>
        <v>0</v>
      </c>
      <c r="G112" s="273">
        <f>SUM(Základ!I112,Základ!S112)</f>
        <v>0</v>
      </c>
      <c r="H112" s="273"/>
      <c r="I112" s="314" t="s">
        <v>2623</v>
      </c>
      <c r="J112" s="315" t="s">
        <v>2624</v>
      </c>
      <c r="K112" s="315" t="s">
        <v>2625</v>
      </c>
      <c r="L112" s="315" t="s">
        <v>2626</v>
      </c>
      <c r="M112" s="315" t="s">
        <v>2627</v>
      </c>
      <c r="N112" s="315" t="s">
        <v>2628</v>
      </c>
      <c r="O112" s="315" t="s">
        <v>768</v>
      </c>
      <c r="P112" s="315" t="s">
        <v>2629</v>
      </c>
      <c r="Q112" s="315" t="s">
        <v>2630</v>
      </c>
      <c r="R112" s="315" t="s">
        <v>2631</v>
      </c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91">
        <v>111</v>
      </c>
      <c r="B113" s="288" t="str">
        <f>Základ!B113</f>
        <v>Jakub Šlambera (h)</v>
      </c>
      <c r="C113" s="288" t="str">
        <f>Základ!C113</f>
        <v>CEREA OSTROMĚŘ</v>
      </c>
      <c r="D113" s="273">
        <f>SUM(Základ!D113,Základ!F113,Základ!N113,Základ!P113)</f>
        <v>0</v>
      </c>
      <c r="E113" s="273">
        <f>SUM(Základ!E113,Základ!G113,Základ!O113,Základ!Q113)</f>
        <v>0</v>
      </c>
      <c r="F113" s="274">
        <f t="shared" si="0"/>
        <v>0</v>
      </c>
      <c r="G113" s="273">
        <f>SUM(Základ!I113,Základ!S113)</f>
        <v>0</v>
      </c>
      <c r="H113" s="273"/>
      <c r="I113" s="314" t="s">
        <v>2632</v>
      </c>
      <c r="J113" s="315" t="s">
        <v>2633</v>
      </c>
      <c r="K113" s="315" t="s">
        <v>2634</v>
      </c>
      <c r="L113" s="315" t="s">
        <v>2635</v>
      </c>
      <c r="M113" s="315" t="s">
        <v>2636</v>
      </c>
      <c r="N113" s="315" t="s">
        <v>2637</v>
      </c>
      <c r="O113" s="315" t="s">
        <v>778</v>
      </c>
      <c r="P113" s="315" t="s">
        <v>2638</v>
      </c>
      <c r="Q113" s="315" t="s">
        <v>2639</v>
      </c>
      <c r="R113" s="315" t="s">
        <v>2640</v>
      </c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91">
        <v>112</v>
      </c>
      <c r="B114" s="288">
        <f>Základ!B114</f>
        <v>0</v>
      </c>
      <c r="C114" s="288" t="str">
        <f>Základ!C114</f>
        <v>CEREA OSTROMĚŘ</v>
      </c>
      <c r="D114" s="273">
        <f>SUM(Základ!D114,Základ!F114,Základ!N114,Základ!P114)</f>
        <v>0</v>
      </c>
      <c r="E114" s="273">
        <f>SUM(Základ!E114,Základ!G114,Základ!O114,Základ!Q114)</f>
        <v>0</v>
      </c>
      <c r="F114" s="274">
        <f t="shared" si="0"/>
        <v>0</v>
      </c>
      <c r="G114" s="273">
        <f>SUM(Základ!I114,Základ!S114)</f>
        <v>0</v>
      </c>
      <c r="H114" s="273"/>
      <c r="I114" s="314" t="s">
        <v>2641</v>
      </c>
      <c r="J114" s="315" t="s">
        <v>2642</v>
      </c>
      <c r="K114" s="315" t="s">
        <v>2643</v>
      </c>
      <c r="L114" s="315" t="s">
        <v>2644</v>
      </c>
      <c r="M114" s="315" t="s">
        <v>2645</v>
      </c>
      <c r="N114" s="315" t="s">
        <v>2646</v>
      </c>
      <c r="O114" s="315" t="s">
        <v>788</v>
      </c>
      <c r="P114" s="315" t="s">
        <v>2647</v>
      </c>
      <c r="Q114" s="315" t="s">
        <v>2648</v>
      </c>
      <c r="R114" s="315" t="s">
        <v>2649</v>
      </c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92">
        <v>113</v>
      </c>
      <c r="B115" s="273" t="str">
        <f>Základ!B115</f>
        <v>Pavel Trudič</v>
      </c>
      <c r="C115" s="288" t="str">
        <f>Základ!C115</f>
        <v>KRÁKORÁCI</v>
      </c>
      <c r="D115" s="273">
        <f>SUM(Základ!D115,Základ!F115,Základ!N115,Základ!P115)</f>
        <v>371</v>
      </c>
      <c r="E115" s="273">
        <f>SUM(Základ!E115,Základ!G115,Základ!O115,Základ!Q115)</f>
        <v>217</v>
      </c>
      <c r="F115" s="274">
        <f t="shared" si="0"/>
        <v>588</v>
      </c>
      <c r="G115" s="273">
        <f>SUM(Základ!I115,Základ!S115)</f>
        <v>9</v>
      </c>
      <c r="H115" s="273"/>
      <c r="I115" s="314" t="s">
        <v>2650</v>
      </c>
      <c r="J115" s="315" t="s">
        <v>2651</v>
      </c>
      <c r="K115" s="315" t="s">
        <v>2652</v>
      </c>
      <c r="L115" s="315" t="s">
        <v>2653</v>
      </c>
      <c r="M115" s="315" t="s">
        <v>2654</v>
      </c>
      <c r="N115" s="315" t="s">
        <v>2655</v>
      </c>
      <c r="O115" s="315" t="s">
        <v>798</v>
      </c>
      <c r="P115" s="315" t="s">
        <v>2656</v>
      </c>
      <c r="Q115" s="315" t="s">
        <v>2657</v>
      </c>
      <c r="R115" s="315" t="s">
        <v>2658</v>
      </c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92">
        <v>114</v>
      </c>
      <c r="B116" s="288" t="str">
        <f>Základ!B116</f>
        <v>Petr Trudič ml.</v>
      </c>
      <c r="C116" s="288" t="str">
        <f>Základ!C116</f>
        <v>KRÁKORÁCI</v>
      </c>
      <c r="D116" s="273">
        <f>SUM(Základ!D116,Základ!F116,Základ!N116,Základ!P116)</f>
        <v>388</v>
      </c>
      <c r="E116" s="273">
        <f>SUM(Základ!E116,Základ!G116,Základ!O116,Základ!Q116)</f>
        <v>202</v>
      </c>
      <c r="F116" s="274">
        <f t="shared" si="0"/>
        <v>590</v>
      </c>
      <c r="G116" s="273">
        <f>SUM(Základ!I116,Základ!S116)</f>
        <v>3</v>
      </c>
      <c r="H116" s="273"/>
      <c r="I116" s="314" t="s">
        <v>2659</v>
      </c>
      <c r="J116" s="315" t="s">
        <v>2660</v>
      </c>
      <c r="K116" s="315" t="s">
        <v>2661</v>
      </c>
      <c r="L116" s="315" t="s">
        <v>2662</v>
      </c>
      <c r="M116" s="315" t="s">
        <v>2663</v>
      </c>
      <c r="N116" s="315" t="s">
        <v>2664</v>
      </c>
      <c r="O116" s="315" t="s">
        <v>768</v>
      </c>
      <c r="P116" s="315" t="s">
        <v>2665</v>
      </c>
      <c r="Q116" s="315" t="s">
        <v>2666</v>
      </c>
      <c r="R116" s="315" t="s">
        <v>2667</v>
      </c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92">
        <v>115</v>
      </c>
      <c r="B117" s="288" t="str">
        <f>Základ!B117</f>
        <v>Viktor Brožek ml.</v>
      </c>
      <c r="C117" s="288" t="str">
        <f>Základ!C117</f>
        <v>KRÁKORÁCI</v>
      </c>
      <c r="D117" s="273">
        <f>SUM(Základ!D117,Základ!F117,Základ!N117,Základ!P117)</f>
        <v>400</v>
      </c>
      <c r="E117" s="273">
        <f>SUM(Základ!E117,Základ!G117,Základ!O117,Základ!Q117)</f>
        <v>173</v>
      </c>
      <c r="F117" s="274">
        <f t="shared" si="0"/>
        <v>573</v>
      </c>
      <c r="G117" s="273">
        <f>SUM(Základ!I117,Základ!S117)</f>
        <v>9</v>
      </c>
      <c r="H117" s="273"/>
      <c r="I117" s="314" t="s">
        <v>2668</v>
      </c>
      <c r="J117" s="315" t="s">
        <v>2669</v>
      </c>
      <c r="K117" s="315" t="s">
        <v>2670</v>
      </c>
      <c r="L117" s="315" t="s">
        <v>2671</v>
      </c>
      <c r="M117" s="315" t="s">
        <v>2672</v>
      </c>
      <c r="N117" s="315" t="s">
        <v>2673</v>
      </c>
      <c r="O117" s="315" t="s">
        <v>778</v>
      </c>
      <c r="P117" s="315" t="s">
        <v>2674</v>
      </c>
      <c r="Q117" s="315" t="s">
        <v>2675</v>
      </c>
      <c r="R117" s="315" t="s">
        <v>2676</v>
      </c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92">
        <v>116</v>
      </c>
      <c r="B118" s="273" t="str">
        <f>Základ!B118</f>
        <v>Viktor Brožek st.</v>
      </c>
      <c r="C118" s="288" t="str">
        <f>Základ!C118</f>
        <v>KRÁKORÁCI</v>
      </c>
      <c r="D118" s="273">
        <f>SUM(Základ!D118,Základ!F118,Základ!N118,Základ!P118)</f>
        <v>365</v>
      </c>
      <c r="E118" s="273">
        <f>SUM(Základ!E118,Základ!G118,Základ!O118,Základ!Q118)</f>
        <v>183</v>
      </c>
      <c r="F118" s="274">
        <f t="shared" si="0"/>
        <v>548</v>
      </c>
      <c r="G118" s="273">
        <f>SUM(Základ!I118,Základ!S118)</f>
        <v>9</v>
      </c>
      <c r="H118" s="273"/>
      <c r="I118" s="314" t="s">
        <v>2677</v>
      </c>
      <c r="J118" s="315" t="s">
        <v>2678</v>
      </c>
      <c r="K118" s="315" t="s">
        <v>2679</v>
      </c>
      <c r="L118" s="315" t="s">
        <v>2680</v>
      </c>
      <c r="M118" s="315" t="s">
        <v>2681</v>
      </c>
      <c r="N118" s="315" t="s">
        <v>2682</v>
      </c>
      <c r="O118" s="315" t="s">
        <v>788</v>
      </c>
      <c r="P118" s="315" t="s">
        <v>2683</v>
      </c>
      <c r="Q118" s="315" t="s">
        <v>2684</v>
      </c>
      <c r="R118" s="315" t="s">
        <v>2685</v>
      </c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92">
        <v>117</v>
      </c>
      <c r="B119" s="273" t="str">
        <f>Základ!B119</f>
        <v>Petr Trudič st.</v>
      </c>
      <c r="C119" s="273" t="str">
        <f>Základ!C119</f>
        <v>KRÁKORÁCI</v>
      </c>
      <c r="D119" s="273">
        <f>SUM(Základ!D119,Základ!F119,Základ!N119,Základ!P119)</f>
        <v>0</v>
      </c>
      <c r="E119" s="273">
        <f>SUM(Základ!E119,Základ!G119,Základ!O119,Základ!Q119)</f>
        <v>0</v>
      </c>
      <c r="F119" s="274">
        <f t="shared" si="0"/>
        <v>0</v>
      </c>
      <c r="G119" s="273">
        <f>SUM(Základ!I119,Základ!S119)</f>
        <v>0</v>
      </c>
      <c r="H119" s="273"/>
      <c r="I119" s="314" t="s">
        <v>2686</v>
      </c>
      <c r="J119" s="315" t="s">
        <v>2687</v>
      </c>
      <c r="K119" s="315" t="s">
        <v>2688</v>
      </c>
      <c r="L119" s="315" t="s">
        <v>2689</v>
      </c>
      <c r="M119" s="315" t="s">
        <v>2690</v>
      </c>
      <c r="N119" s="315" t="s">
        <v>2691</v>
      </c>
      <c r="O119" s="315" t="s">
        <v>798</v>
      </c>
      <c r="P119" s="315" t="s">
        <v>2692</v>
      </c>
      <c r="Q119" s="315" t="s">
        <v>2693</v>
      </c>
      <c r="R119" s="315" t="s">
        <v>2694</v>
      </c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92">
        <v>118</v>
      </c>
      <c r="B120" s="273">
        <f>Základ!B120</f>
        <v>0</v>
      </c>
      <c r="C120" s="273">
        <f>Základ!C120</f>
        <v>0</v>
      </c>
      <c r="D120" s="273">
        <f>SUM(Základ!D120,Základ!F120,Základ!N120,Základ!P120)</f>
        <v>0</v>
      </c>
      <c r="E120" s="273">
        <f>SUM(Základ!E120,Základ!G120,Základ!O120,Základ!Q120)</f>
        <v>0</v>
      </c>
      <c r="F120" s="274">
        <f t="shared" si="0"/>
        <v>0</v>
      </c>
      <c r="G120" s="273">
        <f>SUM(Základ!I120,Základ!S120)</f>
        <v>0</v>
      </c>
      <c r="H120" s="273"/>
      <c r="I120" s="314" t="s">
        <v>2695</v>
      </c>
      <c r="J120" s="315" t="s">
        <v>2696</v>
      </c>
      <c r="K120" s="315" t="s">
        <v>2697</v>
      </c>
      <c r="L120" s="315" t="s">
        <v>2698</v>
      </c>
      <c r="M120" s="315" t="s">
        <v>2699</v>
      </c>
      <c r="N120" s="315" t="s">
        <v>2700</v>
      </c>
      <c r="O120" s="315" t="s">
        <v>768</v>
      </c>
      <c r="P120" s="315" t="s">
        <v>2701</v>
      </c>
      <c r="Q120" s="315" t="s">
        <v>2702</v>
      </c>
      <c r="R120" s="315" t="s">
        <v>2703</v>
      </c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92">
        <v>119</v>
      </c>
      <c r="B121" s="288">
        <f>Základ!B121</f>
        <v>0</v>
      </c>
      <c r="C121" s="288">
        <f>Základ!C121</f>
        <v>0</v>
      </c>
      <c r="D121" s="273">
        <f>SUM(Základ!D121,Základ!F121,Základ!N121,Základ!P121)</f>
        <v>0</v>
      </c>
      <c r="E121" s="273">
        <f>SUM(Základ!E121,Základ!G121,Základ!O121,Základ!Q121)</f>
        <v>0</v>
      </c>
      <c r="F121" s="274">
        <f t="shared" si="0"/>
        <v>0</v>
      </c>
      <c r="G121" s="273">
        <f>SUM(Základ!I121,Základ!S121)</f>
        <v>0</v>
      </c>
      <c r="H121" s="273"/>
      <c r="I121" s="314" t="s">
        <v>2704</v>
      </c>
      <c r="J121" s="315" t="s">
        <v>2705</v>
      </c>
      <c r="K121" s="315" t="s">
        <v>2706</v>
      </c>
      <c r="L121" s="315" t="s">
        <v>2707</v>
      </c>
      <c r="M121" s="315" t="s">
        <v>2708</v>
      </c>
      <c r="N121" s="315" t="s">
        <v>2709</v>
      </c>
      <c r="O121" s="315" t="s">
        <v>778</v>
      </c>
      <c r="P121" s="315" t="s">
        <v>2710</v>
      </c>
      <c r="Q121" s="315" t="s">
        <v>2711</v>
      </c>
      <c r="R121" s="315" t="s">
        <v>2712</v>
      </c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91">
        <v>120</v>
      </c>
      <c r="B122" s="288" t="str">
        <f>Základ!B122</f>
        <v>Bohuslav Reitermann</v>
      </c>
      <c r="C122" s="288" t="str">
        <f>Základ!C122</f>
        <v>CENTROSTAV BROK</v>
      </c>
      <c r="D122" s="273">
        <f>SUM(Základ!D122,Základ!F122,Základ!N122,Základ!P122)</f>
        <v>374</v>
      </c>
      <c r="E122" s="273">
        <f>SUM(Základ!E122,Základ!G122,Základ!O122,Základ!Q122)</f>
        <v>172</v>
      </c>
      <c r="F122" s="274">
        <f t="shared" si="0"/>
        <v>546</v>
      </c>
      <c r="G122" s="273">
        <f>SUM(Základ!I122,Základ!S122)</f>
        <v>10</v>
      </c>
      <c r="H122" s="273"/>
      <c r="I122" s="314" t="s">
        <v>2713</v>
      </c>
      <c r="J122" s="315" t="s">
        <v>2714</v>
      </c>
      <c r="K122" s="315" t="s">
        <v>2715</v>
      </c>
      <c r="L122" s="315" t="s">
        <v>2716</v>
      </c>
      <c r="M122" s="315" t="s">
        <v>2717</v>
      </c>
      <c r="N122" s="315" t="s">
        <v>2718</v>
      </c>
      <c r="O122" s="315" t="s">
        <v>788</v>
      </c>
      <c r="P122" s="315" t="s">
        <v>2719</v>
      </c>
      <c r="Q122" s="315" t="s">
        <v>2720</v>
      </c>
      <c r="R122" s="315" t="s">
        <v>2721</v>
      </c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91">
        <v>121</v>
      </c>
      <c r="B123" s="288" t="str">
        <f>Základ!B123</f>
        <v>Igor Ševela</v>
      </c>
      <c r="C123" s="288" t="str">
        <f>Základ!C123</f>
        <v>CENTROSTAV BROK</v>
      </c>
      <c r="D123" s="273">
        <f>SUM(Základ!D123,Základ!F123,Základ!N123,Základ!P123)</f>
        <v>0</v>
      </c>
      <c r="E123" s="273">
        <f>SUM(Základ!E123,Základ!G123,Základ!O123,Základ!Q123)</f>
        <v>0</v>
      </c>
      <c r="F123" s="274">
        <f t="shared" si="0"/>
        <v>0</v>
      </c>
      <c r="G123" s="273">
        <f>SUM(Základ!I123,Základ!S123)</f>
        <v>0</v>
      </c>
      <c r="H123" s="273"/>
      <c r="I123" s="314" t="s">
        <v>2722</v>
      </c>
      <c r="J123" s="315" t="s">
        <v>2723</v>
      </c>
      <c r="K123" s="315" t="s">
        <v>2724</v>
      </c>
      <c r="L123" s="315" t="s">
        <v>2725</v>
      </c>
      <c r="M123" s="315" t="s">
        <v>2726</v>
      </c>
      <c r="N123" s="315" t="s">
        <v>2727</v>
      </c>
      <c r="O123" s="315" t="s">
        <v>798</v>
      </c>
      <c r="P123" s="315" t="s">
        <v>2728</v>
      </c>
      <c r="Q123" s="315" t="s">
        <v>2729</v>
      </c>
      <c r="R123" s="315" t="s">
        <v>2730</v>
      </c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91">
        <v>122</v>
      </c>
      <c r="B124" s="288" t="str">
        <f>Základ!B124</f>
        <v>Marian Ábel</v>
      </c>
      <c r="C124" s="288" t="str">
        <f>Základ!C124</f>
        <v>CENTROSTAV BROK</v>
      </c>
      <c r="D124" s="273">
        <f>SUM(Základ!D124,Základ!F124,Základ!N124,Základ!P124)</f>
        <v>376</v>
      </c>
      <c r="E124" s="273">
        <f>SUM(Základ!E124,Základ!G124,Základ!O124,Základ!Q124)</f>
        <v>187</v>
      </c>
      <c r="F124" s="274">
        <f t="shared" si="0"/>
        <v>563</v>
      </c>
      <c r="G124" s="273">
        <f>SUM(Základ!I124,Základ!S124)</f>
        <v>9</v>
      </c>
      <c r="H124" s="273"/>
      <c r="I124" s="314" t="s">
        <v>2731</v>
      </c>
      <c r="J124" s="315" t="s">
        <v>2732</v>
      </c>
      <c r="K124" s="315" t="s">
        <v>2733</v>
      </c>
      <c r="L124" s="315" t="s">
        <v>2734</v>
      </c>
      <c r="M124" s="315" t="s">
        <v>2735</v>
      </c>
      <c r="N124" s="315" t="s">
        <v>2736</v>
      </c>
      <c r="O124" s="315" t="s">
        <v>768</v>
      </c>
      <c r="P124" s="315" t="s">
        <v>2737</v>
      </c>
      <c r="Q124" s="315" t="s">
        <v>2738</v>
      </c>
      <c r="R124" s="315" t="s">
        <v>2739</v>
      </c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91">
        <v>123</v>
      </c>
      <c r="B125" s="288" t="str">
        <f>Základ!B125</f>
        <v>Aleš Zabloudil</v>
      </c>
      <c r="C125" s="288" t="str">
        <f>Základ!C125</f>
        <v>CENTROSTAV BROK</v>
      </c>
      <c r="D125" s="273">
        <f>SUM(Základ!D125,Základ!F125,Základ!N125,Základ!P125)</f>
        <v>391</v>
      </c>
      <c r="E125" s="273">
        <f>SUM(Základ!E125,Základ!G125,Základ!O125,Základ!Q125)</f>
        <v>203</v>
      </c>
      <c r="F125" s="274">
        <f t="shared" si="0"/>
        <v>594</v>
      </c>
      <c r="G125" s="273">
        <f>SUM(Základ!I125,Základ!S125)</f>
        <v>4</v>
      </c>
      <c r="H125" s="273"/>
      <c r="I125" s="314" t="s">
        <v>2740</v>
      </c>
      <c r="J125" s="315" t="s">
        <v>2741</v>
      </c>
      <c r="K125" s="315" t="s">
        <v>2742</v>
      </c>
      <c r="L125" s="315" t="s">
        <v>2743</v>
      </c>
      <c r="M125" s="315" t="s">
        <v>2744</v>
      </c>
      <c r="N125" s="315" t="s">
        <v>2745</v>
      </c>
      <c r="O125" s="315" t="s">
        <v>778</v>
      </c>
      <c r="P125" s="315" t="s">
        <v>2746</v>
      </c>
      <c r="Q125" s="315" t="s">
        <v>2747</v>
      </c>
      <c r="R125" s="315" t="s">
        <v>2748</v>
      </c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91">
        <v>124</v>
      </c>
      <c r="B126" s="288" t="str">
        <f>Základ!B126</f>
        <v>Roman Svoboda</v>
      </c>
      <c r="C126" s="288" t="str">
        <f>Základ!C126</f>
        <v>CENTROSTAV BROK</v>
      </c>
      <c r="D126" s="273">
        <f>SUM(Základ!D126,Základ!F126,Základ!N126,Základ!P126)</f>
        <v>385</v>
      </c>
      <c r="E126" s="273">
        <f>SUM(Základ!E126,Základ!G126,Základ!O126,Základ!Q126)</f>
        <v>177</v>
      </c>
      <c r="F126" s="274">
        <f t="shared" si="0"/>
        <v>562</v>
      </c>
      <c r="G126" s="273">
        <f>SUM(Základ!I126,Základ!S126)</f>
        <v>8</v>
      </c>
      <c r="H126" s="273"/>
      <c r="I126" s="314" t="s">
        <v>2749</v>
      </c>
      <c r="J126" s="315" t="s">
        <v>2750</v>
      </c>
      <c r="K126" s="315" t="s">
        <v>2751</v>
      </c>
      <c r="L126" s="315" t="s">
        <v>2752</v>
      </c>
      <c r="M126" s="315" t="s">
        <v>2753</v>
      </c>
      <c r="N126" s="315" t="s">
        <v>2754</v>
      </c>
      <c r="O126" s="315" t="s">
        <v>788</v>
      </c>
      <c r="P126" s="315" t="s">
        <v>2755</v>
      </c>
      <c r="Q126" s="315" t="s">
        <v>2756</v>
      </c>
      <c r="R126" s="315" t="s">
        <v>2757</v>
      </c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91">
        <v>125</v>
      </c>
      <c r="B127" s="288" t="str">
        <f>Základ!B127</f>
        <v>Tomáš Neužil</v>
      </c>
      <c r="C127" s="288" t="str">
        <f>Základ!C127</f>
        <v>CENTROSTAV BROK</v>
      </c>
      <c r="D127" s="273">
        <f>SUM(Základ!D127,Základ!F127,Základ!N127,Základ!P127)</f>
        <v>0</v>
      </c>
      <c r="E127" s="273">
        <f>SUM(Základ!E127,Základ!G127,Základ!O127,Základ!Q127)</f>
        <v>0</v>
      </c>
      <c r="F127" s="274">
        <f t="shared" si="0"/>
        <v>0</v>
      </c>
      <c r="G127" s="273">
        <f>SUM(Základ!I127,Základ!S127)</f>
        <v>0</v>
      </c>
      <c r="H127" s="273"/>
      <c r="I127" s="314" t="s">
        <v>2758</v>
      </c>
      <c r="J127" s="315" t="s">
        <v>2759</v>
      </c>
      <c r="K127" s="315" t="s">
        <v>2760</v>
      </c>
      <c r="L127" s="315" t="s">
        <v>2761</v>
      </c>
      <c r="M127" s="315" t="s">
        <v>2762</v>
      </c>
      <c r="N127" s="315" t="s">
        <v>2763</v>
      </c>
      <c r="O127" s="315" t="s">
        <v>798</v>
      </c>
      <c r="P127" s="315" t="s">
        <v>2764</v>
      </c>
      <c r="Q127" s="315" t="s">
        <v>2765</v>
      </c>
      <c r="R127" s="315" t="s">
        <v>2766</v>
      </c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91">
        <v>126</v>
      </c>
      <c r="B128" s="288" t="str">
        <f>Základ!B128</f>
        <v>Miroslav Zamazal (h)</v>
      </c>
      <c r="C128" s="288" t="str">
        <f>Základ!C128</f>
        <v>CENTROSTAV BROK</v>
      </c>
      <c r="D128" s="273">
        <f>SUM(Základ!D128,Základ!F128,Základ!N128,Základ!P128)</f>
        <v>0</v>
      </c>
      <c r="E128" s="273">
        <f>SUM(Základ!E128,Základ!G128,Základ!O128,Základ!Q128)</f>
        <v>0</v>
      </c>
      <c r="F128" s="274">
        <f t="shared" si="0"/>
        <v>0</v>
      </c>
      <c r="G128" s="273">
        <f>SUM(Základ!I128,Základ!S128)</f>
        <v>0</v>
      </c>
      <c r="H128" s="273"/>
      <c r="I128" s="314" t="s">
        <v>2767</v>
      </c>
      <c r="J128" s="315" t="s">
        <v>2768</v>
      </c>
      <c r="K128" s="315" t="s">
        <v>2769</v>
      </c>
      <c r="L128" s="315" t="s">
        <v>2770</v>
      </c>
      <c r="M128" s="315" t="s">
        <v>2771</v>
      </c>
      <c r="N128" s="315" t="s">
        <v>2772</v>
      </c>
      <c r="O128" s="315" t="s">
        <v>768</v>
      </c>
      <c r="P128" s="315" t="s">
        <v>2773</v>
      </c>
      <c r="Q128" s="315" t="s">
        <v>2774</v>
      </c>
      <c r="R128" s="315" t="s">
        <v>2775</v>
      </c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92">
        <v>127</v>
      </c>
      <c r="B129" s="288" t="str">
        <f>Základ!B129</f>
        <v>Miroslav Jedlička</v>
      </c>
      <c r="C129" s="288" t="str">
        <f>Základ!C129</f>
        <v>GPD JEMNICE</v>
      </c>
      <c r="D129" s="273">
        <f>SUM(Základ!D129,Základ!F129,Základ!N129,Základ!P129)</f>
        <v>204</v>
      </c>
      <c r="E129" s="273">
        <f>SUM(Základ!E129,Základ!G129,Základ!O129,Základ!Q129)</f>
        <v>72</v>
      </c>
      <c r="F129" s="274">
        <f t="shared" si="0"/>
        <v>276</v>
      </c>
      <c r="G129" s="273">
        <f>SUM(Základ!I129,Základ!S129)</f>
        <v>6</v>
      </c>
      <c r="H129" s="273"/>
      <c r="I129" s="314" t="s">
        <v>2776</v>
      </c>
      <c r="J129" s="315" t="s">
        <v>2777</v>
      </c>
      <c r="K129" s="315" t="s">
        <v>2778</v>
      </c>
      <c r="L129" s="315" t="s">
        <v>2779</v>
      </c>
      <c r="M129" s="315" t="s">
        <v>2780</v>
      </c>
      <c r="N129" s="315" t="s">
        <v>2781</v>
      </c>
      <c r="O129" s="315" t="s">
        <v>778</v>
      </c>
      <c r="P129" s="315" t="s">
        <v>2782</v>
      </c>
      <c r="Q129" s="315" t="s">
        <v>2783</v>
      </c>
      <c r="R129" s="315" t="s">
        <v>2784</v>
      </c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92">
        <v>128</v>
      </c>
      <c r="B130" s="288" t="str">
        <f>Základ!B130</f>
        <v>Vlastimil Sláma</v>
      </c>
      <c r="C130" s="288" t="str">
        <f>Základ!C130</f>
        <v>GPD JEMNICE</v>
      </c>
      <c r="D130" s="273">
        <f>SUM(Základ!D130,Základ!F130,Základ!N130,Základ!P130)</f>
        <v>0</v>
      </c>
      <c r="E130" s="273">
        <f>SUM(Základ!E130,Základ!G130,Základ!O130,Základ!Q130)</f>
        <v>0</v>
      </c>
      <c r="F130" s="274">
        <f t="shared" si="0"/>
        <v>0</v>
      </c>
      <c r="G130" s="273">
        <f>SUM(Základ!I130,Základ!S130)</f>
        <v>0</v>
      </c>
      <c r="H130" s="273"/>
      <c r="I130" s="314" t="s">
        <v>2785</v>
      </c>
      <c r="J130" s="315" t="s">
        <v>2786</v>
      </c>
      <c r="K130" s="315" t="s">
        <v>2787</v>
      </c>
      <c r="L130" s="315" t="s">
        <v>2788</v>
      </c>
      <c r="M130" s="315" t="s">
        <v>2789</v>
      </c>
      <c r="N130" s="315" t="s">
        <v>2790</v>
      </c>
      <c r="O130" s="315" t="s">
        <v>788</v>
      </c>
      <c r="P130" s="315" t="s">
        <v>2791</v>
      </c>
      <c r="Q130" s="315" t="s">
        <v>2792</v>
      </c>
      <c r="R130" s="315" t="s">
        <v>2793</v>
      </c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92">
        <v>129</v>
      </c>
      <c r="B131" s="288" t="str">
        <f>Základ!B131</f>
        <v>Lukáš Zelenka</v>
      </c>
      <c r="C131" s="288" t="str">
        <f>Základ!C131</f>
        <v>GPD JEMNICE</v>
      </c>
      <c r="D131" s="273">
        <f>SUM(Základ!D131,Základ!F131,Základ!N131,Základ!P131)</f>
        <v>185</v>
      </c>
      <c r="E131" s="273">
        <f>SUM(Základ!E131,Základ!G131,Základ!O131,Základ!Q131)</f>
        <v>88</v>
      </c>
      <c r="F131" s="274">
        <f t="shared" si="0"/>
        <v>273</v>
      </c>
      <c r="G131" s="273">
        <f>SUM(Základ!I131,Základ!S131)</f>
        <v>7</v>
      </c>
      <c r="H131" s="273"/>
      <c r="I131" s="314" t="s">
        <v>2794</v>
      </c>
      <c r="J131" s="315" t="s">
        <v>2795</v>
      </c>
      <c r="K131" s="315" t="s">
        <v>2796</v>
      </c>
      <c r="L131" s="315" t="s">
        <v>2797</v>
      </c>
      <c r="M131" s="315" t="s">
        <v>2798</v>
      </c>
      <c r="N131" s="315" t="s">
        <v>2799</v>
      </c>
      <c r="O131" s="315" t="s">
        <v>798</v>
      </c>
      <c r="P131" s="315" t="s">
        <v>2800</v>
      </c>
      <c r="Q131" s="315" t="s">
        <v>2801</v>
      </c>
      <c r="R131" s="315" t="s">
        <v>2802</v>
      </c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92">
        <v>130</v>
      </c>
      <c r="B132" s="288" t="str">
        <f>Základ!B132</f>
        <v>Petr Musil</v>
      </c>
      <c r="C132" s="288" t="str">
        <f>Základ!C132</f>
        <v>GPD JEMNICE</v>
      </c>
      <c r="D132" s="273">
        <f>SUM(Základ!D132,Základ!F132,Základ!N132,Základ!P132)</f>
        <v>0</v>
      </c>
      <c r="E132" s="273">
        <f>SUM(Základ!E132,Základ!G132,Základ!O132,Základ!Q132)</f>
        <v>0</v>
      </c>
      <c r="F132" s="274">
        <f t="shared" si="0"/>
        <v>0</v>
      </c>
      <c r="G132" s="273">
        <f>SUM(Základ!I132,Základ!S132)</f>
        <v>0</v>
      </c>
      <c r="H132" s="273"/>
      <c r="I132" s="314" t="s">
        <v>2803</v>
      </c>
      <c r="J132" s="315" t="s">
        <v>2804</v>
      </c>
      <c r="K132" s="315" t="s">
        <v>2805</v>
      </c>
      <c r="L132" s="315" t="s">
        <v>2806</v>
      </c>
      <c r="M132" s="315" t="s">
        <v>2807</v>
      </c>
      <c r="N132" s="315" t="s">
        <v>2808</v>
      </c>
      <c r="O132" s="315" t="s">
        <v>768</v>
      </c>
      <c r="P132" s="315" t="s">
        <v>2809</v>
      </c>
      <c r="Q132" s="315" t="s">
        <v>2810</v>
      </c>
      <c r="R132" s="315" t="s">
        <v>2811</v>
      </c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92">
        <v>131</v>
      </c>
      <c r="B133" s="288" t="str">
        <f>Základ!B133</f>
        <v>Petr Švec (h)</v>
      </c>
      <c r="C133" s="288" t="str">
        <f>Základ!C133</f>
        <v>GPD JEMNICE</v>
      </c>
      <c r="D133" s="273">
        <f>SUM(Základ!D133,Základ!F133,Základ!N133,Základ!P133)</f>
        <v>179</v>
      </c>
      <c r="E133" s="273">
        <f>SUM(Základ!E133,Základ!G133,Základ!O133,Základ!Q133)</f>
        <v>89</v>
      </c>
      <c r="F133" s="274">
        <f t="shared" si="0"/>
        <v>268</v>
      </c>
      <c r="G133" s="273">
        <f>SUM(Základ!I133,Základ!S133)</f>
        <v>4</v>
      </c>
      <c r="H133" s="273"/>
      <c r="I133" s="314" t="s">
        <v>2812</v>
      </c>
      <c r="J133" s="315" t="s">
        <v>2813</v>
      </c>
      <c r="K133" s="315" t="s">
        <v>2814</v>
      </c>
      <c r="L133" s="315" t="s">
        <v>2815</v>
      </c>
      <c r="M133" s="315" t="s">
        <v>2816</v>
      </c>
      <c r="N133" s="315" t="s">
        <v>2817</v>
      </c>
      <c r="O133" s="315" t="s">
        <v>778</v>
      </c>
      <c r="P133" s="315" t="s">
        <v>2818</v>
      </c>
      <c r="Q133" s="315" t="s">
        <v>2819</v>
      </c>
      <c r="R133" s="315" t="s">
        <v>2820</v>
      </c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92">
        <v>132</v>
      </c>
      <c r="B134" s="288" t="str">
        <f>Základ!B134</f>
        <v>Aleš Jedlička</v>
      </c>
      <c r="C134" s="288" t="str">
        <f>Základ!C134</f>
        <v>GPD JEMNICE</v>
      </c>
      <c r="D134" s="273">
        <f>SUM(Základ!D134,Základ!F134,Základ!N134,Základ!P134)</f>
        <v>166</v>
      </c>
      <c r="E134" s="273">
        <f>SUM(Základ!E134,Základ!G134,Základ!O134,Základ!Q134)</f>
        <v>87</v>
      </c>
      <c r="F134" s="274">
        <f t="shared" si="0"/>
        <v>253</v>
      </c>
      <c r="G134" s="273">
        <f>SUM(Základ!I134,Základ!S134)</f>
        <v>8</v>
      </c>
      <c r="H134" s="273"/>
      <c r="I134" s="314" t="s">
        <v>2821</v>
      </c>
      <c r="J134" s="315" t="s">
        <v>2822</v>
      </c>
      <c r="K134" s="315" t="s">
        <v>2823</v>
      </c>
      <c r="L134" s="315" t="s">
        <v>2824</v>
      </c>
      <c r="M134" s="315" t="s">
        <v>2825</v>
      </c>
      <c r="N134" s="315" t="s">
        <v>2826</v>
      </c>
      <c r="O134" s="315" t="s">
        <v>788</v>
      </c>
      <c r="P134" s="315" t="s">
        <v>2827</v>
      </c>
      <c r="Q134" s="315" t="s">
        <v>2828</v>
      </c>
      <c r="R134" s="315" t="s">
        <v>2829</v>
      </c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92">
        <v>133</v>
      </c>
      <c r="B135" s="288">
        <f>Základ!B135</f>
        <v>0</v>
      </c>
      <c r="C135" s="288" t="str">
        <f>Základ!C135</f>
        <v>GPD JEMNICE</v>
      </c>
      <c r="D135" s="273">
        <f>SUM(Základ!D135,Základ!F135,Základ!N135,Základ!P135)</f>
        <v>0</v>
      </c>
      <c r="E135" s="273">
        <f>SUM(Základ!E135,Základ!G135,Základ!O135,Základ!Q135)</f>
        <v>0</v>
      </c>
      <c r="F135" s="274">
        <f t="shared" si="0"/>
        <v>0</v>
      </c>
      <c r="G135" s="273">
        <f>SUM(Základ!I135,Základ!S135)</f>
        <v>0</v>
      </c>
      <c r="H135" s="273"/>
      <c r="I135" s="314" t="s">
        <v>2830</v>
      </c>
      <c r="J135" s="315" t="s">
        <v>2831</v>
      </c>
      <c r="K135" s="315" t="s">
        <v>2832</v>
      </c>
      <c r="L135" s="315" t="s">
        <v>2833</v>
      </c>
      <c r="M135" s="315" t="s">
        <v>2834</v>
      </c>
      <c r="N135" s="315" t="s">
        <v>2835</v>
      </c>
      <c r="O135" s="315" t="s">
        <v>798</v>
      </c>
      <c r="P135" s="315" t="s">
        <v>2836</v>
      </c>
      <c r="Q135" s="315" t="s">
        <v>2837</v>
      </c>
      <c r="R135" s="315" t="s">
        <v>2838</v>
      </c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91">
        <v>134</v>
      </c>
      <c r="B136" s="288" t="str">
        <f>Základ!B136</f>
        <v>Jaroslav Kejzlar</v>
      </c>
      <c r="C136" s="288" t="str">
        <f>Základ!C136</f>
        <v>ŠKODA AUTO KVASINY „A“</v>
      </c>
      <c r="D136" s="273">
        <f>SUM(Základ!D136,Základ!F136,Základ!N136,Základ!P136)</f>
        <v>364</v>
      </c>
      <c r="E136" s="273">
        <f>SUM(Základ!E136,Základ!G136,Základ!O136,Základ!Q136)</f>
        <v>193</v>
      </c>
      <c r="F136" s="274">
        <f t="shared" si="0"/>
        <v>557</v>
      </c>
      <c r="G136" s="273">
        <f>SUM(Základ!I136,Základ!S136)</f>
        <v>1</v>
      </c>
      <c r="H136" s="273"/>
      <c r="I136" s="314" t="s">
        <v>2839</v>
      </c>
      <c r="J136" s="315" t="s">
        <v>2840</v>
      </c>
      <c r="K136" s="315" t="s">
        <v>2841</v>
      </c>
      <c r="L136" s="315" t="s">
        <v>2842</v>
      </c>
      <c r="M136" s="315" t="s">
        <v>2843</v>
      </c>
      <c r="N136" s="315" t="s">
        <v>2844</v>
      </c>
      <c r="O136" s="315" t="s">
        <v>768</v>
      </c>
      <c r="P136" s="315" t="s">
        <v>2845</v>
      </c>
      <c r="Q136" s="315" t="s">
        <v>2846</v>
      </c>
      <c r="R136" s="315" t="s">
        <v>2847</v>
      </c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91">
        <v>135</v>
      </c>
      <c r="B137" s="288" t="str">
        <f>Základ!B137</f>
        <v>David Zaňka</v>
      </c>
      <c r="C137" s="288" t="str">
        <f>Základ!C137</f>
        <v>ŠKODA AUTO KVASINY „A“</v>
      </c>
      <c r="D137" s="273">
        <f>SUM(Základ!D137,Základ!F137,Základ!N137,Základ!P137)</f>
        <v>375</v>
      </c>
      <c r="E137" s="273">
        <f>SUM(Základ!E137,Základ!G137,Základ!O137,Základ!Q137)</f>
        <v>177</v>
      </c>
      <c r="F137" s="274">
        <f t="shared" si="0"/>
        <v>552</v>
      </c>
      <c r="G137" s="273">
        <f>SUM(Základ!I137,Základ!S137)</f>
        <v>5</v>
      </c>
      <c r="H137" s="273"/>
      <c r="I137" s="314" t="s">
        <v>2848</v>
      </c>
      <c r="J137" s="315" t="s">
        <v>2849</v>
      </c>
      <c r="K137" s="315" t="s">
        <v>2850</v>
      </c>
      <c r="L137" s="315" t="s">
        <v>2851</v>
      </c>
      <c r="M137" s="315" t="s">
        <v>2852</v>
      </c>
      <c r="N137" s="315" t="s">
        <v>2853</v>
      </c>
      <c r="O137" s="315" t="s">
        <v>778</v>
      </c>
      <c r="P137" s="315" t="s">
        <v>2854</v>
      </c>
      <c r="Q137" s="315" t="s">
        <v>2855</v>
      </c>
      <c r="R137" s="315" t="s">
        <v>2856</v>
      </c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91">
        <v>136</v>
      </c>
      <c r="B138" s="288" t="str">
        <f>Základ!B138</f>
        <v>Lukáš Hartman</v>
      </c>
      <c r="C138" s="288" t="str">
        <f>Základ!C138</f>
        <v>ŠKODA AUTO KVASINY „A“</v>
      </c>
      <c r="D138" s="273">
        <f>SUM(Základ!D138,Základ!F138,Základ!N138,Základ!P138)</f>
        <v>392</v>
      </c>
      <c r="E138" s="273">
        <f>SUM(Základ!E138,Základ!G138,Základ!O138,Základ!Q138)</f>
        <v>196</v>
      </c>
      <c r="F138" s="274">
        <f t="shared" si="0"/>
        <v>588</v>
      </c>
      <c r="G138" s="273">
        <f>SUM(Základ!I138,Základ!S138)</f>
        <v>9</v>
      </c>
      <c r="H138" s="273"/>
      <c r="I138" s="314" t="s">
        <v>2857</v>
      </c>
      <c r="J138" s="315" t="s">
        <v>2858</v>
      </c>
      <c r="K138" s="315" t="s">
        <v>2859</v>
      </c>
      <c r="L138" s="315" t="s">
        <v>2860</v>
      </c>
      <c r="M138" s="315" t="s">
        <v>2861</v>
      </c>
      <c r="N138" s="315" t="s">
        <v>2862</v>
      </c>
      <c r="O138" s="315" t="s">
        <v>788</v>
      </c>
      <c r="P138" s="315" t="s">
        <v>2863</v>
      </c>
      <c r="Q138" s="315" t="s">
        <v>2864</v>
      </c>
      <c r="R138" s="315" t="s">
        <v>2865</v>
      </c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91">
        <v>137</v>
      </c>
      <c r="B139" s="288" t="str">
        <f>Základ!B139</f>
        <v>Milan Koblása</v>
      </c>
      <c r="C139" s="288" t="str">
        <f>Základ!C139</f>
        <v>ŠKODA AUTO KVASINY „A“</v>
      </c>
      <c r="D139" s="273">
        <f>SUM(Základ!D139,Základ!F139,Základ!N139,Základ!P139)</f>
        <v>406</v>
      </c>
      <c r="E139" s="273">
        <f>SUM(Základ!E139,Základ!G139,Základ!O139,Základ!Q139)</f>
        <v>163</v>
      </c>
      <c r="F139" s="274">
        <f t="shared" si="0"/>
        <v>569</v>
      </c>
      <c r="G139" s="273">
        <f>SUM(Základ!I139,Základ!S139)</f>
        <v>7</v>
      </c>
      <c r="H139" s="273"/>
      <c r="I139" s="314" t="s">
        <v>2866</v>
      </c>
      <c r="J139" s="315" t="s">
        <v>2867</v>
      </c>
      <c r="K139" s="315" t="s">
        <v>2868</v>
      </c>
      <c r="L139" s="315" t="s">
        <v>2869</v>
      </c>
      <c r="M139" s="315" t="s">
        <v>2870</v>
      </c>
      <c r="N139" s="315" t="s">
        <v>2871</v>
      </c>
      <c r="O139" s="315" t="s">
        <v>798</v>
      </c>
      <c r="P139" s="315" t="s">
        <v>2872</v>
      </c>
      <c r="Q139" s="315" t="s">
        <v>2873</v>
      </c>
      <c r="R139" s="315" t="s">
        <v>2874</v>
      </c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91">
        <v>138</v>
      </c>
      <c r="B140" s="288" t="str">
        <f>Základ!B140</f>
        <v>Jiří Dušánek</v>
      </c>
      <c r="C140" s="288" t="str">
        <f>Základ!C140</f>
        <v>ŠKODA AUTO KVASINY „A“</v>
      </c>
      <c r="D140" s="273">
        <f>SUM(Základ!D140,Základ!F140,Základ!N140,Základ!P140)</f>
        <v>0</v>
      </c>
      <c r="E140" s="273">
        <f>SUM(Základ!E140,Základ!G140,Základ!O140,Základ!Q140)</f>
        <v>0</v>
      </c>
      <c r="F140" s="274">
        <f t="shared" si="0"/>
        <v>0</v>
      </c>
      <c r="G140" s="273">
        <f>SUM(Základ!I140,Základ!S140)</f>
        <v>0</v>
      </c>
      <c r="H140" s="273"/>
      <c r="I140" s="314" t="s">
        <v>2875</v>
      </c>
      <c r="J140" s="315" t="s">
        <v>2876</v>
      </c>
      <c r="K140" s="315" t="s">
        <v>2877</v>
      </c>
      <c r="L140" s="315" t="s">
        <v>2878</v>
      </c>
      <c r="M140" s="315" t="s">
        <v>2879</v>
      </c>
      <c r="N140" s="315" t="s">
        <v>2880</v>
      </c>
      <c r="O140" s="315" t="s">
        <v>768</v>
      </c>
      <c r="P140" s="315" t="s">
        <v>2881</v>
      </c>
      <c r="Q140" s="315" t="s">
        <v>2882</v>
      </c>
      <c r="R140" s="315" t="s">
        <v>2883</v>
      </c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91">
        <v>139</v>
      </c>
      <c r="B141" s="288" t="str">
        <f>Základ!B141</f>
        <v>0</v>
      </c>
      <c r="C141" s="288" t="str">
        <f>Základ!C141</f>
        <v>0</v>
      </c>
      <c r="D141" s="273">
        <f>SUM(Základ!D141,Základ!F141,Základ!N141,Základ!P141)</f>
        <v>0</v>
      </c>
      <c r="E141" s="273">
        <f>SUM(Základ!E141,Základ!G141,Základ!O141,Základ!Q141)</f>
        <v>0</v>
      </c>
      <c r="F141" s="274">
        <f t="shared" si="0"/>
        <v>0</v>
      </c>
      <c r="G141" s="273">
        <f>SUM(Základ!I141,Základ!S141)</f>
        <v>0</v>
      </c>
      <c r="H141" s="273"/>
      <c r="I141" s="314" t="s">
        <v>2884</v>
      </c>
      <c r="J141" s="315" t="s">
        <v>2885</v>
      </c>
      <c r="K141" s="315" t="s">
        <v>2886</v>
      </c>
      <c r="L141" s="315" t="s">
        <v>2887</v>
      </c>
      <c r="M141" s="315" t="s">
        <v>2888</v>
      </c>
      <c r="N141" s="315" t="s">
        <v>2889</v>
      </c>
      <c r="O141" s="315" t="s">
        <v>778</v>
      </c>
      <c r="P141" s="315" t="s">
        <v>2890</v>
      </c>
      <c r="Q141" s="315" t="s">
        <v>2891</v>
      </c>
      <c r="R141" s="315" t="s">
        <v>2892</v>
      </c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91">
        <v>140</v>
      </c>
      <c r="B142" s="288">
        <f>Základ!B142</f>
        <v>0</v>
      </c>
      <c r="C142" s="288">
        <f>Základ!C142</f>
        <v>0</v>
      </c>
      <c r="D142" s="273">
        <f>SUM(Základ!D142,Základ!F142,Základ!N142,Základ!P142)</f>
        <v>0</v>
      </c>
      <c r="E142" s="273">
        <f>SUM(Základ!E142,Základ!G142,Základ!O142,Základ!Q142)</f>
        <v>0</v>
      </c>
      <c r="F142" s="274">
        <f t="shared" si="0"/>
        <v>0</v>
      </c>
      <c r="G142" s="273">
        <f>SUM(Základ!I142,Základ!S142)</f>
        <v>0</v>
      </c>
      <c r="H142" s="273"/>
      <c r="I142" s="314" t="s">
        <v>2893</v>
      </c>
      <c r="J142" s="315" t="s">
        <v>2894</v>
      </c>
      <c r="K142" s="315" t="s">
        <v>2895</v>
      </c>
      <c r="L142" s="315" t="s">
        <v>2896</v>
      </c>
      <c r="M142" s="315" t="s">
        <v>2897</v>
      </c>
      <c r="N142" s="315" t="s">
        <v>2898</v>
      </c>
      <c r="O142" s="315" t="s">
        <v>788</v>
      </c>
      <c r="P142" s="315" t="s">
        <v>2899</v>
      </c>
      <c r="Q142" s="315" t="s">
        <v>2900</v>
      </c>
      <c r="R142" s="315" t="s">
        <v>2901</v>
      </c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92">
        <v>141</v>
      </c>
      <c r="B143" s="288" t="str">
        <f>Základ!B143</f>
        <v>David Pešák</v>
      </c>
      <c r="C143" s="288" t="str">
        <f>Základ!C143</f>
        <v>PACOŠI SLAVONICE</v>
      </c>
      <c r="D143" s="273">
        <f>SUM(Základ!D143,Základ!F143,Základ!N143,Základ!P143)</f>
        <v>355</v>
      </c>
      <c r="E143" s="273">
        <f>SUM(Základ!E143,Základ!G143,Základ!O143,Základ!Q143)</f>
        <v>148</v>
      </c>
      <c r="F143" s="274">
        <f t="shared" si="0"/>
        <v>503</v>
      </c>
      <c r="G143" s="273">
        <f>SUM(Základ!I143,Základ!S143)</f>
        <v>11</v>
      </c>
      <c r="H143" s="273"/>
      <c r="I143" s="314" t="s">
        <v>2902</v>
      </c>
      <c r="J143" s="315" t="s">
        <v>2903</v>
      </c>
      <c r="K143" s="315" t="s">
        <v>2904</v>
      </c>
      <c r="L143" s="315" t="s">
        <v>2905</v>
      </c>
      <c r="M143" s="315" t="s">
        <v>2906</v>
      </c>
      <c r="N143" s="315" t="s">
        <v>2907</v>
      </c>
      <c r="O143" s="315" t="s">
        <v>798</v>
      </c>
      <c r="P143" s="315" t="s">
        <v>2908</v>
      </c>
      <c r="Q143" s="315" t="s">
        <v>2909</v>
      </c>
      <c r="R143" s="315" t="s">
        <v>2910</v>
      </c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92">
        <v>142</v>
      </c>
      <c r="B144" s="288" t="str">
        <f>Základ!B144</f>
        <v>Dušan Šívr</v>
      </c>
      <c r="C144" s="288" t="str">
        <f>Základ!C144</f>
        <v>PACOŠI SLAVONICE</v>
      </c>
      <c r="D144" s="273">
        <f>SUM(Základ!D144,Základ!F144,Základ!N144,Základ!P144)</f>
        <v>358</v>
      </c>
      <c r="E144" s="273">
        <f>SUM(Základ!E144,Základ!G144,Základ!O144,Základ!Q144)</f>
        <v>194</v>
      </c>
      <c r="F144" s="274">
        <f t="shared" si="0"/>
        <v>552</v>
      </c>
      <c r="G144" s="273">
        <f>SUM(Základ!I144,Základ!S144)</f>
        <v>6</v>
      </c>
      <c r="H144" s="273"/>
      <c r="I144" s="314" t="s">
        <v>2911</v>
      </c>
      <c r="J144" s="315" t="s">
        <v>2912</v>
      </c>
      <c r="K144" s="315" t="s">
        <v>2913</v>
      </c>
      <c r="L144" s="315" t="s">
        <v>2914</v>
      </c>
      <c r="M144" s="315" t="s">
        <v>2915</v>
      </c>
      <c r="N144" s="315" t="s">
        <v>2916</v>
      </c>
      <c r="O144" s="315" t="s">
        <v>768</v>
      </c>
      <c r="P144" s="315" t="s">
        <v>2917</v>
      </c>
      <c r="Q144" s="315" t="s">
        <v>2918</v>
      </c>
      <c r="R144" s="315" t="s">
        <v>2919</v>
      </c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92">
        <v>143</v>
      </c>
      <c r="B145" s="288" t="str">
        <f>Základ!B145</f>
        <v>Patrik Jindra</v>
      </c>
      <c r="C145" s="288" t="str">
        <f>Základ!C145</f>
        <v>PACOŠI SLAVONICE</v>
      </c>
      <c r="D145" s="273">
        <f>SUM(Základ!D145,Základ!F145,Základ!N145,Základ!P145)</f>
        <v>368</v>
      </c>
      <c r="E145" s="273">
        <f>SUM(Základ!E145,Základ!G145,Základ!O145,Základ!Q145)</f>
        <v>175</v>
      </c>
      <c r="F145" s="274">
        <f t="shared" si="0"/>
        <v>543</v>
      </c>
      <c r="G145" s="273">
        <f>SUM(Základ!I145,Základ!S145)</f>
        <v>9</v>
      </c>
      <c r="H145" s="273"/>
      <c r="I145" s="314" t="s">
        <v>2920</v>
      </c>
      <c r="J145" s="315" t="s">
        <v>2921</v>
      </c>
      <c r="K145" s="315" t="s">
        <v>2922</v>
      </c>
      <c r="L145" s="315" t="s">
        <v>2923</v>
      </c>
      <c r="M145" s="315" t="s">
        <v>2924</v>
      </c>
      <c r="N145" s="315" t="s">
        <v>2925</v>
      </c>
      <c r="O145" s="315" t="s">
        <v>778</v>
      </c>
      <c r="P145" s="315" t="s">
        <v>2926</v>
      </c>
      <c r="Q145" s="315" t="s">
        <v>2927</v>
      </c>
      <c r="R145" s="315" t="s">
        <v>2928</v>
      </c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92">
        <v>144</v>
      </c>
      <c r="B146" s="288" t="str">
        <f>Základ!B146</f>
        <v>Jan Šuhaj</v>
      </c>
      <c r="C146" s="288" t="str">
        <f>Základ!C146</f>
        <v>PACOŠI SLAVONICE</v>
      </c>
      <c r="D146" s="273">
        <f>SUM(Základ!D146,Základ!F146,Základ!N146,Základ!P146)</f>
        <v>332</v>
      </c>
      <c r="E146" s="273">
        <f>SUM(Základ!E146,Základ!G146,Základ!O146,Základ!Q146)</f>
        <v>166</v>
      </c>
      <c r="F146" s="274">
        <f t="shared" si="0"/>
        <v>498</v>
      </c>
      <c r="G146" s="273">
        <f>SUM(Základ!I146,Základ!S146)</f>
        <v>9</v>
      </c>
      <c r="H146" s="273"/>
      <c r="I146" s="314" t="s">
        <v>2929</v>
      </c>
      <c r="J146" s="315" t="s">
        <v>2930</v>
      </c>
      <c r="K146" s="315" t="s">
        <v>2931</v>
      </c>
      <c r="L146" s="315" t="s">
        <v>2932</v>
      </c>
      <c r="M146" s="315" t="s">
        <v>2933</v>
      </c>
      <c r="N146" s="315" t="s">
        <v>2934</v>
      </c>
      <c r="O146" s="315" t="s">
        <v>788</v>
      </c>
      <c r="P146" s="315" t="s">
        <v>2935</v>
      </c>
      <c r="Q146" s="315" t="s">
        <v>2936</v>
      </c>
      <c r="R146" s="315" t="s">
        <v>2937</v>
      </c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92">
        <v>145</v>
      </c>
      <c r="B147" s="288" t="str">
        <f>Základ!B147</f>
        <v>0</v>
      </c>
      <c r="C147" s="288" t="str">
        <f>Základ!C147</f>
        <v>PACOŠI SLAVONICE</v>
      </c>
      <c r="D147" s="273">
        <f>SUM(Základ!D147,Základ!F147,Základ!N147,Základ!P147)</f>
        <v>0</v>
      </c>
      <c r="E147" s="273">
        <f>SUM(Základ!E147,Základ!G147,Základ!O147,Základ!Q147)</f>
        <v>0</v>
      </c>
      <c r="F147" s="274">
        <f t="shared" si="0"/>
        <v>0</v>
      </c>
      <c r="G147" s="273">
        <f>SUM(Základ!I147,Základ!S147)</f>
        <v>0</v>
      </c>
      <c r="H147" s="273"/>
      <c r="I147" s="314" t="s">
        <v>2938</v>
      </c>
      <c r="J147" s="315" t="s">
        <v>2939</v>
      </c>
      <c r="K147" s="315" t="s">
        <v>2940</v>
      </c>
      <c r="L147" s="315" t="s">
        <v>2941</v>
      </c>
      <c r="M147" s="315" t="s">
        <v>2942</v>
      </c>
      <c r="N147" s="315" t="s">
        <v>2943</v>
      </c>
      <c r="O147" s="315" t="s">
        <v>798</v>
      </c>
      <c r="P147" s="315" t="s">
        <v>2944</v>
      </c>
      <c r="Q147" s="315" t="s">
        <v>2945</v>
      </c>
      <c r="R147" s="315" t="s">
        <v>2946</v>
      </c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92">
        <v>146</v>
      </c>
      <c r="B148" s="288">
        <f>Základ!B148</f>
        <v>0</v>
      </c>
      <c r="C148" s="288">
        <f>Základ!C148</f>
        <v>0</v>
      </c>
      <c r="D148" s="273">
        <f>SUM(Základ!D148,Základ!F148,Základ!N148,Základ!P148)</f>
        <v>0</v>
      </c>
      <c r="E148" s="273">
        <f>SUM(Základ!E148,Základ!G148,Základ!O148,Základ!Q148)</f>
        <v>0</v>
      </c>
      <c r="F148" s="274">
        <f t="shared" si="0"/>
        <v>0</v>
      </c>
      <c r="G148" s="273">
        <f>SUM(Základ!I148,Základ!S148)</f>
        <v>0</v>
      </c>
      <c r="H148" s="273"/>
      <c r="I148" s="314" t="s">
        <v>2947</v>
      </c>
      <c r="J148" s="315" t="s">
        <v>2948</v>
      </c>
      <c r="K148" s="315" t="s">
        <v>2949</v>
      </c>
      <c r="L148" s="315" t="s">
        <v>2950</v>
      </c>
      <c r="M148" s="315" t="s">
        <v>2951</v>
      </c>
      <c r="N148" s="315" t="s">
        <v>2952</v>
      </c>
      <c r="O148" s="315" t="s">
        <v>768</v>
      </c>
      <c r="P148" s="315" t="s">
        <v>2953</v>
      </c>
      <c r="Q148" s="315" t="s">
        <v>2954</v>
      </c>
      <c r="R148" s="315" t="s">
        <v>2955</v>
      </c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92">
        <v>147</v>
      </c>
      <c r="B149" s="288">
        <f>Základ!B149</f>
        <v>0</v>
      </c>
      <c r="C149" s="288">
        <f>Základ!C149</f>
        <v>0</v>
      </c>
      <c r="D149" s="273">
        <f>SUM(Základ!D149,Základ!F149,Základ!N149,Základ!P149)</f>
        <v>0</v>
      </c>
      <c r="E149" s="273">
        <f>SUM(Základ!E149,Základ!G149,Základ!O149,Základ!Q149)</f>
        <v>0</v>
      </c>
      <c r="F149" s="274">
        <f t="shared" si="0"/>
        <v>0</v>
      </c>
      <c r="G149" s="273">
        <f>SUM(Základ!I149,Základ!S149)</f>
        <v>0</v>
      </c>
      <c r="H149" s="273"/>
      <c r="I149" s="314" t="s">
        <v>2956</v>
      </c>
      <c r="J149" s="315" t="s">
        <v>2957</v>
      </c>
      <c r="K149" s="315" t="s">
        <v>2958</v>
      </c>
      <c r="L149" s="315" t="s">
        <v>2959</v>
      </c>
      <c r="M149" s="315" t="s">
        <v>2960</v>
      </c>
      <c r="N149" s="315" t="s">
        <v>2961</v>
      </c>
      <c r="O149" s="315" t="s">
        <v>778</v>
      </c>
      <c r="P149" s="315" t="s">
        <v>2962</v>
      </c>
      <c r="Q149" s="315" t="s">
        <v>2963</v>
      </c>
      <c r="R149" s="315" t="s">
        <v>2964</v>
      </c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91">
        <v>148</v>
      </c>
      <c r="B150" s="288" t="str">
        <f>Základ!B150</f>
        <v>Michal Šilhavý</v>
      </c>
      <c r="C150" s="288" t="str">
        <f>Základ!C150</f>
        <v>BEDŘICH ROKYCANY</v>
      </c>
      <c r="D150" s="273">
        <f>SUM(Základ!D150,Základ!F150,Základ!N150,Základ!P150)</f>
        <v>400</v>
      </c>
      <c r="E150" s="273">
        <f>SUM(Základ!E150,Základ!G150,Základ!O150,Základ!Q150)</f>
        <v>208</v>
      </c>
      <c r="F150" s="274">
        <f t="shared" si="0"/>
        <v>608</v>
      </c>
      <c r="G150" s="273">
        <f>SUM(Základ!I150,Základ!S150)</f>
        <v>4</v>
      </c>
      <c r="H150" s="273"/>
      <c r="I150" s="314" t="s">
        <v>2965</v>
      </c>
      <c r="J150" s="315" t="s">
        <v>2966</v>
      </c>
      <c r="K150" s="315" t="s">
        <v>2967</v>
      </c>
      <c r="L150" s="315" t="s">
        <v>2968</v>
      </c>
      <c r="M150" s="315" t="s">
        <v>2969</v>
      </c>
      <c r="N150" s="315" t="s">
        <v>2970</v>
      </c>
      <c r="O150" s="315" t="s">
        <v>788</v>
      </c>
      <c r="P150" s="315" t="s">
        <v>2971</v>
      </c>
      <c r="Q150" s="315" t="s">
        <v>2972</v>
      </c>
      <c r="R150" s="315" t="s">
        <v>2973</v>
      </c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91">
        <v>149</v>
      </c>
      <c r="B151" s="288" t="str">
        <f>Základ!B151</f>
        <v>Ladislav Šilhavý</v>
      </c>
      <c r="C151" s="288" t="str">
        <f>Základ!C151</f>
        <v>BEDŘICH ROKYCANY</v>
      </c>
      <c r="D151" s="273">
        <f>SUM(Základ!D151,Základ!F151,Základ!N151,Základ!P151)</f>
        <v>373</v>
      </c>
      <c r="E151" s="273">
        <f>SUM(Základ!E151,Základ!G151,Základ!O151,Základ!Q151)</f>
        <v>169</v>
      </c>
      <c r="F151" s="274">
        <f t="shared" si="0"/>
        <v>542</v>
      </c>
      <c r="G151" s="273">
        <f>SUM(Základ!I151,Základ!S151)</f>
        <v>11</v>
      </c>
      <c r="H151" s="273"/>
      <c r="I151" s="314" t="s">
        <v>2974</v>
      </c>
      <c r="J151" s="315" t="s">
        <v>2975</v>
      </c>
      <c r="K151" s="315" t="s">
        <v>2976</v>
      </c>
      <c r="L151" s="315" t="s">
        <v>2977</v>
      </c>
      <c r="M151" s="315" t="s">
        <v>2978</v>
      </c>
      <c r="N151" s="315" t="s">
        <v>2979</v>
      </c>
      <c r="O151" s="315" t="s">
        <v>798</v>
      </c>
      <c r="P151" s="315" t="s">
        <v>2980</v>
      </c>
      <c r="Q151" s="315" t="s">
        <v>2981</v>
      </c>
      <c r="R151" s="315" t="s">
        <v>2982</v>
      </c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91">
        <v>150</v>
      </c>
      <c r="B152" s="288" t="str">
        <f>Základ!B152</f>
        <v>Ladislav Benýr</v>
      </c>
      <c r="C152" s="288" t="str">
        <f>Základ!C152</f>
        <v>BEDŘICH ROKYCANY</v>
      </c>
      <c r="D152" s="273">
        <f>SUM(Základ!D152,Základ!F152,Základ!N152,Základ!P152)</f>
        <v>179</v>
      </c>
      <c r="E152" s="273">
        <f>SUM(Základ!E152,Základ!G152,Základ!O152,Základ!Q152)</f>
        <v>85</v>
      </c>
      <c r="F152" s="274">
        <f t="shared" si="0"/>
        <v>264</v>
      </c>
      <c r="G152" s="273">
        <f>SUM(Základ!I152,Základ!S152)</f>
        <v>3</v>
      </c>
      <c r="H152" s="273"/>
      <c r="I152" s="314" t="s">
        <v>2983</v>
      </c>
      <c r="J152" s="315" t="s">
        <v>2984</v>
      </c>
      <c r="K152" s="315" t="s">
        <v>2985</v>
      </c>
      <c r="L152" s="315" t="s">
        <v>2986</v>
      </c>
      <c r="M152" s="315" t="s">
        <v>2987</v>
      </c>
      <c r="N152" s="315" t="s">
        <v>2988</v>
      </c>
      <c r="O152" s="315" t="s">
        <v>768</v>
      </c>
      <c r="P152" s="315" t="s">
        <v>2989</v>
      </c>
      <c r="Q152" s="315" t="s">
        <v>2990</v>
      </c>
      <c r="R152" s="315" t="s">
        <v>2991</v>
      </c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91">
        <v>151</v>
      </c>
      <c r="B153" s="288" t="str">
        <f>Základ!B153</f>
        <v>Roman Veselý</v>
      </c>
      <c r="C153" s="288" t="str">
        <f>Základ!C153</f>
        <v>BEDŘICH ROKYCANY</v>
      </c>
      <c r="D153" s="273">
        <f>SUM(Základ!D153,Základ!F153,Základ!N153,Základ!P153)</f>
        <v>181</v>
      </c>
      <c r="E153" s="273">
        <f>SUM(Základ!E153,Základ!G153,Základ!O153,Základ!Q153)</f>
        <v>89</v>
      </c>
      <c r="F153" s="274">
        <f t="shared" si="0"/>
        <v>270</v>
      </c>
      <c r="G153" s="273">
        <f>SUM(Základ!I153,Základ!S153)</f>
        <v>4</v>
      </c>
      <c r="H153" s="273"/>
      <c r="I153" s="314" t="s">
        <v>2992</v>
      </c>
      <c r="J153" s="315" t="s">
        <v>2993</v>
      </c>
      <c r="K153" s="315" t="s">
        <v>2994</v>
      </c>
      <c r="L153" s="315" t="s">
        <v>2995</v>
      </c>
      <c r="M153" s="315" t="s">
        <v>2996</v>
      </c>
      <c r="N153" s="315" t="s">
        <v>2997</v>
      </c>
      <c r="O153" s="315" t="s">
        <v>778</v>
      </c>
      <c r="P153" s="315" t="s">
        <v>2998</v>
      </c>
      <c r="Q153" s="315" t="s">
        <v>2999</v>
      </c>
      <c r="R153" s="315" t="s">
        <v>3000</v>
      </c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91">
        <v>152</v>
      </c>
      <c r="B154" s="288" t="str">
        <f>Základ!B154</f>
        <v>Martin Fürst (h)</v>
      </c>
      <c r="C154" s="288" t="str">
        <f>Základ!C154</f>
        <v>BEDŘICH ROKYCANY</v>
      </c>
      <c r="D154" s="273">
        <f>SUM(Základ!D154,Základ!F154,Základ!N154,Základ!P154)</f>
        <v>399</v>
      </c>
      <c r="E154" s="273">
        <f>SUM(Základ!E154,Základ!G154,Základ!O154,Základ!Q154)</f>
        <v>201</v>
      </c>
      <c r="F154" s="274">
        <f t="shared" si="0"/>
        <v>600</v>
      </c>
      <c r="G154" s="273">
        <f>SUM(Základ!I154,Základ!S154)</f>
        <v>2</v>
      </c>
      <c r="H154" s="273"/>
      <c r="I154" s="314" t="s">
        <v>3001</v>
      </c>
      <c r="J154" s="315" t="s">
        <v>3002</v>
      </c>
      <c r="K154" s="315" t="s">
        <v>3003</v>
      </c>
      <c r="L154" s="315" t="s">
        <v>3004</v>
      </c>
      <c r="M154" s="315" t="s">
        <v>3005</v>
      </c>
      <c r="N154" s="315" t="s">
        <v>3006</v>
      </c>
      <c r="O154" s="315" t="s">
        <v>788</v>
      </c>
      <c r="P154" s="315" t="s">
        <v>3007</v>
      </c>
      <c r="Q154" s="315" t="s">
        <v>3008</v>
      </c>
      <c r="R154" s="315" t="s">
        <v>3009</v>
      </c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91">
        <v>153</v>
      </c>
      <c r="B155" s="288">
        <f>Základ!B155</f>
        <v>0</v>
      </c>
      <c r="C155" s="288">
        <f>Základ!C155</f>
        <v>0</v>
      </c>
      <c r="D155" s="273">
        <f>SUM(Základ!D155,Základ!F155,Základ!N155,Základ!P155)</f>
        <v>0</v>
      </c>
      <c r="E155" s="273">
        <f>SUM(Základ!E155,Základ!G155,Základ!O155,Základ!Q155)</f>
        <v>0</v>
      </c>
      <c r="F155" s="274">
        <f t="shared" si="0"/>
        <v>0</v>
      </c>
      <c r="G155" s="273">
        <f>SUM(Základ!I155,Základ!S155)</f>
        <v>0</v>
      </c>
      <c r="H155" s="273"/>
      <c r="I155" s="314" t="s">
        <v>3010</v>
      </c>
      <c r="J155" s="315" t="s">
        <v>3011</v>
      </c>
      <c r="K155" s="315" t="s">
        <v>3012</v>
      </c>
      <c r="L155" s="315" t="s">
        <v>3013</v>
      </c>
      <c r="M155" s="315" t="s">
        <v>3014</v>
      </c>
      <c r="N155" s="315" t="s">
        <v>3015</v>
      </c>
      <c r="O155" s="315" t="s">
        <v>798</v>
      </c>
      <c r="P155" s="315" t="s">
        <v>3016</v>
      </c>
      <c r="Q155" s="315" t="s">
        <v>3017</v>
      </c>
      <c r="R155" s="315" t="s">
        <v>3018</v>
      </c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91">
        <v>154</v>
      </c>
      <c r="B156" s="288">
        <f>Základ!B156</f>
        <v>0</v>
      </c>
      <c r="C156" s="288">
        <f>Základ!C156</f>
        <v>0</v>
      </c>
      <c r="D156" s="273">
        <f>SUM(Základ!D156,Základ!F156,Základ!N156,Základ!P156)</f>
        <v>0</v>
      </c>
      <c r="E156" s="273">
        <f>SUM(Základ!E156,Základ!G156,Základ!O156,Základ!Q156)</f>
        <v>0</v>
      </c>
      <c r="F156" s="274">
        <f t="shared" si="0"/>
        <v>0</v>
      </c>
      <c r="G156" s="273">
        <f>SUM(Základ!I156,Základ!S156)</f>
        <v>0</v>
      </c>
      <c r="H156" s="273"/>
      <c r="I156" s="314" t="s">
        <v>3019</v>
      </c>
      <c r="J156" s="315" t="s">
        <v>3020</v>
      </c>
      <c r="K156" s="315" t="s">
        <v>3021</v>
      </c>
      <c r="L156" s="315" t="s">
        <v>3022</v>
      </c>
      <c r="M156" s="315" t="s">
        <v>3023</v>
      </c>
      <c r="N156" s="315" t="s">
        <v>3024</v>
      </c>
      <c r="O156" s="315" t="s">
        <v>768</v>
      </c>
      <c r="P156" s="315" t="s">
        <v>3025</v>
      </c>
      <c r="Q156" s="315" t="s">
        <v>3026</v>
      </c>
      <c r="R156" s="315" t="s">
        <v>3027</v>
      </c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92">
        <v>155</v>
      </c>
      <c r="B157" s="288" t="str">
        <f>Základ!B157</f>
        <v>Jan Sutr</v>
      </c>
      <c r="C157" s="288" t="str">
        <f>Základ!C157</f>
        <v>TOTALGYM</v>
      </c>
      <c r="D157" s="273">
        <f>SUM(Základ!D157,Základ!F157,Základ!N157,Základ!P157)</f>
        <v>352</v>
      </c>
      <c r="E157" s="273">
        <f>SUM(Základ!E157,Základ!G157,Základ!O157,Základ!Q157)</f>
        <v>177</v>
      </c>
      <c r="F157" s="274">
        <f t="shared" si="0"/>
        <v>529</v>
      </c>
      <c r="G157" s="273">
        <f>SUM(Základ!I157,Základ!S157)</f>
        <v>8</v>
      </c>
      <c r="H157" s="273"/>
      <c r="I157" s="314" t="s">
        <v>3028</v>
      </c>
      <c r="J157" s="315" t="s">
        <v>3029</v>
      </c>
      <c r="K157" s="315" t="s">
        <v>3030</v>
      </c>
      <c r="L157" s="315" t="s">
        <v>3031</v>
      </c>
      <c r="M157" s="315" t="s">
        <v>3032</v>
      </c>
      <c r="N157" s="315" t="s">
        <v>3033</v>
      </c>
      <c r="O157" s="315" t="s">
        <v>778</v>
      </c>
      <c r="P157" s="315" t="s">
        <v>3034</v>
      </c>
      <c r="Q157" s="315" t="s">
        <v>3035</v>
      </c>
      <c r="R157" s="315" t="s">
        <v>3036</v>
      </c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92">
        <v>156</v>
      </c>
      <c r="B158" s="288" t="str">
        <f>Základ!B158</f>
        <v>Jan Zítek</v>
      </c>
      <c r="C158" s="288" t="str">
        <f>Základ!C158</f>
        <v>TOTALGYM</v>
      </c>
      <c r="D158" s="273">
        <f>SUM(Základ!D158,Základ!F158,Základ!N158,Základ!P158)</f>
        <v>373</v>
      </c>
      <c r="E158" s="273">
        <f>SUM(Základ!E158,Základ!G158,Základ!O158,Základ!Q158)</f>
        <v>187</v>
      </c>
      <c r="F158" s="274">
        <f t="shared" si="0"/>
        <v>560</v>
      </c>
      <c r="G158" s="273">
        <f>SUM(Základ!I158,Základ!S158)</f>
        <v>6</v>
      </c>
      <c r="H158" s="273"/>
      <c r="I158" s="314" t="s">
        <v>3037</v>
      </c>
      <c r="J158" s="315" t="s">
        <v>3038</v>
      </c>
      <c r="K158" s="315" t="s">
        <v>3039</v>
      </c>
      <c r="L158" s="315" t="s">
        <v>3040</v>
      </c>
      <c r="M158" s="315" t="s">
        <v>3041</v>
      </c>
      <c r="N158" s="315" t="s">
        <v>3042</v>
      </c>
      <c r="O158" s="315" t="s">
        <v>788</v>
      </c>
      <c r="P158" s="315" t="s">
        <v>3043</v>
      </c>
      <c r="Q158" s="315" t="s">
        <v>3044</v>
      </c>
      <c r="R158" s="315" t="s">
        <v>3045</v>
      </c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92">
        <v>157</v>
      </c>
      <c r="B159" s="288" t="str">
        <f>Základ!B159</f>
        <v>Zdeněk Enžl</v>
      </c>
      <c r="C159" s="288" t="str">
        <f>Základ!C159</f>
        <v>TOTALGYM</v>
      </c>
      <c r="D159" s="273">
        <f>SUM(Základ!D159,Základ!F159,Základ!N159,Základ!P159)</f>
        <v>389</v>
      </c>
      <c r="E159" s="273">
        <f>SUM(Základ!E159,Základ!G159,Základ!O159,Základ!Q159)</f>
        <v>173</v>
      </c>
      <c r="F159" s="274">
        <f t="shared" si="0"/>
        <v>562</v>
      </c>
      <c r="G159" s="273">
        <f>SUM(Základ!I159,Základ!S159)</f>
        <v>9</v>
      </c>
      <c r="H159" s="273"/>
      <c r="I159" s="314" t="s">
        <v>3046</v>
      </c>
      <c r="J159" s="315" t="s">
        <v>3047</v>
      </c>
      <c r="K159" s="315" t="s">
        <v>3048</v>
      </c>
      <c r="L159" s="315" t="s">
        <v>3049</v>
      </c>
      <c r="M159" s="315" t="s">
        <v>3050</v>
      </c>
      <c r="N159" s="315" t="s">
        <v>3051</v>
      </c>
      <c r="O159" s="315" t="s">
        <v>798</v>
      </c>
      <c r="P159" s="315" t="s">
        <v>3052</v>
      </c>
      <c r="Q159" s="315" t="s">
        <v>3053</v>
      </c>
      <c r="R159" s="315" t="s">
        <v>3054</v>
      </c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92">
        <v>158</v>
      </c>
      <c r="B160" s="288" t="str">
        <f>Základ!B160</f>
        <v>Josef Pauch</v>
      </c>
      <c r="C160" s="288" t="str">
        <f>Základ!C160</f>
        <v>TOTALGYM</v>
      </c>
      <c r="D160" s="273">
        <f>SUM(Základ!D160,Základ!F160,Základ!N160,Základ!P160)</f>
        <v>0</v>
      </c>
      <c r="E160" s="273">
        <f>SUM(Základ!E160,Základ!G160,Základ!O160,Základ!Q160)</f>
        <v>0</v>
      </c>
      <c r="F160" s="274">
        <f t="shared" si="0"/>
        <v>0</v>
      </c>
      <c r="G160" s="273">
        <f>SUM(Základ!I160,Základ!S160)</f>
        <v>0</v>
      </c>
      <c r="H160" s="273"/>
      <c r="I160" s="314" t="s">
        <v>3055</v>
      </c>
      <c r="J160" s="315" t="s">
        <v>3056</v>
      </c>
      <c r="K160" s="315" t="s">
        <v>3057</v>
      </c>
      <c r="L160" s="315" t="s">
        <v>3058</v>
      </c>
      <c r="M160" s="315" t="s">
        <v>3059</v>
      </c>
      <c r="N160" s="315" t="s">
        <v>3060</v>
      </c>
      <c r="O160" s="315" t="s">
        <v>768</v>
      </c>
      <c r="P160" s="315" t="s">
        <v>3061</v>
      </c>
      <c r="Q160" s="315" t="s">
        <v>3062</v>
      </c>
      <c r="R160" s="315" t="s">
        <v>3063</v>
      </c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92">
        <v>159</v>
      </c>
      <c r="B161" s="288" t="str">
        <f>Základ!B161</f>
        <v>Veronika Moučková</v>
      </c>
      <c r="C161" s="288" t="str">
        <f>Základ!C161</f>
        <v>TOTALGYM</v>
      </c>
      <c r="D161" s="273">
        <f>SUM(Základ!D161,Základ!F161,Základ!N161,Základ!P161)</f>
        <v>353</v>
      </c>
      <c r="E161" s="273">
        <f>SUM(Základ!E161,Základ!G161,Základ!O161,Základ!Q161)</f>
        <v>161</v>
      </c>
      <c r="F161" s="274">
        <f t="shared" si="0"/>
        <v>514</v>
      </c>
      <c r="G161" s="273">
        <f>SUM(Základ!I161,Základ!S161)</f>
        <v>13</v>
      </c>
      <c r="H161" s="273"/>
      <c r="I161" s="314" t="s">
        <v>3064</v>
      </c>
      <c r="J161" s="315" t="s">
        <v>3065</v>
      </c>
      <c r="K161" s="315" t="s">
        <v>3066</v>
      </c>
      <c r="L161" s="315" t="s">
        <v>3067</v>
      </c>
      <c r="M161" s="315" t="s">
        <v>3068</v>
      </c>
      <c r="N161" s="315" t="s">
        <v>3069</v>
      </c>
      <c r="O161" s="315" t="s">
        <v>778</v>
      </c>
      <c r="P161" s="315" t="s">
        <v>3070</v>
      </c>
      <c r="Q161" s="315" t="s">
        <v>3071</v>
      </c>
      <c r="R161" s="315" t="s">
        <v>3072</v>
      </c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92">
        <v>160</v>
      </c>
      <c r="B162" s="288" t="str">
        <f>Základ!B162</f>
        <v>0</v>
      </c>
      <c r="C162" s="288" t="str">
        <f>Základ!C162</f>
        <v>TOTALGYM</v>
      </c>
      <c r="D162" s="273">
        <f>SUM(Základ!D162,Základ!F162,Základ!N162,Základ!P162)</f>
        <v>0</v>
      </c>
      <c r="E162" s="273">
        <f>SUM(Základ!E162,Základ!G162,Základ!O162,Základ!Q162)</f>
        <v>0</v>
      </c>
      <c r="F162" s="274">
        <f t="shared" si="0"/>
        <v>0</v>
      </c>
      <c r="G162" s="273">
        <f>SUM(Základ!I162,Základ!S162)</f>
        <v>0</v>
      </c>
      <c r="H162" s="273"/>
      <c r="I162" s="314" t="s">
        <v>3073</v>
      </c>
      <c r="J162" s="315" t="s">
        <v>3074</v>
      </c>
      <c r="K162" s="315" t="s">
        <v>3075</v>
      </c>
      <c r="L162" s="315" t="s">
        <v>3076</v>
      </c>
      <c r="M162" s="315" t="s">
        <v>3077</v>
      </c>
      <c r="N162" s="315" t="s">
        <v>3078</v>
      </c>
      <c r="O162" s="315" t="s">
        <v>788</v>
      </c>
      <c r="P162" s="315" t="s">
        <v>3079</v>
      </c>
      <c r="Q162" s="315" t="s">
        <v>3080</v>
      </c>
      <c r="R162" s="315" t="s">
        <v>3081</v>
      </c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92">
        <v>161</v>
      </c>
      <c r="B163" s="288">
        <f>Základ!B163</f>
        <v>0</v>
      </c>
      <c r="C163" s="288">
        <f>Základ!C163</f>
        <v>0</v>
      </c>
      <c r="D163" s="273">
        <f>SUM(Základ!D163,Základ!F163,Základ!N163,Základ!P163)</f>
        <v>0</v>
      </c>
      <c r="E163" s="273">
        <f>SUM(Základ!E163,Základ!G163,Základ!O163,Základ!Q163)</f>
        <v>0</v>
      </c>
      <c r="F163" s="274">
        <f t="shared" si="0"/>
        <v>0</v>
      </c>
      <c r="G163" s="273">
        <f>SUM(Základ!I163,Základ!S163)</f>
        <v>0</v>
      </c>
      <c r="H163" s="273"/>
      <c r="I163" s="314" t="s">
        <v>3082</v>
      </c>
      <c r="J163" s="315" t="s">
        <v>3083</v>
      </c>
      <c r="K163" s="315" t="s">
        <v>3084</v>
      </c>
      <c r="L163" s="315" t="s">
        <v>3085</v>
      </c>
      <c r="M163" s="315" t="s">
        <v>3086</v>
      </c>
      <c r="N163" s="315" t="s">
        <v>3087</v>
      </c>
      <c r="O163" s="315" t="s">
        <v>798</v>
      </c>
      <c r="P163" s="315" t="s">
        <v>3088</v>
      </c>
      <c r="Q163" s="315" t="s">
        <v>3089</v>
      </c>
      <c r="R163" s="315" t="s">
        <v>3090</v>
      </c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91">
        <v>162</v>
      </c>
      <c r="B164" s="288" t="str">
        <f>Základ!B164</f>
        <v>Ladislav Bečvář</v>
      </c>
      <c r="C164" s="288" t="str">
        <f>Základ!C164</f>
        <v>DP KARLOVY VARY</v>
      </c>
      <c r="D164" s="273">
        <f>SUM(Základ!D164,Základ!F164,Základ!N164,Základ!P164)</f>
        <v>0</v>
      </c>
      <c r="E164" s="273">
        <f>SUM(Základ!E164,Základ!G164,Základ!O164,Základ!Q164)</f>
        <v>0</v>
      </c>
      <c r="F164" s="274">
        <f t="shared" si="0"/>
        <v>0</v>
      </c>
      <c r="G164" s="273">
        <f>SUM(Základ!I164,Základ!S164)</f>
        <v>0</v>
      </c>
      <c r="H164" s="273"/>
      <c r="I164" s="314" t="s">
        <v>3091</v>
      </c>
      <c r="J164" s="315" t="s">
        <v>3092</v>
      </c>
      <c r="K164" s="315" t="s">
        <v>3093</v>
      </c>
      <c r="L164" s="315" t="s">
        <v>3094</v>
      </c>
      <c r="M164" s="315" t="s">
        <v>3095</v>
      </c>
      <c r="N164" s="315" t="s">
        <v>3096</v>
      </c>
      <c r="O164" s="315" t="s">
        <v>768</v>
      </c>
      <c r="P164" s="315" t="s">
        <v>3097</v>
      </c>
      <c r="Q164" s="315" t="s">
        <v>3098</v>
      </c>
      <c r="R164" s="315" t="s">
        <v>3099</v>
      </c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91">
        <v>163</v>
      </c>
      <c r="B165" s="288" t="str">
        <f>Základ!B165</f>
        <v>Roman Kalán (h)</v>
      </c>
      <c r="C165" s="288" t="str">
        <f>Základ!C165</f>
        <v>DP KARLOVY VARY</v>
      </c>
      <c r="D165" s="273">
        <f>SUM(Základ!D165,Základ!F165,Základ!N165,Základ!P165)</f>
        <v>185</v>
      </c>
      <c r="E165" s="273">
        <f>SUM(Základ!E165,Základ!G165,Základ!O165,Základ!Q165)</f>
        <v>79</v>
      </c>
      <c r="F165" s="274">
        <f t="shared" si="0"/>
        <v>264</v>
      </c>
      <c r="G165" s="273">
        <f>SUM(Základ!I165,Základ!S165)</f>
        <v>3</v>
      </c>
      <c r="H165" s="273"/>
      <c r="I165" s="314" t="s">
        <v>3100</v>
      </c>
      <c r="J165" s="315" t="s">
        <v>3101</v>
      </c>
      <c r="K165" s="315" t="s">
        <v>3102</v>
      </c>
      <c r="L165" s="315" t="s">
        <v>3103</v>
      </c>
      <c r="M165" s="315" t="s">
        <v>3104</v>
      </c>
      <c r="N165" s="315" t="s">
        <v>3105</v>
      </c>
      <c r="O165" s="315" t="s">
        <v>778</v>
      </c>
      <c r="P165" s="315" t="s">
        <v>3106</v>
      </c>
      <c r="Q165" s="315" t="s">
        <v>3107</v>
      </c>
      <c r="R165" s="315" t="s">
        <v>3108</v>
      </c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91">
        <v>164</v>
      </c>
      <c r="B166" s="288" t="str">
        <f>Základ!B166</f>
        <v>Martin Kekéti</v>
      </c>
      <c r="C166" s="288" t="str">
        <f>Základ!C166</f>
        <v>DP KARLOVY VARY</v>
      </c>
      <c r="D166" s="273">
        <f>SUM(Základ!D166,Základ!F166,Základ!N166,Základ!P166)</f>
        <v>185</v>
      </c>
      <c r="E166" s="273">
        <f>SUM(Základ!E166,Základ!G166,Základ!O166,Základ!Q166)</f>
        <v>81</v>
      </c>
      <c r="F166" s="274">
        <f t="shared" si="0"/>
        <v>266</v>
      </c>
      <c r="G166" s="273">
        <f>SUM(Základ!I166,Základ!S166)</f>
        <v>8</v>
      </c>
      <c r="H166" s="273"/>
      <c r="I166" s="314" t="s">
        <v>3109</v>
      </c>
      <c r="J166" s="315" t="s">
        <v>3110</v>
      </c>
      <c r="K166" s="315" t="s">
        <v>3111</v>
      </c>
      <c r="L166" s="315" t="s">
        <v>3112</v>
      </c>
      <c r="M166" s="315" t="s">
        <v>3113</v>
      </c>
      <c r="N166" s="315" t="s">
        <v>3114</v>
      </c>
      <c r="O166" s="315" t="s">
        <v>788</v>
      </c>
      <c r="P166" s="315" t="s">
        <v>3115</v>
      </c>
      <c r="Q166" s="315" t="s">
        <v>3116</v>
      </c>
      <c r="R166" s="315" t="s">
        <v>3117</v>
      </c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91">
        <v>165</v>
      </c>
      <c r="B167" s="288" t="str">
        <f>Základ!B167</f>
        <v>Jana Růžičková</v>
      </c>
      <c r="C167" s="288" t="str">
        <f>Základ!C167</f>
        <v>DP KARLOVY VARY</v>
      </c>
      <c r="D167" s="273">
        <f>SUM(Základ!D167,Základ!F167,Základ!N167,Základ!P167)</f>
        <v>175</v>
      </c>
      <c r="E167" s="273">
        <f>SUM(Základ!E167,Základ!G167,Základ!O167,Základ!Q167)</f>
        <v>69</v>
      </c>
      <c r="F167" s="274">
        <f t="shared" si="0"/>
        <v>244</v>
      </c>
      <c r="G167" s="273">
        <f>SUM(Základ!I167,Základ!S167)</f>
        <v>8</v>
      </c>
      <c r="H167" s="273"/>
      <c r="I167" s="314" t="s">
        <v>3118</v>
      </c>
      <c r="J167" s="315" t="s">
        <v>3119</v>
      </c>
      <c r="K167" s="315" t="s">
        <v>3120</v>
      </c>
      <c r="L167" s="315" t="s">
        <v>3121</v>
      </c>
      <c r="M167" s="315" t="s">
        <v>3122</v>
      </c>
      <c r="N167" s="315" t="s">
        <v>3123</v>
      </c>
      <c r="O167" s="315" t="s">
        <v>798</v>
      </c>
      <c r="P167" s="315" t="s">
        <v>3124</v>
      </c>
      <c r="Q167" s="315" t="s">
        <v>3125</v>
      </c>
      <c r="R167" s="315" t="s">
        <v>3126</v>
      </c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91">
        <v>166</v>
      </c>
      <c r="B168" s="288" t="str">
        <f>Základ!B168</f>
        <v>Martin Sedlák</v>
      </c>
      <c r="C168" s="288" t="str">
        <f>Základ!C168</f>
        <v>DP KARLOVY VARY</v>
      </c>
      <c r="D168" s="273">
        <f>SUM(Základ!D168,Základ!F168,Základ!N168,Základ!P168)</f>
        <v>0</v>
      </c>
      <c r="E168" s="273">
        <f>SUM(Základ!E168,Základ!G168,Základ!O168,Základ!Q168)</f>
        <v>0</v>
      </c>
      <c r="F168" s="274">
        <f t="shared" si="0"/>
        <v>0</v>
      </c>
      <c r="G168" s="273">
        <f>SUM(Základ!I168,Základ!S168)</f>
        <v>0</v>
      </c>
      <c r="H168" s="273"/>
      <c r="I168" s="314" t="s">
        <v>3127</v>
      </c>
      <c r="J168" s="315" t="s">
        <v>3128</v>
      </c>
      <c r="K168" s="315" t="s">
        <v>3129</v>
      </c>
      <c r="L168" s="315" t="s">
        <v>3130</v>
      </c>
      <c r="M168" s="315" t="s">
        <v>3131</v>
      </c>
      <c r="N168" s="315" t="s">
        <v>3132</v>
      </c>
      <c r="O168" s="315" t="s">
        <v>768</v>
      </c>
      <c r="P168" s="315" t="s">
        <v>3133</v>
      </c>
      <c r="Q168" s="315" t="s">
        <v>3134</v>
      </c>
      <c r="R168" s="315" t="s">
        <v>3135</v>
      </c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91">
        <v>167</v>
      </c>
      <c r="B169" s="288" t="str">
        <f>Základ!B169</f>
        <v>Josef Štech</v>
      </c>
      <c r="C169" s="288" t="str">
        <f>Základ!C169</f>
        <v>DP KARLOVY VARY</v>
      </c>
      <c r="D169" s="273">
        <f>SUM(Základ!D169,Základ!F169,Základ!N169,Základ!P169)</f>
        <v>168</v>
      </c>
      <c r="E169" s="273">
        <f>SUM(Základ!E169,Základ!G169,Základ!O169,Základ!Q169)</f>
        <v>108</v>
      </c>
      <c r="F169" s="274">
        <f t="shared" si="0"/>
        <v>276</v>
      </c>
      <c r="G169" s="273">
        <f>SUM(Základ!I169,Základ!S169)</f>
        <v>2</v>
      </c>
      <c r="H169" s="273"/>
      <c r="I169" s="314" t="s">
        <v>3136</v>
      </c>
      <c r="J169" s="315" t="s">
        <v>3137</v>
      </c>
      <c r="K169" s="315" t="s">
        <v>3138</v>
      </c>
      <c r="L169" s="315" t="s">
        <v>3139</v>
      </c>
      <c r="M169" s="315" t="s">
        <v>3140</v>
      </c>
      <c r="N169" s="315" t="s">
        <v>3141</v>
      </c>
      <c r="O169" s="315" t="s">
        <v>778</v>
      </c>
      <c r="P169" s="315" t="s">
        <v>3142</v>
      </c>
      <c r="Q169" s="315" t="s">
        <v>3143</v>
      </c>
      <c r="R169" s="315" t="s">
        <v>3144</v>
      </c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91">
        <v>168</v>
      </c>
      <c r="B170" s="288">
        <f>Základ!B170</f>
        <v>0</v>
      </c>
      <c r="C170" s="288" t="str">
        <f>Základ!C170</f>
        <v>DP KARLOVY VARY</v>
      </c>
      <c r="D170" s="273">
        <f>SUM(Základ!D170,Základ!F170,Základ!N170,Základ!P170)</f>
        <v>0</v>
      </c>
      <c r="E170" s="273">
        <f>SUM(Základ!E170,Základ!G170,Základ!O170,Základ!Q170)</f>
        <v>0</v>
      </c>
      <c r="F170" s="274">
        <f t="shared" si="0"/>
        <v>0</v>
      </c>
      <c r="G170" s="273">
        <f>SUM(Základ!I170,Základ!S170)</f>
        <v>0</v>
      </c>
      <c r="H170" s="273"/>
      <c r="I170" s="314" t="s">
        <v>3145</v>
      </c>
      <c r="J170" s="315" t="s">
        <v>3146</v>
      </c>
      <c r="K170" s="315" t="s">
        <v>3147</v>
      </c>
      <c r="L170" s="315" t="s">
        <v>3148</v>
      </c>
      <c r="M170" s="315" t="s">
        <v>3149</v>
      </c>
      <c r="N170" s="315" t="s">
        <v>3150</v>
      </c>
      <c r="O170" s="315" t="s">
        <v>788</v>
      </c>
      <c r="P170" s="315" t="s">
        <v>3151</v>
      </c>
      <c r="Q170" s="315" t="s">
        <v>3152</v>
      </c>
      <c r="R170" s="315" t="s">
        <v>3153</v>
      </c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92">
        <v>169</v>
      </c>
      <c r="B171" s="273">
        <f>Základ!B171</f>
        <v>0</v>
      </c>
      <c r="C171" s="273">
        <f>Základ!C171</f>
        <v>0</v>
      </c>
      <c r="D171" s="273">
        <f>SUM(Základ!D171,Základ!F171,Základ!N171,Základ!P171)</f>
        <v>0</v>
      </c>
      <c r="E171" s="273">
        <f>SUM(Základ!E171,Základ!G171,Základ!O171,Základ!Q171)</f>
        <v>0</v>
      </c>
      <c r="F171" s="274">
        <f t="shared" si="0"/>
        <v>0</v>
      </c>
      <c r="G171" s="273">
        <f>SUM(Základ!I171,Základ!S171)</f>
        <v>0</v>
      </c>
      <c r="H171" s="273"/>
      <c r="I171" s="314" t="s">
        <v>3154</v>
      </c>
      <c r="J171" s="315" t="s">
        <v>3155</v>
      </c>
      <c r="K171" s="315" t="s">
        <v>3156</v>
      </c>
      <c r="L171" s="315" t="s">
        <v>3157</v>
      </c>
      <c r="M171" s="315" t="s">
        <v>3158</v>
      </c>
      <c r="N171" s="315" t="s">
        <v>3159</v>
      </c>
      <c r="O171" s="315" t="s">
        <v>798</v>
      </c>
      <c r="P171" s="315" t="s">
        <v>3160</v>
      </c>
      <c r="Q171" s="315" t="s">
        <v>3161</v>
      </c>
      <c r="R171" s="315" t="s">
        <v>3162</v>
      </c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92">
        <v>170</v>
      </c>
      <c r="B172" s="273">
        <f>Základ!B172</f>
        <v>0</v>
      </c>
      <c r="C172" s="273">
        <f>Základ!C172</f>
        <v>0</v>
      </c>
      <c r="D172" s="273">
        <f>SUM(Základ!D172,Základ!F172,Základ!N172,Základ!P172)</f>
        <v>0</v>
      </c>
      <c r="E172" s="273">
        <f>SUM(Základ!E172,Základ!G172,Základ!O172,Základ!Q172)</f>
        <v>0</v>
      </c>
      <c r="F172" s="274">
        <f t="shared" si="0"/>
        <v>0</v>
      </c>
      <c r="G172" s="273">
        <f>SUM(Základ!I172,Základ!S172)</f>
        <v>0</v>
      </c>
      <c r="H172" s="273"/>
      <c r="I172" s="314" t="s">
        <v>3163</v>
      </c>
      <c r="J172" s="315" t="s">
        <v>3164</v>
      </c>
      <c r="K172" s="315" t="s">
        <v>3165</v>
      </c>
      <c r="L172" s="315" t="s">
        <v>3166</v>
      </c>
      <c r="M172" s="315" t="s">
        <v>3167</v>
      </c>
      <c r="N172" s="315" t="s">
        <v>3168</v>
      </c>
      <c r="O172" s="315" t="s">
        <v>768</v>
      </c>
      <c r="P172" s="315" t="s">
        <v>3169</v>
      </c>
      <c r="Q172" s="315" t="s">
        <v>3170</v>
      </c>
      <c r="R172" s="315" t="s">
        <v>3171</v>
      </c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92">
        <v>171</v>
      </c>
      <c r="B173" s="273">
        <f>Základ!B173</f>
        <v>0</v>
      </c>
      <c r="C173" s="273">
        <f>Základ!C173</f>
        <v>0</v>
      </c>
      <c r="D173" s="273">
        <f>SUM(Základ!D173,Základ!F173,Základ!N173,Základ!P173)</f>
        <v>0</v>
      </c>
      <c r="E173" s="273">
        <f>SUM(Základ!E173,Základ!G173,Základ!O173,Základ!Q173)</f>
        <v>0</v>
      </c>
      <c r="F173" s="274">
        <f t="shared" si="0"/>
        <v>0</v>
      </c>
      <c r="G173" s="273">
        <f>SUM(Základ!I173,Základ!S173)</f>
        <v>0</v>
      </c>
      <c r="H173" s="273"/>
      <c r="I173" s="314" t="s">
        <v>3172</v>
      </c>
      <c r="J173" s="315" t="s">
        <v>3173</v>
      </c>
      <c r="K173" s="315" t="s">
        <v>3174</v>
      </c>
      <c r="L173" s="315" t="s">
        <v>3175</v>
      </c>
      <c r="M173" s="315" t="s">
        <v>3176</v>
      </c>
      <c r="N173" s="315" t="s">
        <v>3177</v>
      </c>
      <c r="O173" s="315" t="s">
        <v>778</v>
      </c>
      <c r="P173" s="315" t="s">
        <v>3178</v>
      </c>
      <c r="Q173" s="315" t="s">
        <v>3179</v>
      </c>
      <c r="R173" s="315" t="s">
        <v>3180</v>
      </c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92">
        <v>172</v>
      </c>
      <c r="B174" s="273">
        <f>Základ!B174</f>
        <v>0</v>
      </c>
      <c r="C174" s="273">
        <f>Základ!C174</f>
        <v>0</v>
      </c>
      <c r="D174" s="273">
        <f>SUM(Základ!D174,Základ!F174,Základ!N174,Základ!P174)</f>
        <v>0</v>
      </c>
      <c r="E174" s="273">
        <f>SUM(Základ!E174,Základ!G174,Základ!O174,Základ!Q174)</f>
        <v>0</v>
      </c>
      <c r="F174" s="274">
        <f t="shared" si="0"/>
        <v>0</v>
      </c>
      <c r="G174" s="273">
        <f>SUM(Základ!I174,Základ!S174)</f>
        <v>0</v>
      </c>
      <c r="H174" s="273"/>
      <c r="I174" s="314" t="s">
        <v>3181</v>
      </c>
      <c r="J174" s="315" t="s">
        <v>3182</v>
      </c>
      <c r="K174" s="315" t="s">
        <v>3183</v>
      </c>
      <c r="L174" s="315" t="s">
        <v>3184</v>
      </c>
      <c r="M174" s="315" t="s">
        <v>3185</v>
      </c>
      <c r="N174" s="315" t="s">
        <v>3186</v>
      </c>
      <c r="O174" s="315" t="s">
        <v>788</v>
      </c>
      <c r="P174" s="315" t="s">
        <v>3187</v>
      </c>
      <c r="Q174" s="315" t="s">
        <v>3188</v>
      </c>
      <c r="R174" s="315" t="s">
        <v>3189</v>
      </c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92">
        <v>173</v>
      </c>
      <c r="B175" s="273">
        <f>Základ!B175</f>
        <v>0</v>
      </c>
      <c r="C175" s="273">
        <f>Základ!C175</f>
        <v>0</v>
      </c>
      <c r="D175" s="273">
        <f>SUM(Základ!D175,Základ!F175,Základ!N175,Základ!P175)</f>
        <v>0</v>
      </c>
      <c r="E175" s="273">
        <f>SUM(Základ!E175,Základ!G175,Základ!O175,Základ!Q175)</f>
        <v>0</v>
      </c>
      <c r="F175" s="274">
        <f t="shared" si="0"/>
        <v>0</v>
      </c>
      <c r="G175" s="273">
        <f>SUM(Základ!I175,Základ!S175)</f>
        <v>0</v>
      </c>
      <c r="H175" s="273"/>
      <c r="I175" s="314" t="s">
        <v>3190</v>
      </c>
      <c r="J175" s="315" t="s">
        <v>3191</v>
      </c>
      <c r="K175" s="315" t="s">
        <v>3192</v>
      </c>
      <c r="L175" s="315" t="s">
        <v>3193</v>
      </c>
      <c r="M175" s="315" t="s">
        <v>3194</v>
      </c>
      <c r="N175" s="315" t="s">
        <v>3195</v>
      </c>
      <c r="O175" s="315" t="s">
        <v>798</v>
      </c>
      <c r="P175" s="315" t="s">
        <v>3196</v>
      </c>
      <c r="Q175" s="315" t="s">
        <v>3197</v>
      </c>
      <c r="R175" s="315" t="s">
        <v>3198</v>
      </c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92">
        <v>174</v>
      </c>
      <c r="B176" s="288">
        <f>Základ!B176</f>
        <v>0</v>
      </c>
      <c r="C176" s="288">
        <f>Základ!C176</f>
        <v>0</v>
      </c>
      <c r="D176" s="273">
        <f>SUM(Základ!D176,Základ!F176,Základ!N176,Základ!P176)</f>
        <v>0</v>
      </c>
      <c r="E176" s="273">
        <f>SUM(Základ!E176,Základ!G176,Základ!O176,Základ!Q176)</f>
        <v>0</v>
      </c>
      <c r="F176" s="274">
        <f t="shared" si="0"/>
        <v>0</v>
      </c>
      <c r="G176" s="273">
        <f>SUM(Základ!I176,Základ!S176)</f>
        <v>0</v>
      </c>
      <c r="H176" s="273"/>
      <c r="I176" s="314" t="s">
        <v>3199</v>
      </c>
      <c r="J176" s="315" t="s">
        <v>3200</v>
      </c>
      <c r="K176" s="315" t="s">
        <v>3201</v>
      </c>
      <c r="L176" s="315" t="s">
        <v>3202</v>
      </c>
      <c r="M176" s="315" t="s">
        <v>3203</v>
      </c>
      <c r="N176" s="315" t="s">
        <v>3204</v>
      </c>
      <c r="O176" s="315" t="s">
        <v>768</v>
      </c>
      <c r="P176" s="315" t="s">
        <v>3205</v>
      </c>
      <c r="Q176" s="315" t="s">
        <v>3206</v>
      </c>
      <c r="R176" s="315" t="s">
        <v>3207</v>
      </c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92">
        <v>175</v>
      </c>
      <c r="B177" s="288">
        <f>Základ!B177</f>
        <v>0</v>
      </c>
      <c r="C177" s="288">
        <f>Základ!C177</f>
        <v>0</v>
      </c>
      <c r="D177" s="273">
        <f>SUM(Základ!D177,Základ!F177,Základ!N177,Základ!P177)</f>
        <v>0</v>
      </c>
      <c r="E177" s="273">
        <f>SUM(Základ!E177,Základ!G177,Základ!O177,Základ!Q177)</f>
        <v>0</v>
      </c>
      <c r="F177" s="274">
        <f t="shared" si="0"/>
        <v>0</v>
      </c>
      <c r="G177" s="273">
        <f>SUM(Základ!I177,Základ!S177)</f>
        <v>0</v>
      </c>
      <c r="H177" s="273"/>
      <c r="I177" s="314" t="s">
        <v>3208</v>
      </c>
      <c r="J177" s="315" t="s">
        <v>3209</v>
      </c>
      <c r="K177" s="315" t="s">
        <v>3210</v>
      </c>
      <c r="L177" s="315" t="s">
        <v>3211</v>
      </c>
      <c r="M177" s="315" t="s">
        <v>3212</v>
      </c>
      <c r="N177" s="315" t="s">
        <v>3213</v>
      </c>
      <c r="O177" s="315" t="s">
        <v>778</v>
      </c>
      <c r="P177" s="315" t="s">
        <v>3214</v>
      </c>
      <c r="Q177" s="315" t="s">
        <v>3215</v>
      </c>
      <c r="R177" s="315" t="s">
        <v>3216</v>
      </c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91">
        <v>176</v>
      </c>
      <c r="B178" s="288">
        <f>Základ!B178</f>
        <v>0</v>
      </c>
      <c r="C178" s="288">
        <f>Základ!C178</f>
        <v>0</v>
      </c>
      <c r="D178" s="273">
        <f>SUM(Základ!D178,Základ!F178,Základ!N178,Základ!P178)</f>
        <v>0</v>
      </c>
      <c r="E178" s="273">
        <f>SUM(Základ!E178,Základ!G178,Základ!O178,Základ!Q178)</f>
        <v>0</v>
      </c>
      <c r="F178" s="274">
        <f t="shared" si="0"/>
        <v>0</v>
      </c>
      <c r="G178" s="273">
        <f>SUM(Základ!I178,Základ!S178)</f>
        <v>0</v>
      </c>
      <c r="H178" s="273"/>
      <c r="I178" s="314" t="s">
        <v>3217</v>
      </c>
      <c r="J178" s="315" t="s">
        <v>3218</v>
      </c>
      <c r="K178" s="315" t="s">
        <v>3219</v>
      </c>
      <c r="L178" s="315" t="s">
        <v>3220</v>
      </c>
      <c r="M178" s="315" t="s">
        <v>3221</v>
      </c>
      <c r="N178" s="315" t="s">
        <v>3222</v>
      </c>
      <c r="O178" s="315" t="s">
        <v>788</v>
      </c>
      <c r="P178" s="315" t="s">
        <v>3223</v>
      </c>
      <c r="Q178" s="315" t="s">
        <v>3224</v>
      </c>
      <c r="R178" s="315" t="s">
        <v>3225</v>
      </c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91">
        <v>177</v>
      </c>
      <c r="B179" s="288">
        <f>Základ!B179</f>
        <v>0</v>
      </c>
      <c r="C179" s="288">
        <f>Základ!C179</f>
        <v>0</v>
      </c>
      <c r="D179" s="273">
        <f>SUM(Základ!D179,Základ!F179,Základ!N179,Základ!P179)</f>
        <v>0</v>
      </c>
      <c r="E179" s="273">
        <f>SUM(Základ!E179,Základ!G179,Základ!O179,Základ!Q179)</f>
        <v>0</v>
      </c>
      <c r="F179" s="274">
        <f t="shared" si="0"/>
        <v>0</v>
      </c>
      <c r="G179" s="273">
        <f>SUM(Základ!I179,Základ!S179)</f>
        <v>0</v>
      </c>
      <c r="H179" s="273"/>
      <c r="I179" s="314" t="s">
        <v>3226</v>
      </c>
      <c r="J179" s="315" t="s">
        <v>3227</v>
      </c>
      <c r="K179" s="315" t="s">
        <v>3228</v>
      </c>
      <c r="L179" s="315" t="s">
        <v>3229</v>
      </c>
      <c r="M179" s="315" t="s">
        <v>3230</v>
      </c>
      <c r="N179" s="315" t="s">
        <v>3231</v>
      </c>
      <c r="O179" s="315" t="s">
        <v>798</v>
      </c>
      <c r="P179" s="315" t="s">
        <v>3232</v>
      </c>
      <c r="Q179" s="315" t="s">
        <v>3233</v>
      </c>
      <c r="R179" s="315" t="s">
        <v>3234</v>
      </c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91">
        <v>178</v>
      </c>
      <c r="B180" s="288">
        <f>Základ!B180</f>
        <v>0</v>
      </c>
      <c r="C180" s="288">
        <f>Základ!C180</f>
        <v>0</v>
      </c>
      <c r="D180" s="273">
        <f>SUM(Základ!D180,Základ!F180,Základ!N180,Základ!P180)</f>
        <v>0</v>
      </c>
      <c r="E180" s="273">
        <f>SUM(Základ!E180,Základ!G180,Základ!O180,Základ!Q180)</f>
        <v>0</v>
      </c>
      <c r="F180" s="274">
        <f t="shared" si="0"/>
        <v>0</v>
      </c>
      <c r="G180" s="273">
        <f>SUM(Základ!I180,Základ!S180)</f>
        <v>0</v>
      </c>
      <c r="H180" s="273"/>
      <c r="I180" s="314" t="s">
        <v>3235</v>
      </c>
      <c r="J180" s="315" t="s">
        <v>3236</v>
      </c>
      <c r="K180" s="315" t="s">
        <v>3237</v>
      </c>
      <c r="L180" s="315" t="s">
        <v>3238</v>
      </c>
      <c r="M180" s="315" t="s">
        <v>3239</v>
      </c>
      <c r="N180" s="315" t="s">
        <v>3240</v>
      </c>
      <c r="O180" s="315" t="s">
        <v>768</v>
      </c>
      <c r="P180" s="315" t="s">
        <v>3241</v>
      </c>
      <c r="Q180" s="315" t="s">
        <v>3242</v>
      </c>
      <c r="R180" s="315" t="s">
        <v>3243</v>
      </c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91">
        <v>179</v>
      </c>
      <c r="B181" s="288">
        <f>Základ!B181</f>
        <v>0</v>
      </c>
      <c r="C181" s="288">
        <f>Základ!C181</f>
        <v>0</v>
      </c>
      <c r="D181" s="273">
        <f>SUM(Základ!D181,Základ!F181,Základ!N181,Základ!P181)</f>
        <v>0</v>
      </c>
      <c r="E181" s="273">
        <f>SUM(Základ!E181,Základ!G181,Základ!O181,Základ!Q181)</f>
        <v>0</v>
      </c>
      <c r="F181" s="274">
        <f t="shared" si="0"/>
        <v>0</v>
      </c>
      <c r="G181" s="273">
        <f>SUM(Základ!I181,Základ!S181)</f>
        <v>0</v>
      </c>
      <c r="H181" s="273"/>
      <c r="I181" s="314" t="s">
        <v>3244</v>
      </c>
      <c r="J181" s="315" t="s">
        <v>3245</v>
      </c>
      <c r="K181" s="315" t="s">
        <v>3246</v>
      </c>
      <c r="L181" s="315" t="s">
        <v>3247</v>
      </c>
      <c r="M181" s="315" t="s">
        <v>3248</v>
      </c>
      <c r="N181" s="315" t="s">
        <v>3249</v>
      </c>
      <c r="O181" s="315" t="s">
        <v>778</v>
      </c>
      <c r="P181" s="315" t="s">
        <v>3250</v>
      </c>
      <c r="Q181" s="315" t="s">
        <v>3251</v>
      </c>
      <c r="R181" s="315" t="s">
        <v>3252</v>
      </c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91">
        <v>180</v>
      </c>
      <c r="B182" s="288">
        <f>Základ!B182</f>
        <v>0</v>
      </c>
      <c r="C182" s="288">
        <f>Základ!C182</f>
        <v>0</v>
      </c>
      <c r="D182" s="273">
        <f>SUM(Základ!D182,Základ!F182,Základ!N182,Základ!P182)</f>
        <v>0</v>
      </c>
      <c r="E182" s="273">
        <f>SUM(Základ!E182,Základ!G182,Základ!O182,Základ!Q182)</f>
        <v>0</v>
      </c>
      <c r="F182" s="274">
        <f t="shared" si="0"/>
        <v>0</v>
      </c>
      <c r="G182" s="273">
        <f>SUM(Základ!I182,Základ!S182)</f>
        <v>0</v>
      </c>
      <c r="H182" s="273"/>
      <c r="I182" s="314" t="s">
        <v>3253</v>
      </c>
      <c r="J182" s="315" t="s">
        <v>3254</v>
      </c>
      <c r="K182" s="315" t="s">
        <v>3255</v>
      </c>
      <c r="L182" s="315" t="s">
        <v>3256</v>
      </c>
      <c r="M182" s="315" t="s">
        <v>3257</v>
      </c>
      <c r="N182" s="315" t="s">
        <v>3258</v>
      </c>
      <c r="O182" s="315" t="s">
        <v>788</v>
      </c>
      <c r="P182" s="315" t="s">
        <v>3259</v>
      </c>
      <c r="Q182" s="315" t="s">
        <v>3260</v>
      </c>
      <c r="R182" s="315" t="s">
        <v>3261</v>
      </c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91">
        <v>181</v>
      </c>
      <c r="B183" s="288">
        <f>Základ!B183</f>
        <v>0</v>
      </c>
      <c r="C183" s="288">
        <f>Základ!C183</f>
        <v>0</v>
      </c>
      <c r="D183" s="273">
        <f>SUM(Základ!D183,Základ!F183,Základ!N183,Základ!P183)</f>
        <v>0</v>
      </c>
      <c r="E183" s="273">
        <f>SUM(Základ!E183,Základ!G183,Základ!O183,Základ!Q183)</f>
        <v>0</v>
      </c>
      <c r="F183" s="274">
        <f t="shared" si="0"/>
        <v>0</v>
      </c>
      <c r="G183" s="273">
        <f>SUM(Základ!I183,Základ!S183)</f>
        <v>0</v>
      </c>
      <c r="H183" s="273"/>
      <c r="I183" s="314" t="s">
        <v>3262</v>
      </c>
      <c r="J183" s="315" t="s">
        <v>3263</v>
      </c>
      <c r="K183" s="315" t="s">
        <v>3264</v>
      </c>
      <c r="L183" s="315" t="s">
        <v>3265</v>
      </c>
      <c r="M183" s="315" t="s">
        <v>3266</v>
      </c>
      <c r="N183" s="315" t="s">
        <v>3267</v>
      </c>
      <c r="O183" s="315" t="s">
        <v>798</v>
      </c>
      <c r="P183" s="315" t="s">
        <v>3268</v>
      </c>
      <c r="Q183" s="315" t="s">
        <v>3269</v>
      </c>
      <c r="R183" s="315" t="s">
        <v>3270</v>
      </c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91">
        <v>182</v>
      </c>
      <c r="B184" s="288">
        <f>Základ!B184</f>
        <v>0</v>
      </c>
      <c r="C184" s="288">
        <f>Základ!C184</f>
        <v>0</v>
      </c>
      <c r="D184" s="273">
        <f>SUM(Základ!D184,Základ!F184,Základ!N184,Základ!P184)</f>
        <v>0</v>
      </c>
      <c r="E184" s="273">
        <f>SUM(Základ!E184,Základ!G184,Základ!O184,Základ!Q184)</f>
        <v>0</v>
      </c>
      <c r="F184" s="274">
        <f t="shared" si="0"/>
        <v>0</v>
      </c>
      <c r="G184" s="273">
        <f>SUM(Základ!I184,Základ!S184)</f>
        <v>0</v>
      </c>
      <c r="H184" s="273"/>
      <c r="I184" s="314" t="s">
        <v>3271</v>
      </c>
      <c r="J184" s="315" t="s">
        <v>3272</v>
      </c>
      <c r="K184" s="315" t="s">
        <v>3273</v>
      </c>
      <c r="L184" s="315" t="s">
        <v>3274</v>
      </c>
      <c r="M184" s="315" t="s">
        <v>3275</v>
      </c>
      <c r="N184" s="315" t="s">
        <v>3276</v>
      </c>
      <c r="O184" s="315" t="s">
        <v>768</v>
      </c>
      <c r="P184" s="315" t="s">
        <v>3277</v>
      </c>
      <c r="Q184" s="315" t="s">
        <v>3278</v>
      </c>
      <c r="R184" s="315" t="s">
        <v>3279</v>
      </c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92">
        <v>183</v>
      </c>
      <c r="B185" s="288">
        <f>Základ!B185</f>
        <v>0</v>
      </c>
      <c r="C185" s="288">
        <f>Základ!C185</f>
        <v>0</v>
      </c>
      <c r="D185" s="273">
        <f>SUM(Základ!D185,Základ!F185,Základ!N185,Základ!P185)</f>
        <v>0</v>
      </c>
      <c r="E185" s="273">
        <f>SUM(Základ!E185,Základ!G185,Základ!O185,Základ!Q185)</f>
        <v>0</v>
      </c>
      <c r="F185" s="274">
        <f t="shared" si="0"/>
        <v>0</v>
      </c>
      <c r="G185" s="273">
        <f>SUM(Základ!I185,Základ!S185)</f>
        <v>0</v>
      </c>
      <c r="H185" s="273"/>
      <c r="I185" s="314" t="s">
        <v>3280</v>
      </c>
      <c r="J185" s="315" t="s">
        <v>3281</v>
      </c>
      <c r="K185" s="315" t="s">
        <v>3282</v>
      </c>
      <c r="L185" s="315" t="s">
        <v>3283</v>
      </c>
      <c r="M185" s="315" t="s">
        <v>3284</v>
      </c>
      <c r="N185" s="315" t="s">
        <v>3285</v>
      </c>
      <c r="O185" s="315" t="s">
        <v>778</v>
      </c>
      <c r="P185" s="315" t="s">
        <v>3286</v>
      </c>
      <c r="Q185" s="315" t="s">
        <v>3287</v>
      </c>
      <c r="R185" s="315" t="s">
        <v>3288</v>
      </c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92">
        <v>184</v>
      </c>
      <c r="B186" s="288">
        <f>Základ!B186</f>
        <v>0</v>
      </c>
      <c r="C186" s="288">
        <f>Základ!C186</f>
        <v>0</v>
      </c>
      <c r="D186" s="273">
        <f>SUM(Základ!D186,Základ!F186,Základ!N186,Základ!P186)</f>
        <v>0</v>
      </c>
      <c r="E186" s="273">
        <f>SUM(Základ!E186,Základ!G186,Základ!O186,Základ!Q186)</f>
        <v>0</v>
      </c>
      <c r="F186" s="274">
        <f t="shared" si="0"/>
        <v>0</v>
      </c>
      <c r="G186" s="273">
        <f>SUM(Základ!I186,Základ!S186)</f>
        <v>0</v>
      </c>
      <c r="H186" s="273"/>
      <c r="I186" s="314" t="s">
        <v>3289</v>
      </c>
      <c r="J186" s="315" t="s">
        <v>3290</v>
      </c>
      <c r="K186" s="315" t="s">
        <v>3291</v>
      </c>
      <c r="L186" s="315" t="s">
        <v>3292</v>
      </c>
      <c r="M186" s="315" t="s">
        <v>3293</v>
      </c>
      <c r="N186" s="315" t="s">
        <v>3294</v>
      </c>
      <c r="O186" s="315" t="s">
        <v>788</v>
      </c>
      <c r="P186" s="315" t="s">
        <v>3295</v>
      </c>
      <c r="Q186" s="315" t="s">
        <v>3296</v>
      </c>
      <c r="R186" s="315" t="s">
        <v>3297</v>
      </c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92">
        <v>185</v>
      </c>
      <c r="B187" s="288">
        <f>Základ!B187</f>
        <v>0</v>
      </c>
      <c r="C187" s="288">
        <f>Základ!C187</f>
        <v>0</v>
      </c>
      <c r="D187" s="273">
        <f>SUM(Základ!D187,Základ!F187,Základ!N187,Základ!P187)</f>
        <v>0</v>
      </c>
      <c r="E187" s="273">
        <f>SUM(Základ!E187,Základ!G187,Základ!O187,Základ!Q187)</f>
        <v>0</v>
      </c>
      <c r="F187" s="274">
        <f t="shared" si="0"/>
        <v>0</v>
      </c>
      <c r="G187" s="273">
        <f>SUM(Základ!I187,Základ!S187)</f>
        <v>0</v>
      </c>
      <c r="H187" s="273"/>
      <c r="I187" s="314" t="s">
        <v>3298</v>
      </c>
      <c r="J187" s="315" t="s">
        <v>3299</v>
      </c>
      <c r="K187" s="315" t="s">
        <v>3300</v>
      </c>
      <c r="L187" s="315" t="s">
        <v>3301</v>
      </c>
      <c r="M187" s="315" t="s">
        <v>3302</v>
      </c>
      <c r="N187" s="315" t="s">
        <v>3303</v>
      </c>
      <c r="O187" s="315" t="s">
        <v>798</v>
      </c>
      <c r="P187" s="315" t="s">
        <v>3304</v>
      </c>
      <c r="Q187" s="315" t="s">
        <v>3305</v>
      </c>
      <c r="R187" s="315" t="s">
        <v>3306</v>
      </c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92">
        <v>186</v>
      </c>
      <c r="B188" s="288">
        <f>Základ!B188</f>
        <v>0</v>
      </c>
      <c r="C188" s="288">
        <f>Základ!C188</f>
        <v>0</v>
      </c>
      <c r="D188" s="273">
        <f>SUM(Základ!D188,Základ!F188,Základ!N188,Základ!P188)</f>
        <v>0</v>
      </c>
      <c r="E188" s="273">
        <f>SUM(Základ!E188,Základ!G188,Základ!O188,Základ!Q188)</f>
        <v>0</v>
      </c>
      <c r="F188" s="274">
        <f t="shared" si="0"/>
        <v>0</v>
      </c>
      <c r="G188" s="273">
        <f>SUM(Základ!I188,Základ!S188)</f>
        <v>0</v>
      </c>
      <c r="H188" s="273"/>
      <c r="I188" s="314" t="s">
        <v>3307</v>
      </c>
      <c r="J188" s="315" t="s">
        <v>3308</v>
      </c>
      <c r="K188" s="315" t="s">
        <v>3309</v>
      </c>
      <c r="L188" s="315" t="s">
        <v>3310</v>
      </c>
      <c r="M188" s="315" t="s">
        <v>3311</v>
      </c>
      <c r="N188" s="315" t="s">
        <v>3312</v>
      </c>
      <c r="O188" s="315" t="s">
        <v>768</v>
      </c>
      <c r="P188" s="315" t="s">
        <v>3313</v>
      </c>
      <c r="Q188" s="315" t="s">
        <v>3314</v>
      </c>
      <c r="R188" s="315" t="s">
        <v>3315</v>
      </c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92">
        <v>187</v>
      </c>
      <c r="B189" s="288">
        <f>Základ!B189</f>
        <v>0</v>
      </c>
      <c r="C189" s="288">
        <f>Základ!C189</f>
        <v>0</v>
      </c>
      <c r="D189" s="273">
        <f>SUM(Základ!D189,Základ!F189,Základ!N189,Základ!P189)</f>
        <v>0</v>
      </c>
      <c r="E189" s="273">
        <f>SUM(Základ!E189,Základ!G189,Základ!O189,Základ!Q189)</f>
        <v>0</v>
      </c>
      <c r="F189" s="274">
        <f t="shared" si="0"/>
        <v>0</v>
      </c>
      <c r="G189" s="273">
        <f>SUM(Základ!I189,Základ!S189)</f>
        <v>0</v>
      </c>
      <c r="H189" s="273"/>
      <c r="I189" s="314" t="s">
        <v>3316</v>
      </c>
      <c r="J189" s="315" t="s">
        <v>3317</v>
      </c>
      <c r="K189" s="315" t="s">
        <v>3318</v>
      </c>
      <c r="L189" s="315" t="s">
        <v>3319</v>
      </c>
      <c r="M189" s="315" t="s">
        <v>3320</v>
      </c>
      <c r="N189" s="315" t="s">
        <v>3321</v>
      </c>
      <c r="O189" s="315" t="s">
        <v>778</v>
      </c>
      <c r="P189" s="315" t="s">
        <v>3322</v>
      </c>
      <c r="Q189" s="315" t="s">
        <v>3323</v>
      </c>
      <c r="R189" s="315" t="s">
        <v>3324</v>
      </c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92">
        <v>188</v>
      </c>
      <c r="B190" s="288">
        <f>Základ!B190</f>
        <v>0</v>
      </c>
      <c r="C190" s="288">
        <f>Základ!C190</f>
        <v>0</v>
      </c>
      <c r="D190" s="273">
        <f>SUM(Základ!D190,Základ!F190,Základ!N190,Základ!P190)</f>
        <v>0</v>
      </c>
      <c r="E190" s="273">
        <f>SUM(Základ!E190,Základ!G190,Základ!O190,Základ!Q190)</f>
        <v>0</v>
      </c>
      <c r="F190" s="274">
        <f t="shared" si="0"/>
        <v>0</v>
      </c>
      <c r="G190" s="273">
        <f>SUM(Základ!I190,Základ!S190)</f>
        <v>0</v>
      </c>
      <c r="H190" s="273"/>
      <c r="I190" s="314" t="s">
        <v>3325</v>
      </c>
      <c r="J190" s="315" t="s">
        <v>3326</v>
      </c>
      <c r="K190" s="315" t="s">
        <v>3327</v>
      </c>
      <c r="L190" s="315" t="s">
        <v>3328</v>
      </c>
      <c r="M190" s="315" t="s">
        <v>3329</v>
      </c>
      <c r="N190" s="315" t="s">
        <v>3330</v>
      </c>
      <c r="O190" s="315" t="s">
        <v>788</v>
      </c>
      <c r="P190" s="315" t="s">
        <v>3331</v>
      </c>
      <c r="Q190" s="315" t="s">
        <v>3332</v>
      </c>
      <c r="R190" s="315" t="s">
        <v>3333</v>
      </c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92">
        <v>189</v>
      </c>
      <c r="B191" s="288">
        <f>Základ!B191</f>
        <v>0</v>
      </c>
      <c r="C191" s="288">
        <f>Základ!C191</f>
        <v>0</v>
      </c>
      <c r="D191" s="273">
        <f>SUM(Základ!D191,Základ!F191,Základ!N191,Základ!P191)</f>
        <v>0</v>
      </c>
      <c r="E191" s="273">
        <f>SUM(Základ!E191,Základ!G191,Základ!O191,Základ!Q191)</f>
        <v>0</v>
      </c>
      <c r="F191" s="274">
        <f t="shared" si="0"/>
        <v>0</v>
      </c>
      <c r="G191" s="273">
        <f>SUM(Základ!I191,Základ!S191)</f>
        <v>0</v>
      </c>
      <c r="H191" s="273"/>
      <c r="I191" s="314" t="s">
        <v>3334</v>
      </c>
      <c r="J191" s="315" t="s">
        <v>3335</v>
      </c>
      <c r="K191" s="315" t="s">
        <v>3336</v>
      </c>
      <c r="L191" s="315" t="s">
        <v>3337</v>
      </c>
      <c r="M191" s="315" t="s">
        <v>3338</v>
      </c>
      <c r="N191" s="315" t="s">
        <v>3339</v>
      </c>
      <c r="O191" s="315" t="s">
        <v>798</v>
      </c>
      <c r="P191" s="315" t="s">
        <v>3340</v>
      </c>
      <c r="Q191" s="315" t="s">
        <v>3341</v>
      </c>
      <c r="R191" s="315" t="s">
        <v>3342</v>
      </c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91">
        <v>190</v>
      </c>
      <c r="B192" s="288">
        <f>Základ!B192</f>
        <v>0</v>
      </c>
      <c r="C192" s="288">
        <f>Základ!C192</f>
        <v>0</v>
      </c>
      <c r="D192" s="273">
        <f>SUM(Základ!D192,Základ!F192,Základ!N192,Základ!P192)</f>
        <v>0</v>
      </c>
      <c r="E192" s="273">
        <f>SUM(Základ!E192,Základ!G192,Základ!O192,Základ!Q192)</f>
        <v>0</v>
      </c>
      <c r="F192" s="274">
        <f t="shared" si="0"/>
        <v>0</v>
      </c>
      <c r="G192" s="273">
        <f>SUM(Základ!I192,Základ!S192)</f>
        <v>0</v>
      </c>
      <c r="H192" s="273"/>
      <c r="I192" s="314" t="s">
        <v>3343</v>
      </c>
      <c r="J192" s="315" t="s">
        <v>3344</v>
      </c>
      <c r="K192" s="315" t="s">
        <v>3345</v>
      </c>
      <c r="L192" s="315" t="s">
        <v>3346</v>
      </c>
      <c r="M192" s="315" t="s">
        <v>3347</v>
      </c>
      <c r="N192" s="315" t="s">
        <v>3348</v>
      </c>
      <c r="O192" s="315" t="s">
        <v>768</v>
      </c>
      <c r="P192" s="315" t="s">
        <v>3349</v>
      </c>
      <c r="Q192" s="315" t="s">
        <v>3350</v>
      </c>
      <c r="R192" s="315" t="s">
        <v>3351</v>
      </c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91">
        <v>191</v>
      </c>
      <c r="B193" s="288">
        <f>Základ!B193</f>
        <v>0</v>
      </c>
      <c r="C193" s="288">
        <f>Základ!C193</f>
        <v>0</v>
      </c>
      <c r="D193" s="273">
        <f>SUM(Základ!D193,Základ!F193,Základ!N193,Základ!P193)</f>
        <v>0</v>
      </c>
      <c r="E193" s="273">
        <f>SUM(Základ!E193,Základ!G193,Základ!O193,Základ!Q193)</f>
        <v>0</v>
      </c>
      <c r="F193" s="274">
        <f t="shared" si="0"/>
        <v>0</v>
      </c>
      <c r="G193" s="273">
        <f>SUM(Základ!I193,Základ!S193)</f>
        <v>0</v>
      </c>
      <c r="H193" s="273"/>
      <c r="I193" s="314" t="s">
        <v>3352</v>
      </c>
      <c r="J193" s="315" t="s">
        <v>3353</v>
      </c>
      <c r="K193" s="315" t="s">
        <v>3354</v>
      </c>
      <c r="L193" s="315" t="s">
        <v>3355</v>
      </c>
      <c r="M193" s="315" t="s">
        <v>3356</v>
      </c>
      <c r="N193" s="315" t="s">
        <v>3357</v>
      </c>
      <c r="O193" s="315" t="s">
        <v>778</v>
      </c>
      <c r="P193" s="315" t="s">
        <v>3358</v>
      </c>
      <c r="Q193" s="315" t="s">
        <v>3359</v>
      </c>
      <c r="R193" s="315" t="s">
        <v>3360</v>
      </c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91">
        <v>192</v>
      </c>
      <c r="B194" s="288">
        <f>Základ!B194</f>
        <v>0</v>
      </c>
      <c r="C194" s="288">
        <f>Základ!C194</f>
        <v>0</v>
      </c>
      <c r="D194" s="273">
        <f>SUM(Základ!D194,Základ!F194,Základ!N194,Základ!P194)</f>
        <v>0</v>
      </c>
      <c r="E194" s="273">
        <f>SUM(Základ!E194,Základ!G194,Základ!O194,Základ!Q194)</f>
        <v>0</v>
      </c>
      <c r="F194" s="274">
        <f t="shared" si="0"/>
        <v>0</v>
      </c>
      <c r="G194" s="273">
        <f>SUM(Základ!I194,Základ!S194)</f>
        <v>0</v>
      </c>
      <c r="H194" s="273"/>
      <c r="I194" s="314" t="s">
        <v>3361</v>
      </c>
      <c r="J194" s="315" t="s">
        <v>3362</v>
      </c>
      <c r="K194" s="315" t="s">
        <v>3363</v>
      </c>
      <c r="L194" s="315" t="s">
        <v>3364</v>
      </c>
      <c r="M194" s="315" t="s">
        <v>3365</v>
      </c>
      <c r="N194" s="315" t="s">
        <v>3366</v>
      </c>
      <c r="O194" s="315" t="s">
        <v>788</v>
      </c>
      <c r="P194" s="315" t="s">
        <v>3367</v>
      </c>
      <c r="Q194" s="315" t="s">
        <v>3368</v>
      </c>
      <c r="R194" s="315" t="s">
        <v>3369</v>
      </c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91">
        <v>193</v>
      </c>
      <c r="B195" s="288">
        <f>Základ!B195</f>
        <v>0</v>
      </c>
      <c r="C195" s="288">
        <f>Základ!C195</f>
        <v>0</v>
      </c>
      <c r="D195" s="273">
        <f>SUM(Základ!D195,Základ!F195,Základ!N195,Základ!P195)</f>
        <v>0</v>
      </c>
      <c r="E195" s="273">
        <f>SUM(Základ!E195,Základ!G195,Základ!O195,Základ!Q195)</f>
        <v>0</v>
      </c>
      <c r="F195" s="274">
        <f t="shared" si="0"/>
        <v>0</v>
      </c>
      <c r="G195" s="273">
        <f>SUM(Základ!I195,Základ!S195)</f>
        <v>0</v>
      </c>
      <c r="H195" s="273"/>
      <c r="I195" s="314" t="s">
        <v>3370</v>
      </c>
      <c r="J195" s="315" t="s">
        <v>3371</v>
      </c>
      <c r="K195" s="315" t="s">
        <v>3372</v>
      </c>
      <c r="L195" s="315" t="s">
        <v>3373</v>
      </c>
      <c r="M195" s="315" t="s">
        <v>3374</v>
      </c>
      <c r="N195" s="315" t="s">
        <v>3375</v>
      </c>
      <c r="O195" s="315" t="s">
        <v>798</v>
      </c>
      <c r="P195" s="315" t="s">
        <v>3376</v>
      </c>
      <c r="Q195" s="315" t="s">
        <v>3377</v>
      </c>
      <c r="R195" s="315" t="s">
        <v>3378</v>
      </c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91">
        <v>194</v>
      </c>
      <c r="B196" s="288">
        <f>Základ!B196</f>
        <v>0</v>
      </c>
      <c r="C196" s="288">
        <f>Základ!C196</f>
        <v>0</v>
      </c>
      <c r="D196" s="273">
        <f>SUM(Základ!D196,Základ!F196,Základ!N196,Základ!P196)</f>
        <v>0</v>
      </c>
      <c r="E196" s="273">
        <f>SUM(Základ!E196,Základ!G196,Základ!O196,Základ!Q196)</f>
        <v>0</v>
      </c>
      <c r="F196" s="274">
        <f t="shared" si="0"/>
        <v>0</v>
      </c>
      <c r="G196" s="273">
        <f>SUM(Základ!I196,Základ!S196)</f>
        <v>0</v>
      </c>
      <c r="H196" s="273"/>
      <c r="I196" s="314" t="s">
        <v>3379</v>
      </c>
      <c r="J196" s="315" t="s">
        <v>3380</v>
      </c>
      <c r="K196" s="315" t="s">
        <v>3381</v>
      </c>
      <c r="L196" s="315" t="s">
        <v>3382</v>
      </c>
      <c r="M196" s="315" t="s">
        <v>3383</v>
      </c>
      <c r="N196" s="315" t="s">
        <v>3384</v>
      </c>
      <c r="O196" s="315" t="s">
        <v>768</v>
      </c>
      <c r="P196" s="315" t="s">
        <v>3385</v>
      </c>
      <c r="Q196" s="315" t="s">
        <v>3386</v>
      </c>
      <c r="R196" s="315" t="s">
        <v>3387</v>
      </c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91">
        <v>195</v>
      </c>
      <c r="B197" s="288">
        <f>Základ!B197</f>
        <v>0</v>
      </c>
      <c r="C197" s="288">
        <f>Základ!C197</f>
        <v>0</v>
      </c>
      <c r="D197" s="273">
        <f>SUM(Základ!D197,Základ!F197,Základ!N197,Základ!P197)</f>
        <v>0</v>
      </c>
      <c r="E197" s="273">
        <f>SUM(Základ!E197,Základ!G197,Základ!O197,Základ!Q197)</f>
        <v>0</v>
      </c>
      <c r="F197" s="274">
        <f t="shared" si="0"/>
        <v>0</v>
      </c>
      <c r="G197" s="273">
        <f>SUM(Základ!I197,Základ!S197)</f>
        <v>0</v>
      </c>
      <c r="H197" s="273"/>
      <c r="I197" s="314" t="s">
        <v>3388</v>
      </c>
      <c r="J197" s="315" t="s">
        <v>3389</v>
      </c>
      <c r="K197" s="315" t="s">
        <v>3390</v>
      </c>
      <c r="L197" s="315" t="s">
        <v>3391</v>
      </c>
      <c r="M197" s="315" t="s">
        <v>3392</v>
      </c>
      <c r="N197" s="315" t="s">
        <v>3393</v>
      </c>
      <c r="O197" s="315" t="s">
        <v>778</v>
      </c>
      <c r="P197" s="315" t="s">
        <v>3394</v>
      </c>
      <c r="Q197" s="315" t="s">
        <v>3395</v>
      </c>
      <c r="R197" s="315" t="s">
        <v>3396</v>
      </c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91">
        <v>196</v>
      </c>
      <c r="B198" s="288">
        <f>Základ!B198</f>
        <v>0</v>
      </c>
      <c r="C198" s="288">
        <f>Základ!C198</f>
        <v>0</v>
      </c>
      <c r="D198" s="273">
        <f>SUM(Základ!D198,Základ!F198,Základ!N198,Základ!P198)</f>
        <v>0</v>
      </c>
      <c r="E198" s="273">
        <f>SUM(Základ!E198,Základ!G198,Základ!O198,Základ!Q198)</f>
        <v>0</v>
      </c>
      <c r="F198" s="274">
        <f t="shared" si="0"/>
        <v>0</v>
      </c>
      <c r="G198" s="273">
        <f>SUM(Základ!I198,Základ!S198)</f>
        <v>0</v>
      </c>
      <c r="H198" s="273"/>
      <c r="I198" s="314" t="s">
        <v>3397</v>
      </c>
      <c r="J198" s="315" t="s">
        <v>3398</v>
      </c>
      <c r="K198" s="315" t="s">
        <v>3399</v>
      </c>
      <c r="L198" s="315" t="s">
        <v>3400</v>
      </c>
      <c r="M198" s="315" t="s">
        <v>3401</v>
      </c>
      <c r="N198" s="315" t="s">
        <v>3402</v>
      </c>
      <c r="O198" s="315" t="s">
        <v>788</v>
      </c>
      <c r="P198" s="315" t="s">
        <v>3403</v>
      </c>
      <c r="Q198" s="315" t="s">
        <v>3404</v>
      </c>
      <c r="R198" s="315" t="s">
        <v>3405</v>
      </c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92">
        <v>197</v>
      </c>
      <c r="B199" s="288">
        <f>Základ!B199</f>
        <v>0</v>
      </c>
      <c r="C199" s="288">
        <f>Základ!C199</f>
        <v>0</v>
      </c>
      <c r="D199" s="273">
        <f>SUM(Základ!D199,Základ!F199,Základ!N199,Základ!P199)</f>
        <v>0</v>
      </c>
      <c r="E199" s="273">
        <f>SUM(Základ!E199,Základ!G199,Základ!O199,Základ!Q199)</f>
        <v>0</v>
      </c>
      <c r="F199" s="274">
        <f t="shared" si="0"/>
        <v>0</v>
      </c>
      <c r="G199" s="273">
        <f>SUM(Základ!I199,Základ!S199)</f>
        <v>0</v>
      </c>
      <c r="H199" s="273"/>
      <c r="I199" s="314" t="s">
        <v>3406</v>
      </c>
      <c r="J199" s="315" t="s">
        <v>3407</v>
      </c>
      <c r="K199" s="315" t="s">
        <v>3408</v>
      </c>
      <c r="L199" s="315" t="s">
        <v>3409</v>
      </c>
      <c r="M199" s="315" t="s">
        <v>3410</v>
      </c>
      <c r="N199" s="315" t="s">
        <v>3411</v>
      </c>
      <c r="O199" s="315" t="s">
        <v>798</v>
      </c>
      <c r="P199" s="315" t="s">
        <v>3412</v>
      </c>
      <c r="Q199" s="315" t="s">
        <v>3413</v>
      </c>
      <c r="R199" s="315" t="s">
        <v>3414</v>
      </c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92">
        <v>198</v>
      </c>
      <c r="B200" s="288">
        <f>Základ!B200</f>
        <v>0</v>
      </c>
      <c r="C200" s="288">
        <f>Základ!C200</f>
        <v>0</v>
      </c>
      <c r="D200" s="273">
        <f>SUM(Základ!D200,Základ!F200,Základ!N200,Základ!P200)</f>
        <v>0</v>
      </c>
      <c r="E200" s="273">
        <f>SUM(Základ!E200,Základ!G200,Základ!O200,Základ!Q200)</f>
        <v>0</v>
      </c>
      <c r="F200" s="274">
        <f t="shared" si="0"/>
        <v>0</v>
      </c>
      <c r="G200" s="273">
        <f>SUM(Základ!I200,Základ!S200)</f>
        <v>0</v>
      </c>
      <c r="H200" s="273"/>
      <c r="I200" s="314" t="s">
        <v>762</v>
      </c>
      <c r="J200" s="315" t="s">
        <v>763</v>
      </c>
      <c r="K200" s="315" t="s">
        <v>764</v>
      </c>
      <c r="L200" s="315" t="s">
        <v>765</v>
      </c>
      <c r="M200" s="315" t="s">
        <v>766</v>
      </c>
      <c r="N200" s="315" t="s">
        <v>767</v>
      </c>
      <c r="O200" s="315" t="s">
        <v>768</v>
      </c>
      <c r="P200" s="315" t="s">
        <v>769</v>
      </c>
      <c r="Q200" s="315" t="s">
        <v>770</v>
      </c>
      <c r="R200" s="315" t="s">
        <v>771</v>
      </c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92">
        <v>199</v>
      </c>
      <c r="B201" s="288">
        <f>Základ!B201</f>
        <v>0</v>
      </c>
      <c r="C201" s="288">
        <f>Základ!C201</f>
        <v>0</v>
      </c>
      <c r="D201" s="273">
        <f>SUM(Základ!D201,Základ!F201,Základ!N201,Základ!P201)</f>
        <v>0</v>
      </c>
      <c r="E201" s="273">
        <f>SUM(Základ!E201,Základ!G201,Základ!O201,Základ!Q201)</f>
        <v>0</v>
      </c>
      <c r="F201" s="274">
        <f t="shared" si="0"/>
        <v>0</v>
      </c>
      <c r="G201" s="273">
        <f>SUM(Základ!I201,Základ!S201)</f>
        <v>0</v>
      </c>
      <c r="H201" s="273"/>
      <c r="I201" s="314" t="s">
        <v>772</v>
      </c>
      <c r="J201" s="315" t="s">
        <v>773</v>
      </c>
      <c r="K201" s="315" t="s">
        <v>774</v>
      </c>
      <c r="L201" s="315" t="s">
        <v>775</v>
      </c>
      <c r="M201" s="315" t="s">
        <v>776</v>
      </c>
      <c r="N201" s="315" t="s">
        <v>777</v>
      </c>
      <c r="O201" s="315" t="s">
        <v>778</v>
      </c>
      <c r="P201" s="315" t="s">
        <v>779</v>
      </c>
      <c r="Q201" s="315" t="s">
        <v>780</v>
      </c>
      <c r="R201" s="315" t="s">
        <v>781</v>
      </c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92">
        <v>200</v>
      </c>
      <c r="B202" s="288">
        <f>Základ!B202</f>
        <v>0</v>
      </c>
      <c r="C202" s="288">
        <f>Základ!C202</f>
        <v>0</v>
      </c>
      <c r="D202" s="273">
        <f>SUM(Základ!D202,Základ!F202,Základ!N202,Základ!P202)</f>
        <v>0</v>
      </c>
      <c r="E202" s="273">
        <f>SUM(Základ!E202,Základ!G202,Základ!O202,Základ!Q202)</f>
        <v>0</v>
      </c>
      <c r="F202" s="274">
        <f t="shared" si="0"/>
        <v>0</v>
      </c>
      <c r="G202" s="273">
        <f>SUM(Základ!I202,Základ!S202)</f>
        <v>0</v>
      </c>
      <c r="H202" s="273"/>
      <c r="I202" s="314" t="s">
        <v>782</v>
      </c>
      <c r="J202" s="315" t="s">
        <v>783</v>
      </c>
      <c r="K202" s="315" t="s">
        <v>784</v>
      </c>
      <c r="L202" s="315" t="s">
        <v>785</v>
      </c>
      <c r="M202" s="315" t="s">
        <v>786</v>
      </c>
      <c r="N202" s="315" t="s">
        <v>787</v>
      </c>
      <c r="O202" s="315" t="s">
        <v>788</v>
      </c>
      <c r="P202" s="315" t="s">
        <v>789</v>
      </c>
      <c r="Q202" s="315" t="s">
        <v>790</v>
      </c>
      <c r="R202" s="315" t="s">
        <v>791</v>
      </c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92">
        <v>201</v>
      </c>
      <c r="B203" s="288">
        <f>Základ!B203</f>
        <v>0</v>
      </c>
      <c r="C203" s="288">
        <f>Základ!C203</f>
        <v>0</v>
      </c>
      <c r="D203" s="273">
        <f>SUM(Základ!D203,Základ!F203,Základ!N203,Základ!P203)</f>
        <v>0</v>
      </c>
      <c r="E203" s="273">
        <f>SUM(Základ!E203,Základ!G203,Základ!O203,Základ!Q203)</f>
        <v>0</v>
      </c>
      <c r="F203" s="274">
        <f t="shared" si="0"/>
        <v>0</v>
      </c>
      <c r="G203" s="273">
        <f>SUM(Základ!I203,Základ!S203)</f>
        <v>0</v>
      </c>
      <c r="H203" s="273"/>
      <c r="I203" s="314" t="s">
        <v>792</v>
      </c>
      <c r="J203" s="315" t="s">
        <v>793</v>
      </c>
      <c r="K203" s="315" t="s">
        <v>794</v>
      </c>
      <c r="L203" s="315" t="s">
        <v>795</v>
      </c>
      <c r="M203" s="315" t="s">
        <v>796</v>
      </c>
      <c r="N203" s="315" t="s">
        <v>797</v>
      </c>
      <c r="O203" s="315" t="s">
        <v>798</v>
      </c>
      <c r="P203" s="315" t="s">
        <v>799</v>
      </c>
      <c r="Q203" s="315" t="s">
        <v>800</v>
      </c>
      <c r="R203" s="315" t="s">
        <v>801</v>
      </c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92">
        <v>202</v>
      </c>
      <c r="B204" s="288">
        <f>Základ!B204</f>
        <v>0</v>
      </c>
      <c r="C204" s="288">
        <f>Základ!C204</f>
        <v>0</v>
      </c>
      <c r="D204" s="273">
        <f>SUM(Základ!D204,Základ!F204,Základ!N204,Základ!P204)</f>
        <v>0</v>
      </c>
      <c r="E204" s="273">
        <f>SUM(Základ!E204,Základ!G204,Základ!O204,Základ!Q204)</f>
        <v>0</v>
      </c>
      <c r="F204" s="274">
        <f t="shared" si="0"/>
        <v>0</v>
      </c>
      <c r="G204" s="273">
        <f>SUM(Základ!I204,Základ!S204)</f>
        <v>0</v>
      </c>
      <c r="H204" s="273"/>
      <c r="I204" s="314" t="s">
        <v>802</v>
      </c>
      <c r="J204" s="315" t="s">
        <v>803</v>
      </c>
      <c r="K204" s="315" t="s">
        <v>804</v>
      </c>
      <c r="L204" s="315" t="s">
        <v>805</v>
      </c>
      <c r="M204" s="315" t="s">
        <v>806</v>
      </c>
      <c r="N204" s="315" t="s">
        <v>807</v>
      </c>
      <c r="O204" s="315" t="s">
        <v>768</v>
      </c>
      <c r="P204" s="315" t="s">
        <v>808</v>
      </c>
      <c r="Q204" s="315" t="s">
        <v>809</v>
      </c>
      <c r="R204" s="315" t="s">
        <v>810</v>
      </c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92">
        <v>203</v>
      </c>
      <c r="B205" s="288">
        <f>Základ!B205</f>
        <v>0</v>
      </c>
      <c r="C205" s="288">
        <f>Základ!C205</f>
        <v>0</v>
      </c>
      <c r="D205" s="273">
        <f>SUM(Základ!D205,Základ!F205,Základ!N205,Základ!P205)</f>
        <v>0</v>
      </c>
      <c r="E205" s="273">
        <f>SUM(Základ!E205,Základ!G205,Základ!O205,Základ!Q205)</f>
        <v>0</v>
      </c>
      <c r="F205" s="274">
        <f t="shared" si="0"/>
        <v>0</v>
      </c>
      <c r="G205" s="273">
        <f>SUM(Základ!I205,Základ!S205)</f>
        <v>0</v>
      </c>
      <c r="H205" s="273"/>
      <c r="I205" s="314" t="s">
        <v>811</v>
      </c>
      <c r="J205" s="315" t="s">
        <v>812</v>
      </c>
      <c r="K205" s="315" t="s">
        <v>813</v>
      </c>
      <c r="L205" s="315" t="s">
        <v>814</v>
      </c>
      <c r="M205" s="315" t="s">
        <v>815</v>
      </c>
      <c r="N205" s="315" t="s">
        <v>816</v>
      </c>
      <c r="O205" s="315" t="s">
        <v>778</v>
      </c>
      <c r="P205" s="315" t="s">
        <v>817</v>
      </c>
      <c r="Q205" s="315" t="s">
        <v>818</v>
      </c>
      <c r="R205" s="315" t="s">
        <v>819</v>
      </c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91">
        <v>204</v>
      </c>
      <c r="B206" s="288">
        <f>Základ!B206</f>
        <v>0</v>
      </c>
      <c r="C206" s="288">
        <f>Základ!C206</f>
        <v>0</v>
      </c>
      <c r="D206" s="273">
        <f>SUM(Základ!D206,Základ!F206,Základ!N206,Základ!P206)</f>
        <v>0</v>
      </c>
      <c r="E206" s="273">
        <f>SUM(Základ!E206,Základ!G206,Základ!O206,Základ!Q206)</f>
        <v>0</v>
      </c>
      <c r="F206" s="274">
        <f t="shared" si="0"/>
        <v>0</v>
      </c>
      <c r="G206" s="273">
        <f>SUM(Základ!I206,Základ!S206)</f>
        <v>0</v>
      </c>
      <c r="H206" s="273"/>
      <c r="I206" s="314" t="s">
        <v>820</v>
      </c>
      <c r="J206" s="315" t="s">
        <v>821</v>
      </c>
      <c r="K206" s="315" t="s">
        <v>822</v>
      </c>
      <c r="L206" s="315" t="s">
        <v>823</v>
      </c>
      <c r="M206" s="315" t="s">
        <v>824</v>
      </c>
      <c r="N206" s="315" t="s">
        <v>825</v>
      </c>
      <c r="O206" s="315" t="s">
        <v>788</v>
      </c>
      <c r="P206" s="315" t="s">
        <v>826</v>
      </c>
      <c r="Q206" s="315" t="s">
        <v>827</v>
      </c>
      <c r="R206" s="315" t="s">
        <v>828</v>
      </c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91">
        <v>205</v>
      </c>
      <c r="B207" s="288">
        <f>Základ!B207</f>
        <v>0</v>
      </c>
      <c r="C207" s="288">
        <f>Základ!C207</f>
        <v>0</v>
      </c>
      <c r="D207" s="273">
        <f>SUM(Základ!D207,Základ!F207,Základ!N207,Základ!P207)</f>
        <v>0</v>
      </c>
      <c r="E207" s="273">
        <f>SUM(Základ!E207,Základ!G207,Základ!O207,Základ!Q207)</f>
        <v>0</v>
      </c>
      <c r="F207" s="274">
        <f t="shared" si="0"/>
        <v>0</v>
      </c>
      <c r="G207" s="273">
        <f>SUM(Základ!I207,Základ!S207)</f>
        <v>0</v>
      </c>
      <c r="H207" s="273"/>
      <c r="I207" s="314" t="s">
        <v>829</v>
      </c>
      <c r="J207" s="315" t="s">
        <v>830</v>
      </c>
      <c r="K207" s="315" t="s">
        <v>831</v>
      </c>
      <c r="L207" s="315" t="s">
        <v>832</v>
      </c>
      <c r="M207" s="315" t="s">
        <v>833</v>
      </c>
      <c r="N207" s="315" t="s">
        <v>834</v>
      </c>
      <c r="O207" s="315" t="s">
        <v>798</v>
      </c>
      <c r="P207" s="315" t="s">
        <v>835</v>
      </c>
      <c r="Q207" s="315" t="s">
        <v>836</v>
      </c>
      <c r="R207" s="315" t="s">
        <v>837</v>
      </c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91">
        <v>206</v>
      </c>
      <c r="B208" s="288">
        <f>Základ!B208</f>
        <v>0</v>
      </c>
      <c r="C208" s="288">
        <f>Základ!C208</f>
        <v>0</v>
      </c>
      <c r="D208" s="273">
        <f>SUM(Základ!D208,Základ!F208,Základ!N208,Základ!P208)</f>
        <v>0</v>
      </c>
      <c r="E208" s="273">
        <f>SUM(Základ!E208,Základ!G208,Základ!O208,Základ!Q208)</f>
        <v>0</v>
      </c>
      <c r="F208" s="274">
        <f t="shared" si="0"/>
        <v>0</v>
      </c>
      <c r="G208" s="273">
        <f>SUM(Základ!I208,Základ!S208)</f>
        <v>0</v>
      </c>
      <c r="H208" s="273"/>
      <c r="I208" s="314" t="s">
        <v>838</v>
      </c>
      <c r="J208" s="315" t="s">
        <v>839</v>
      </c>
      <c r="K208" s="315" t="s">
        <v>840</v>
      </c>
      <c r="L208" s="315" t="s">
        <v>841</v>
      </c>
      <c r="M208" s="315" t="s">
        <v>842</v>
      </c>
      <c r="N208" s="315" t="s">
        <v>843</v>
      </c>
      <c r="O208" s="315" t="s">
        <v>768</v>
      </c>
      <c r="P208" s="315" t="s">
        <v>844</v>
      </c>
      <c r="Q208" s="315" t="s">
        <v>845</v>
      </c>
      <c r="R208" s="315" t="s">
        <v>846</v>
      </c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91">
        <v>207</v>
      </c>
      <c r="B209" s="288">
        <f>Základ!B209</f>
        <v>0</v>
      </c>
      <c r="C209" s="288">
        <f>Základ!C209</f>
        <v>0</v>
      </c>
      <c r="D209" s="273">
        <f>SUM(Základ!D209,Základ!F209,Základ!N209,Základ!P209)</f>
        <v>0</v>
      </c>
      <c r="E209" s="273">
        <f>SUM(Základ!E209,Základ!G209,Základ!O209,Základ!Q209)</f>
        <v>0</v>
      </c>
      <c r="F209" s="274">
        <f t="shared" si="0"/>
        <v>0</v>
      </c>
      <c r="G209" s="273">
        <f>SUM(Základ!I209,Základ!S209)</f>
        <v>0</v>
      </c>
      <c r="H209" s="273"/>
      <c r="I209" s="314" t="s">
        <v>847</v>
      </c>
      <c r="J209" s="315" t="s">
        <v>848</v>
      </c>
      <c r="K209" s="315" t="s">
        <v>849</v>
      </c>
      <c r="L209" s="315" t="s">
        <v>850</v>
      </c>
      <c r="M209" s="315" t="s">
        <v>851</v>
      </c>
      <c r="N209" s="315" t="s">
        <v>852</v>
      </c>
      <c r="O209" s="315" t="s">
        <v>778</v>
      </c>
      <c r="P209" s="315" t="s">
        <v>853</v>
      </c>
      <c r="Q209" s="315" t="s">
        <v>854</v>
      </c>
      <c r="R209" s="315" t="s">
        <v>855</v>
      </c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91">
        <v>208</v>
      </c>
      <c r="B210" s="288">
        <f>Základ!B210</f>
        <v>0</v>
      </c>
      <c r="C210" s="288">
        <f>Základ!C210</f>
        <v>0</v>
      </c>
      <c r="D210" s="273">
        <f>SUM(Základ!D210,Základ!F210,Základ!N210,Základ!P210)</f>
        <v>0</v>
      </c>
      <c r="E210" s="273">
        <f>SUM(Základ!E210,Základ!G210,Základ!O210,Základ!Q210)</f>
        <v>0</v>
      </c>
      <c r="F210" s="274">
        <f t="shared" si="0"/>
        <v>0</v>
      </c>
      <c r="G210" s="273">
        <f>SUM(Základ!I210,Základ!S210)</f>
        <v>0</v>
      </c>
      <c r="H210" s="273"/>
      <c r="I210" s="314" t="s">
        <v>856</v>
      </c>
      <c r="J210" s="315" t="s">
        <v>857</v>
      </c>
      <c r="K210" s="315" t="s">
        <v>858</v>
      </c>
      <c r="L210" s="315" t="s">
        <v>859</v>
      </c>
      <c r="M210" s="315" t="s">
        <v>860</v>
      </c>
      <c r="N210" s="315" t="s">
        <v>861</v>
      </c>
      <c r="O210" s="315" t="s">
        <v>788</v>
      </c>
      <c r="P210" s="315" t="s">
        <v>862</v>
      </c>
      <c r="Q210" s="315" t="s">
        <v>863</v>
      </c>
      <c r="R210" s="315" t="s">
        <v>864</v>
      </c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91">
        <v>209</v>
      </c>
      <c r="B211" s="288">
        <f>Základ!B211</f>
        <v>0</v>
      </c>
      <c r="C211" s="288">
        <f>Základ!C211</f>
        <v>0</v>
      </c>
      <c r="D211" s="273">
        <f>SUM(Základ!D211,Základ!F211,Základ!N211,Základ!P211)</f>
        <v>0</v>
      </c>
      <c r="E211" s="273">
        <f>SUM(Základ!E211,Základ!G211,Základ!O211,Základ!Q211)</f>
        <v>0</v>
      </c>
      <c r="F211" s="274">
        <f t="shared" si="0"/>
        <v>0</v>
      </c>
      <c r="G211" s="273">
        <f>SUM(Základ!I211,Základ!S211)</f>
        <v>0</v>
      </c>
      <c r="H211" s="273"/>
      <c r="I211" s="314" t="s">
        <v>865</v>
      </c>
      <c r="J211" s="315" t="s">
        <v>866</v>
      </c>
      <c r="K211" s="315" t="s">
        <v>867</v>
      </c>
      <c r="L211" s="315" t="s">
        <v>868</v>
      </c>
      <c r="M211" s="315" t="s">
        <v>869</v>
      </c>
      <c r="N211" s="315" t="s">
        <v>870</v>
      </c>
      <c r="O211" s="315" t="s">
        <v>798</v>
      </c>
      <c r="P211" s="315" t="s">
        <v>871</v>
      </c>
      <c r="Q211" s="315" t="s">
        <v>872</v>
      </c>
      <c r="R211" s="315" t="s">
        <v>873</v>
      </c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91">
        <v>210</v>
      </c>
      <c r="B212" s="288">
        <f>Základ!B212</f>
        <v>0</v>
      </c>
      <c r="C212" s="288">
        <f>Základ!C212</f>
        <v>0</v>
      </c>
      <c r="D212" s="273">
        <f>SUM(Základ!D212,Základ!F212,Základ!N212,Základ!P212)</f>
        <v>0</v>
      </c>
      <c r="E212" s="273">
        <f>SUM(Základ!E212,Základ!G212,Základ!O212,Základ!Q212)</f>
        <v>0</v>
      </c>
      <c r="F212" s="274">
        <f t="shared" si="0"/>
        <v>0</v>
      </c>
      <c r="G212" s="273">
        <f>SUM(Základ!I212,Základ!S212)</f>
        <v>0</v>
      </c>
      <c r="H212" s="273"/>
      <c r="I212" s="314" t="s">
        <v>874</v>
      </c>
      <c r="J212" s="315" t="s">
        <v>875</v>
      </c>
      <c r="K212" s="315" t="s">
        <v>876</v>
      </c>
      <c r="L212" s="315" t="s">
        <v>877</v>
      </c>
      <c r="M212" s="315" t="s">
        <v>878</v>
      </c>
      <c r="N212" s="315" t="s">
        <v>879</v>
      </c>
      <c r="O212" s="315" t="s">
        <v>768</v>
      </c>
      <c r="P212" s="315" t="s">
        <v>880</v>
      </c>
      <c r="Q212" s="315" t="s">
        <v>881</v>
      </c>
      <c r="R212" s="315" t="s">
        <v>882</v>
      </c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92">
        <v>211</v>
      </c>
      <c r="B213" s="288">
        <f>Základ!B213</f>
        <v>0</v>
      </c>
      <c r="C213" s="288">
        <f>Základ!C213</f>
        <v>0</v>
      </c>
      <c r="D213" s="273">
        <f>SUM(Základ!D213,Základ!F213,Základ!N213,Základ!P213)</f>
        <v>0</v>
      </c>
      <c r="E213" s="273">
        <f>SUM(Základ!E213,Základ!G213,Základ!O213,Základ!Q213)</f>
        <v>0</v>
      </c>
      <c r="F213" s="274">
        <f t="shared" si="0"/>
        <v>0</v>
      </c>
      <c r="G213" s="273">
        <f>SUM(Základ!I213,Základ!S213)</f>
        <v>0</v>
      </c>
      <c r="H213" s="273"/>
      <c r="I213" s="314" t="s">
        <v>883</v>
      </c>
      <c r="J213" s="315" t="s">
        <v>884</v>
      </c>
      <c r="K213" s="315" t="s">
        <v>885</v>
      </c>
      <c r="L213" s="315" t="s">
        <v>886</v>
      </c>
      <c r="M213" s="315" t="s">
        <v>887</v>
      </c>
      <c r="N213" s="315" t="s">
        <v>888</v>
      </c>
      <c r="O213" s="315" t="s">
        <v>778</v>
      </c>
      <c r="P213" s="315" t="s">
        <v>889</v>
      </c>
      <c r="Q213" s="315" t="s">
        <v>890</v>
      </c>
      <c r="R213" s="315" t="s">
        <v>891</v>
      </c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92">
        <v>212</v>
      </c>
      <c r="B214" s="288">
        <f>Základ!B214</f>
        <v>0</v>
      </c>
      <c r="C214" s="288">
        <f>Základ!C214</f>
        <v>0</v>
      </c>
      <c r="D214" s="273">
        <f>SUM(Základ!D214,Základ!F214,Základ!N214,Základ!P214)</f>
        <v>0</v>
      </c>
      <c r="E214" s="273">
        <f>SUM(Základ!E214,Základ!G214,Základ!O214,Základ!Q214)</f>
        <v>0</v>
      </c>
      <c r="F214" s="274">
        <f t="shared" si="0"/>
        <v>0</v>
      </c>
      <c r="G214" s="273">
        <f>SUM(Základ!I214,Základ!S214)</f>
        <v>0</v>
      </c>
      <c r="H214" s="273"/>
      <c r="I214" s="314" t="s">
        <v>892</v>
      </c>
      <c r="J214" s="315" t="s">
        <v>893</v>
      </c>
      <c r="K214" s="315" t="s">
        <v>894</v>
      </c>
      <c r="L214" s="315" t="s">
        <v>895</v>
      </c>
      <c r="M214" s="315" t="s">
        <v>896</v>
      </c>
      <c r="N214" s="315" t="s">
        <v>897</v>
      </c>
      <c r="O214" s="315" t="s">
        <v>788</v>
      </c>
      <c r="P214" s="315" t="s">
        <v>898</v>
      </c>
      <c r="Q214" s="315" t="s">
        <v>899</v>
      </c>
      <c r="R214" s="315" t="s">
        <v>900</v>
      </c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92">
        <v>213</v>
      </c>
      <c r="B215" s="288">
        <f>Základ!B215</f>
        <v>0</v>
      </c>
      <c r="C215" s="288">
        <f>Základ!C215</f>
        <v>0</v>
      </c>
      <c r="D215" s="273">
        <f>SUM(Základ!D215,Základ!F215,Základ!N215,Základ!P215)</f>
        <v>0</v>
      </c>
      <c r="E215" s="273">
        <f>SUM(Základ!E215,Základ!G215,Základ!O215,Základ!Q215)</f>
        <v>0</v>
      </c>
      <c r="F215" s="274">
        <f t="shared" si="0"/>
        <v>0</v>
      </c>
      <c r="G215" s="273">
        <f>SUM(Základ!I215,Základ!S215)</f>
        <v>0</v>
      </c>
      <c r="H215" s="273"/>
      <c r="I215" s="314" t="s">
        <v>901</v>
      </c>
      <c r="J215" s="315" t="s">
        <v>902</v>
      </c>
      <c r="K215" s="315" t="s">
        <v>903</v>
      </c>
      <c r="L215" s="315" t="s">
        <v>904</v>
      </c>
      <c r="M215" s="315" t="s">
        <v>905</v>
      </c>
      <c r="N215" s="315" t="s">
        <v>906</v>
      </c>
      <c r="O215" s="315" t="s">
        <v>798</v>
      </c>
      <c r="P215" s="315" t="s">
        <v>907</v>
      </c>
      <c r="Q215" s="315" t="s">
        <v>908</v>
      </c>
      <c r="R215" s="315" t="s">
        <v>909</v>
      </c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92">
        <v>214</v>
      </c>
      <c r="B216" s="288">
        <f>Základ!B216</f>
        <v>0</v>
      </c>
      <c r="C216" s="288">
        <f>Základ!C216</f>
        <v>0</v>
      </c>
      <c r="D216" s="273">
        <f>SUM(Základ!D216,Základ!F216,Základ!N216,Základ!P216)</f>
        <v>0</v>
      </c>
      <c r="E216" s="273">
        <f>SUM(Základ!E216,Základ!G216,Základ!O216,Základ!Q216)</f>
        <v>0</v>
      </c>
      <c r="F216" s="274">
        <f t="shared" si="0"/>
        <v>0</v>
      </c>
      <c r="G216" s="273">
        <f>SUM(Základ!I216,Základ!S216)</f>
        <v>0</v>
      </c>
      <c r="H216" s="273"/>
      <c r="I216" s="314" t="s">
        <v>910</v>
      </c>
      <c r="J216" s="315" t="s">
        <v>911</v>
      </c>
      <c r="K216" s="315" t="s">
        <v>912</v>
      </c>
      <c r="L216" s="315" t="s">
        <v>913</v>
      </c>
      <c r="M216" s="315" t="s">
        <v>914</v>
      </c>
      <c r="N216" s="315" t="s">
        <v>915</v>
      </c>
      <c r="O216" s="315" t="s">
        <v>768</v>
      </c>
      <c r="P216" s="315" t="s">
        <v>916</v>
      </c>
      <c r="Q216" s="315" t="s">
        <v>917</v>
      </c>
      <c r="R216" s="315" t="s">
        <v>918</v>
      </c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92">
        <v>215</v>
      </c>
      <c r="B217" s="288">
        <f>Základ!B217</f>
        <v>0</v>
      </c>
      <c r="C217" s="288">
        <f>Základ!C217</f>
        <v>0</v>
      </c>
      <c r="D217" s="273">
        <f>SUM(Základ!D217,Základ!F217,Základ!N217,Základ!P217)</f>
        <v>0</v>
      </c>
      <c r="E217" s="273">
        <f>SUM(Základ!E217,Základ!G217,Základ!O217,Základ!Q217)</f>
        <v>0</v>
      </c>
      <c r="F217" s="274">
        <f t="shared" si="0"/>
        <v>0</v>
      </c>
      <c r="G217" s="273">
        <f>SUM(Základ!I217,Základ!S217)</f>
        <v>0</v>
      </c>
      <c r="H217" s="273"/>
      <c r="I217" s="314" t="s">
        <v>919</v>
      </c>
      <c r="J217" s="315" t="s">
        <v>920</v>
      </c>
      <c r="K217" s="315" t="s">
        <v>921</v>
      </c>
      <c r="L217" s="315" t="s">
        <v>922</v>
      </c>
      <c r="M217" s="315" t="s">
        <v>923</v>
      </c>
      <c r="N217" s="315" t="s">
        <v>924</v>
      </c>
      <c r="O217" s="315" t="s">
        <v>778</v>
      </c>
      <c r="P217" s="315" t="s">
        <v>925</v>
      </c>
      <c r="Q217" s="315" t="s">
        <v>926</v>
      </c>
      <c r="R217" s="315" t="s">
        <v>927</v>
      </c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92">
        <v>216</v>
      </c>
      <c r="B218" s="288">
        <f>Základ!B218</f>
        <v>0</v>
      </c>
      <c r="C218" s="288">
        <f>Základ!C218</f>
        <v>0</v>
      </c>
      <c r="D218" s="273">
        <f>SUM(Základ!D218,Základ!F218,Základ!N218,Základ!P218)</f>
        <v>0</v>
      </c>
      <c r="E218" s="273">
        <f>SUM(Základ!E218,Základ!G218,Základ!O218,Základ!Q218)</f>
        <v>0</v>
      </c>
      <c r="F218" s="274">
        <f t="shared" si="0"/>
        <v>0</v>
      </c>
      <c r="G218" s="273">
        <f>SUM(Základ!I218,Základ!S218)</f>
        <v>0</v>
      </c>
      <c r="H218" s="273"/>
      <c r="I218" s="314" t="s">
        <v>928</v>
      </c>
      <c r="J218" s="315" t="s">
        <v>929</v>
      </c>
      <c r="K218" s="315" t="s">
        <v>930</v>
      </c>
      <c r="L218" s="315" t="s">
        <v>931</v>
      </c>
      <c r="M218" s="315" t="s">
        <v>932</v>
      </c>
      <c r="N218" s="315" t="s">
        <v>933</v>
      </c>
      <c r="O218" s="315" t="s">
        <v>788</v>
      </c>
      <c r="P218" s="315" t="s">
        <v>934</v>
      </c>
      <c r="Q218" s="315" t="s">
        <v>935</v>
      </c>
      <c r="R218" s="315" t="s">
        <v>936</v>
      </c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92">
        <v>217</v>
      </c>
      <c r="B219" s="288">
        <f>Základ!B219</f>
        <v>0</v>
      </c>
      <c r="C219" s="288">
        <f>Základ!C219</f>
        <v>0</v>
      </c>
      <c r="D219" s="273">
        <f>SUM(Základ!D219,Základ!F219,Základ!N219,Základ!P219)</f>
        <v>0</v>
      </c>
      <c r="E219" s="273">
        <f>SUM(Základ!E219,Základ!G219,Základ!O219,Základ!Q219)</f>
        <v>0</v>
      </c>
      <c r="F219" s="274">
        <f t="shared" si="0"/>
        <v>0</v>
      </c>
      <c r="G219" s="273">
        <f>SUM(Základ!I219,Základ!S219)</f>
        <v>0</v>
      </c>
      <c r="H219" s="273"/>
      <c r="I219" s="314" t="s">
        <v>937</v>
      </c>
      <c r="J219" s="315" t="s">
        <v>938</v>
      </c>
      <c r="K219" s="315" t="s">
        <v>939</v>
      </c>
      <c r="L219" s="315" t="s">
        <v>940</v>
      </c>
      <c r="M219" s="315" t="s">
        <v>941</v>
      </c>
      <c r="N219" s="315" t="s">
        <v>942</v>
      </c>
      <c r="O219" s="315" t="s">
        <v>798</v>
      </c>
      <c r="P219" s="315" t="s">
        <v>943</v>
      </c>
      <c r="Q219" s="315" t="s">
        <v>944</v>
      </c>
      <c r="R219" s="315" t="s">
        <v>945</v>
      </c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91">
        <v>218</v>
      </c>
      <c r="B220" s="288">
        <f>Základ!B220</f>
        <v>0</v>
      </c>
      <c r="C220" s="288">
        <f>Základ!C220</f>
        <v>0</v>
      </c>
      <c r="D220" s="273">
        <f>SUM(Základ!D220,Základ!F220,Základ!N220,Základ!P220)</f>
        <v>0</v>
      </c>
      <c r="E220" s="273">
        <f>SUM(Základ!E220,Základ!G220,Základ!O220,Základ!Q220)</f>
        <v>0</v>
      </c>
      <c r="F220" s="274">
        <f t="shared" si="0"/>
        <v>0</v>
      </c>
      <c r="G220" s="273">
        <f>SUM(Základ!I220,Základ!S220)</f>
        <v>0</v>
      </c>
      <c r="H220" s="273"/>
      <c r="I220" s="314" t="s">
        <v>946</v>
      </c>
      <c r="J220" s="315" t="s">
        <v>947</v>
      </c>
      <c r="K220" s="315" t="s">
        <v>948</v>
      </c>
      <c r="L220" s="315" t="s">
        <v>949</v>
      </c>
      <c r="M220" s="315" t="s">
        <v>950</v>
      </c>
      <c r="N220" s="315" t="s">
        <v>951</v>
      </c>
      <c r="O220" s="315" t="s">
        <v>768</v>
      </c>
      <c r="P220" s="315" t="s">
        <v>952</v>
      </c>
      <c r="Q220" s="315" t="s">
        <v>953</v>
      </c>
      <c r="R220" s="315" t="s">
        <v>954</v>
      </c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91">
        <v>219</v>
      </c>
      <c r="B221" s="288">
        <f>Základ!B221</f>
        <v>0</v>
      </c>
      <c r="C221" s="288">
        <f>Základ!C221</f>
        <v>0</v>
      </c>
      <c r="D221" s="273">
        <f>SUM(Základ!D221,Základ!F221,Základ!N221,Základ!P221)</f>
        <v>0</v>
      </c>
      <c r="E221" s="273">
        <f>SUM(Základ!E221,Základ!G221,Základ!O221,Základ!Q221)</f>
        <v>0</v>
      </c>
      <c r="F221" s="274">
        <f t="shared" si="0"/>
        <v>0</v>
      </c>
      <c r="G221" s="273">
        <f>SUM(Základ!I221,Základ!S221)</f>
        <v>0</v>
      </c>
      <c r="H221" s="273"/>
      <c r="I221" s="314" t="s">
        <v>955</v>
      </c>
      <c r="J221" s="315" t="s">
        <v>956</v>
      </c>
      <c r="K221" s="315" t="s">
        <v>957</v>
      </c>
      <c r="L221" s="315" t="s">
        <v>958</v>
      </c>
      <c r="M221" s="315" t="s">
        <v>959</v>
      </c>
      <c r="N221" s="315" t="s">
        <v>960</v>
      </c>
      <c r="O221" s="315" t="s">
        <v>778</v>
      </c>
      <c r="P221" s="315" t="s">
        <v>961</v>
      </c>
      <c r="Q221" s="315" t="s">
        <v>962</v>
      </c>
      <c r="R221" s="315" t="s">
        <v>963</v>
      </c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91">
        <v>220</v>
      </c>
      <c r="B222" s="288">
        <f>Základ!B222</f>
        <v>0</v>
      </c>
      <c r="C222" s="288">
        <f>Základ!C222</f>
        <v>0</v>
      </c>
      <c r="D222" s="273">
        <f>SUM(Základ!D222,Základ!F222,Základ!N222,Základ!P222)</f>
        <v>0</v>
      </c>
      <c r="E222" s="273">
        <f>SUM(Základ!E222,Základ!G222,Základ!O222,Základ!Q222)</f>
        <v>0</v>
      </c>
      <c r="F222" s="274">
        <f t="shared" si="0"/>
        <v>0</v>
      </c>
      <c r="G222" s="273">
        <f>SUM(Základ!I222,Základ!S222)</f>
        <v>0</v>
      </c>
      <c r="H222" s="273"/>
      <c r="I222" s="314" t="s">
        <v>964</v>
      </c>
      <c r="J222" s="315" t="s">
        <v>965</v>
      </c>
      <c r="K222" s="315" t="s">
        <v>966</v>
      </c>
      <c r="L222" s="315" t="s">
        <v>967</v>
      </c>
      <c r="M222" s="315" t="s">
        <v>968</v>
      </c>
      <c r="N222" s="315" t="s">
        <v>969</v>
      </c>
      <c r="O222" s="315" t="s">
        <v>788</v>
      </c>
      <c r="P222" s="315" t="s">
        <v>970</v>
      </c>
      <c r="Q222" s="315" t="s">
        <v>971</v>
      </c>
      <c r="R222" s="315" t="s">
        <v>972</v>
      </c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91">
        <v>221</v>
      </c>
      <c r="B223" s="288">
        <f>Základ!B223</f>
        <v>0</v>
      </c>
      <c r="C223" s="288">
        <f>Základ!C223</f>
        <v>0</v>
      </c>
      <c r="D223" s="273">
        <f>SUM(Základ!D223,Základ!F223,Základ!N223,Základ!P223)</f>
        <v>0</v>
      </c>
      <c r="E223" s="273">
        <f>SUM(Základ!E223,Základ!G223,Základ!O223,Základ!Q223)</f>
        <v>0</v>
      </c>
      <c r="F223" s="274">
        <f t="shared" si="0"/>
        <v>0</v>
      </c>
      <c r="G223" s="273">
        <f>SUM(Základ!I223,Základ!S223)</f>
        <v>0</v>
      </c>
      <c r="H223" s="273"/>
      <c r="I223" s="314" t="s">
        <v>973</v>
      </c>
      <c r="J223" s="315" t="s">
        <v>974</v>
      </c>
      <c r="K223" s="315" t="s">
        <v>975</v>
      </c>
      <c r="L223" s="315" t="s">
        <v>976</v>
      </c>
      <c r="M223" s="315" t="s">
        <v>977</v>
      </c>
      <c r="N223" s="315" t="s">
        <v>978</v>
      </c>
      <c r="O223" s="315" t="s">
        <v>798</v>
      </c>
      <c r="P223" s="315" t="s">
        <v>979</v>
      </c>
      <c r="Q223" s="315" t="s">
        <v>980</v>
      </c>
      <c r="R223" s="315" t="s">
        <v>981</v>
      </c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91">
        <v>222</v>
      </c>
      <c r="B224" s="288">
        <f>Základ!B224</f>
        <v>0</v>
      </c>
      <c r="C224" s="288">
        <f>Základ!C224</f>
        <v>0</v>
      </c>
      <c r="D224" s="273">
        <f>SUM(Základ!D224,Základ!F224,Základ!N224,Základ!P224)</f>
        <v>0</v>
      </c>
      <c r="E224" s="273">
        <f>SUM(Základ!E224,Základ!G224,Základ!O224,Základ!Q224)</f>
        <v>0</v>
      </c>
      <c r="F224" s="274">
        <f t="shared" si="0"/>
        <v>0</v>
      </c>
      <c r="G224" s="273">
        <f>SUM(Základ!I224,Základ!S224)</f>
        <v>0</v>
      </c>
      <c r="H224" s="273"/>
      <c r="I224" s="314" t="s">
        <v>982</v>
      </c>
      <c r="J224" s="315" t="s">
        <v>983</v>
      </c>
      <c r="K224" s="315" t="s">
        <v>984</v>
      </c>
      <c r="L224" s="315" t="s">
        <v>985</v>
      </c>
      <c r="M224" s="315" t="s">
        <v>986</v>
      </c>
      <c r="N224" s="315" t="s">
        <v>987</v>
      </c>
      <c r="O224" s="315" t="s">
        <v>768</v>
      </c>
      <c r="P224" s="315" t="s">
        <v>988</v>
      </c>
      <c r="Q224" s="315" t="s">
        <v>989</v>
      </c>
      <c r="R224" s="315" t="s">
        <v>990</v>
      </c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91">
        <v>223</v>
      </c>
      <c r="B225" s="288">
        <f>Základ!B225</f>
        <v>0</v>
      </c>
      <c r="C225" s="288">
        <f>Základ!C225</f>
        <v>0</v>
      </c>
      <c r="D225" s="273">
        <f>SUM(Základ!D225,Základ!F225,Základ!N225,Základ!P225)</f>
        <v>0</v>
      </c>
      <c r="E225" s="273">
        <f>SUM(Základ!E225,Základ!G225,Základ!O225,Základ!Q225)</f>
        <v>0</v>
      </c>
      <c r="F225" s="274">
        <f t="shared" si="0"/>
        <v>0</v>
      </c>
      <c r="G225" s="273">
        <f>SUM(Základ!I225,Základ!S225)</f>
        <v>0</v>
      </c>
      <c r="H225" s="273"/>
      <c r="I225" s="314" t="s">
        <v>991</v>
      </c>
      <c r="J225" s="315" t="s">
        <v>992</v>
      </c>
      <c r="K225" s="315" t="s">
        <v>993</v>
      </c>
      <c r="L225" s="315" t="s">
        <v>994</v>
      </c>
      <c r="M225" s="315" t="s">
        <v>995</v>
      </c>
      <c r="N225" s="315" t="s">
        <v>996</v>
      </c>
      <c r="O225" s="315" t="s">
        <v>778</v>
      </c>
      <c r="P225" s="315" t="s">
        <v>997</v>
      </c>
      <c r="Q225" s="315" t="s">
        <v>998</v>
      </c>
      <c r="R225" s="315" t="s">
        <v>999</v>
      </c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91">
        <v>224</v>
      </c>
      <c r="B226" s="288">
        <f>Základ!B226</f>
        <v>0</v>
      </c>
      <c r="C226" s="288">
        <f>Základ!C226</f>
        <v>0</v>
      </c>
      <c r="D226" s="273">
        <f>SUM(Základ!D226,Základ!F226,Základ!N226,Základ!P226)</f>
        <v>0</v>
      </c>
      <c r="E226" s="273">
        <f>SUM(Základ!E226,Základ!G226,Základ!O226,Základ!Q226)</f>
        <v>0</v>
      </c>
      <c r="F226" s="274">
        <f t="shared" si="0"/>
        <v>0</v>
      </c>
      <c r="G226" s="273">
        <f>SUM(Základ!I226,Základ!S226)</f>
        <v>0</v>
      </c>
      <c r="H226" s="273"/>
      <c r="I226" s="314" t="s">
        <v>1000</v>
      </c>
      <c r="J226" s="315" t="s">
        <v>1001</v>
      </c>
      <c r="K226" s="315" t="s">
        <v>1002</v>
      </c>
      <c r="L226" s="315" t="s">
        <v>1003</v>
      </c>
      <c r="M226" s="315" t="s">
        <v>1004</v>
      </c>
      <c r="N226" s="315" t="s">
        <v>1005</v>
      </c>
      <c r="O226" s="315" t="s">
        <v>788</v>
      </c>
      <c r="P226" s="315" t="s">
        <v>1006</v>
      </c>
      <c r="Q226" s="315" t="s">
        <v>1007</v>
      </c>
      <c r="R226" s="315" t="s">
        <v>1008</v>
      </c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92">
        <v>225</v>
      </c>
      <c r="B227" s="288">
        <f>Základ!B227</f>
        <v>0</v>
      </c>
      <c r="C227" s="288">
        <f>Základ!C227</f>
        <v>0</v>
      </c>
      <c r="D227" s="273">
        <f>SUM(Základ!D227,Základ!F227,Základ!N227,Základ!P227)</f>
        <v>0</v>
      </c>
      <c r="E227" s="273">
        <f>SUM(Základ!E227,Základ!G227,Základ!O227,Základ!Q227)</f>
        <v>0</v>
      </c>
      <c r="F227" s="274">
        <f t="shared" si="0"/>
        <v>0</v>
      </c>
      <c r="G227" s="273">
        <f>SUM(Základ!I227,Základ!S227)</f>
        <v>0</v>
      </c>
      <c r="H227" s="273"/>
      <c r="I227" s="314" t="s">
        <v>1009</v>
      </c>
      <c r="J227" s="315" t="s">
        <v>1010</v>
      </c>
      <c r="K227" s="315" t="s">
        <v>1011</v>
      </c>
      <c r="L227" s="315" t="s">
        <v>1012</v>
      </c>
      <c r="M227" s="315" t="s">
        <v>1013</v>
      </c>
      <c r="N227" s="315" t="s">
        <v>1014</v>
      </c>
      <c r="O227" s="315" t="s">
        <v>798</v>
      </c>
      <c r="P227" s="315" t="s">
        <v>1015</v>
      </c>
      <c r="Q227" s="315" t="s">
        <v>1016</v>
      </c>
      <c r="R227" s="315" t="s">
        <v>1017</v>
      </c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92">
        <v>226</v>
      </c>
      <c r="B228" s="288">
        <f>Základ!B228</f>
        <v>0</v>
      </c>
      <c r="C228" s="288">
        <f>Základ!C228</f>
        <v>0</v>
      </c>
      <c r="D228" s="273">
        <f>SUM(Základ!D228,Základ!F228,Základ!N228,Základ!P228)</f>
        <v>0</v>
      </c>
      <c r="E228" s="273">
        <f>SUM(Základ!E228,Základ!G228,Základ!O228,Základ!Q228)</f>
        <v>0</v>
      </c>
      <c r="F228" s="274">
        <f t="shared" si="0"/>
        <v>0</v>
      </c>
      <c r="G228" s="273">
        <f>SUM(Základ!I228,Základ!S228)</f>
        <v>0</v>
      </c>
      <c r="H228" s="273"/>
      <c r="I228" s="314" t="s">
        <v>1018</v>
      </c>
      <c r="J228" s="315" t="s">
        <v>1019</v>
      </c>
      <c r="K228" s="315" t="s">
        <v>1020</v>
      </c>
      <c r="L228" s="315" t="s">
        <v>1021</v>
      </c>
      <c r="M228" s="315" t="s">
        <v>1022</v>
      </c>
      <c r="N228" s="315" t="s">
        <v>1023</v>
      </c>
      <c r="O228" s="315" t="s">
        <v>768</v>
      </c>
      <c r="P228" s="315" t="s">
        <v>1024</v>
      </c>
      <c r="Q228" s="315" t="s">
        <v>1025</v>
      </c>
      <c r="R228" s="315" t="s">
        <v>1026</v>
      </c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92">
        <v>227</v>
      </c>
      <c r="B229" s="288">
        <f>Základ!B229</f>
        <v>0</v>
      </c>
      <c r="C229" s="288">
        <f>Základ!C229</f>
        <v>0</v>
      </c>
      <c r="D229" s="273">
        <f>SUM(Základ!D229,Základ!F229,Základ!N229,Základ!P229)</f>
        <v>0</v>
      </c>
      <c r="E229" s="273">
        <f>SUM(Základ!E229,Základ!G229,Základ!O229,Základ!Q229)</f>
        <v>0</v>
      </c>
      <c r="F229" s="274">
        <f t="shared" si="0"/>
        <v>0</v>
      </c>
      <c r="G229" s="273">
        <f>SUM(Základ!I229,Základ!S229)</f>
        <v>0</v>
      </c>
      <c r="H229" s="273"/>
      <c r="I229" s="314" t="s">
        <v>1027</v>
      </c>
      <c r="J229" s="315" t="s">
        <v>1028</v>
      </c>
      <c r="K229" s="315" t="s">
        <v>1029</v>
      </c>
      <c r="L229" s="315" t="s">
        <v>1030</v>
      </c>
      <c r="M229" s="315" t="s">
        <v>1031</v>
      </c>
      <c r="N229" s="315" t="s">
        <v>1032</v>
      </c>
      <c r="O229" s="315" t="s">
        <v>778</v>
      </c>
      <c r="P229" s="315" t="s">
        <v>1033</v>
      </c>
      <c r="Q229" s="315" t="s">
        <v>1034</v>
      </c>
      <c r="R229" s="315" t="s">
        <v>1035</v>
      </c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92">
        <v>228</v>
      </c>
      <c r="B230" s="288">
        <f>Základ!B230</f>
        <v>0</v>
      </c>
      <c r="C230" s="288">
        <f>Základ!C230</f>
        <v>0</v>
      </c>
      <c r="D230" s="273">
        <f>SUM(Základ!D230,Základ!F230,Základ!N230,Základ!P230)</f>
        <v>0</v>
      </c>
      <c r="E230" s="273">
        <f>SUM(Základ!E230,Základ!G230,Základ!O230,Základ!Q230)</f>
        <v>0</v>
      </c>
      <c r="F230" s="274">
        <f t="shared" si="0"/>
        <v>0</v>
      </c>
      <c r="G230" s="273">
        <f>SUM(Základ!I230,Základ!S230)</f>
        <v>0</v>
      </c>
      <c r="H230" s="273"/>
      <c r="I230" s="314" t="s">
        <v>1036</v>
      </c>
      <c r="J230" s="315" t="s">
        <v>1037</v>
      </c>
      <c r="K230" s="315" t="s">
        <v>1038</v>
      </c>
      <c r="L230" s="315" t="s">
        <v>1039</v>
      </c>
      <c r="M230" s="315" t="s">
        <v>1040</v>
      </c>
      <c r="N230" s="315" t="s">
        <v>1041</v>
      </c>
      <c r="O230" s="315" t="s">
        <v>788</v>
      </c>
      <c r="P230" s="315" t="s">
        <v>1042</v>
      </c>
      <c r="Q230" s="315" t="s">
        <v>1043</v>
      </c>
      <c r="R230" s="315" t="s">
        <v>1044</v>
      </c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92">
        <v>229</v>
      </c>
      <c r="B231" s="288">
        <f>Základ!B231</f>
        <v>0</v>
      </c>
      <c r="C231" s="288">
        <f>Základ!C231</f>
        <v>0</v>
      </c>
      <c r="D231" s="273">
        <f>SUM(Základ!D231,Základ!F231,Základ!N231,Základ!P231)</f>
        <v>0</v>
      </c>
      <c r="E231" s="273">
        <f>SUM(Základ!E231,Základ!G231,Základ!O231,Základ!Q231)</f>
        <v>0</v>
      </c>
      <c r="F231" s="274">
        <f t="shared" si="0"/>
        <v>0</v>
      </c>
      <c r="G231" s="273">
        <f>SUM(Základ!I231,Základ!S231)</f>
        <v>0</v>
      </c>
      <c r="H231" s="273"/>
      <c r="I231" s="314" t="s">
        <v>1045</v>
      </c>
      <c r="J231" s="315" t="s">
        <v>1046</v>
      </c>
      <c r="K231" s="315" t="s">
        <v>1047</v>
      </c>
      <c r="L231" s="315" t="s">
        <v>1048</v>
      </c>
      <c r="M231" s="315" t="s">
        <v>1049</v>
      </c>
      <c r="N231" s="315" t="s">
        <v>1050</v>
      </c>
      <c r="O231" s="315" t="s">
        <v>798</v>
      </c>
      <c r="P231" s="315" t="s">
        <v>1051</v>
      </c>
      <c r="Q231" s="315" t="s">
        <v>1052</v>
      </c>
      <c r="R231" s="315" t="s">
        <v>1053</v>
      </c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92">
        <v>230</v>
      </c>
      <c r="B232" s="288">
        <f>Základ!B232</f>
        <v>0</v>
      </c>
      <c r="C232" s="288">
        <f>Základ!C232</f>
        <v>0</v>
      </c>
      <c r="D232" s="273">
        <f>SUM(Základ!D232,Základ!F232,Základ!N232,Základ!P232)</f>
        <v>0</v>
      </c>
      <c r="E232" s="273">
        <f>SUM(Základ!E232,Základ!G232,Základ!O232,Základ!Q232)</f>
        <v>0</v>
      </c>
      <c r="F232" s="274">
        <f t="shared" si="0"/>
        <v>0</v>
      </c>
      <c r="G232" s="273">
        <f>SUM(Základ!I232,Základ!S232)</f>
        <v>0</v>
      </c>
      <c r="H232" s="273"/>
      <c r="I232" s="314" t="s">
        <v>1054</v>
      </c>
      <c r="J232" s="315" t="s">
        <v>1055</v>
      </c>
      <c r="K232" s="315" t="s">
        <v>1056</v>
      </c>
      <c r="L232" s="315" t="s">
        <v>1057</v>
      </c>
      <c r="M232" s="315" t="s">
        <v>1058</v>
      </c>
      <c r="N232" s="315" t="s">
        <v>1059</v>
      </c>
      <c r="O232" s="315" t="s">
        <v>768</v>
      </c>
      <c r="P232" s="315" t="s">
        <v>1060</v>
      </c>
      <c r="Q232" s="315" t="s">
        <v>1061</v>
      </c>
      <c r="R232" s="315" t="s">
        <v>1062</v>
      </c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92">
        <v>231</v>
      </c>
      <c r="B233" s="288">
        <f>Základ!B233</f>
        <v>0</v>
      </c>
      <c r="C233" s="288">
        <f>Základ!C233</f>
        <v>0</v>
      </c>
      <c r="D233" s="273">
        <f>SUM(Základ!D233,Základ!F233,Základ!N233,Základ!P233)</f>
        <v>0</v>
      </c>
      <c r="E233" s="273">
        <f>SUM(Základ!E233,Základ!G233,Základ!O233,Základ!Q233)</f>
        <v>0</v>
      </c>
      <c r="F233" s="274">
        <f t="shared" si="0"/>
        <v>0</v>
      </c>
      <c r="G233" s="273">
        <f>SUM(Základ!I233,Základ!S233)</f>
        <v>0</v>
      </c>
      <c r="H233" s="273"/>
      <c r="I233" s="314" t="s">
        <v>1063</v>
      </c>
      <c r="J233" s="315" t="s">
        <v>1064</v>
      </c>
      <c r="K233" s="315" t="s">
        <v>1065</v>
      </c>
      <c r="L233" s="315" t="s">
        <v>1066</v>
      </c>
      <c r="M233" s="315" t="s">
        <v>1067</v>
      </c>
      <c r="N233" s="315" t="s">
        <v>1068</v>
      </c>
      <c r="O233" s="315" t="s">
        <v>778</v>
      </c>
      <c r="P233" s="315" t="s">
        <v>1069</v>
      </c>
      <c r="Q233" s="315" t="s">
        <v>1070</v>
      </c>
      <c r="R233" s="315" t="s">
        <v>1071</v>
      </c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91">
        <v>232</v>
      </c>
      <c r="B234" s="288">
        <f>Základ!B234</f>
        <v>0</v>
      </c>
      <c r="C234" s="288">
        <f>Základ!C234</f>
        <v>0</v>
      </c>
      <c r="D234" s="273">
        <f>SUM(Základ!D234,Základ!F234,Základ!N234,Základ!P234)</f>
        <v>0</v>
      </c>
      <c r="E234" s="273">
        <f>SUM(Základ!E234,Základ!G234,Základ!O234,Základ!Q234)</f>
        <v>0</v>
      </c>
      <c r="F234" s="274">
        <f t="shared" si="0"/>
        <v>0</v>
      </c>
      <c r="G234" s="273">
        <f>SUM(Základ!I234,Základ!S234)</f>
        <v>0</v>
      </c>
      <c r="H234" s="273"/>
      <c r="I234" s="314" t="s">
        <v>1072</v>
      </c>
      <c r="J234" s="315" t="s">
        <v>1073</v>
      </c>
      <c r="K234" s="315" t="s">
        <v>1074</v>
      </c>
      <c r="L234" s="315" t="s">
        <v>1075</v>
      </c>
      <c r="M234" s="315" t="s">
        <v>1076</v>
      </c>
      <c r="N234" s="315" t="s">
        <v>1077</v>
      </c>
      <c r="O234" s="315" t="s">
        <v>788</v>
      </c>
      <c r="P234" s="315" t="s">
        <v>1078</v>
      </c>
      <c r="Q234" s="315" t="s">
        <v>1079</v>
      </c>
      <c r="R234" s="315" t="s">
        <v>1080</v>
      </c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91">
        <v>233</v>
      </c>
      <c r="B235" s="288">
        <f>Základ!B235</f>
        <v>0</v>
      </c>
      <c r="C235" s="288">
        <f>Základ!C235</f>
        <v>0</v>
      </c>
      <c r="D235" s="273">
        <f>SUM(Základ!D235,Základ!F235,Základ!N235,Základ!P235)</f>
        <v>0</v>
      </c>
      <c r="E235" s="273">
        <f>SUM(Základ!E235,Základ!G235,Základ!O235,Základ!Q235)</f>
        <v>0</v>
      </c>
      <c r="F235" s="274">
        <f t="shared" si="0"/>
        <v>0</v>
      </c>
      <c r="G235" s="273">
        <f>SUM(Základ!I235,Základ!S235)</f>
        <v>0</v>
      </c>
      <c r="H235" s="273"/>
      <c r="I235" s="314" t="s">
        <v>1081</v>
      </c>
      <c r="J235" s="315" t="s">
        <v>1082</v>
      </c>
      <c r="K235" s="315" t="s">
        <v>1083</v>
      </c>
      <c r="L235" s="315" t="s">
        <v>1084</v>
      </c>
      <c r="M235" s="315" t="s">
        <v>1085</v>
      </c>
      <c r="N235" s="315" t="s">
        <v>1086</v>
      </c>
      <c r="O235" s="315" t="s">
        <v>798</v>
      </c>
      <c r="P235" s="315" t="s">
        <v>1087</v>
      </c>
      <c r="Q235" s="315" t="s">
        <v>1088</v>
      </c>
      <c r="R235" s="315" t="s">
        <v>1089</v>
      </c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91">
        <v>234</v>
      </c>
      <c r="B236" s="288">
        <f>Základ!B236</f>
        <v>0</v>
      </c>
      <c r="C236" s="288">
        <f>Základ!C236</f>
        <v>0</v>
      </c>
      <c r="D236" s="273">
        <f>SUM(Základ!D236,Základ!F236,Základ!N236,Základ!P236)</f>
        <v>0</v>
      </c>
      <c r="E236" s="273">
        <f>SUM(Základ!E236,Základ!G236,Základ!O236,Základ!Q236)</f>
        <v>0</v>
      </c>
      <c r="F236" s="274">
        <f t="shared" si="0"/>
        <v>0</v>
      </c>
      <c r="G236" s="273">
        <f>SUM(Základ!I236,Základ!S236)</f>
        <v>0</v>
      </c>
      <c r="H236" s="273"/>
      <c r="I236" s="314" t="s">
        <v>1090</v>
      </c>
      <c r="J236" s="315" t="s">
        <v>1091</v>
      </c>
      <c r="K236" s="315" t="s">
        <v>1092</v>
      </c>
      <c r="L236" s="315" t="s">
        <v>1093</v>
      </c>
      <c r="M236" s="315" t="s">
        <v>1094</v>
      </c>
      <c r="N236" s="315" t="s">
        <v>1095</v>
      </c>
      <c r="O236" s="315" t="s">
        <v>768</v>
      </c>
      <c r="P236" s="315" t="s">
        <v>1096</v>
      </c>
      <c r="Q236" s="315" t="s">
        <v>1097</v>
      </c>
      <c r="R236" s="315" t="s">
        <v>1098</v>
      </c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91">
        <v>235</v>
      </c>
      <c r="B237" s="288">
        <f>Základ!B237</f>
        <v>0</v>
      </c>
      <c r="C237" s="288">
        <f>Základ!C237</f>
        <v>0</v>
      </c>
      <c r="D237" s="273">
        <f>SUM(Základ!D237,Základ!F237,Základ!N237,Základ!P237)</f>
        <v>0</v>
      </c>
      <c r="E237" s="273">
        <f>SUM(Základ!E237,Základ!G237,Základ!O237,Základ!Q237)</f>
        <v>0</v>
      </c>
      <c r="F237" s="274">
        <f t="shared" si="0"/>
        <v>0</v>
      </c>
      <c r="G237" s="273">
        <f>SUM(Základ!I237,Základ!S237)</f>
        <v>0</v>
      </c>
      <c r="H237" s="273"/>
      <c r="I237" s="314" t="s">
        <v>1099</v>
      </c>
      <c r="J237" s="315" t="s">
        <v>1100</v>
      </c>
      <c r="K237" s="315" t="s">
        <v>1101</v>
      </c>
      <c r="L237" s="315" t="s">
        <v>1102</v>
      </c>
      <c r="M237" s="315" t="s">
        <v>1103</v>
      </c>
      <c r="N237" s="315" t="s">
        <v>1104</v>
      </c>
      <c r="O237" s="315" t="s">
        <v>778</v>
      </c>
      <c r="P237" s="315" t="s">
        <v>1105</v>
      </c>
      <c r="Q237" s="315" t="s">
        <v>1106</v>
      </c>
      <c r="R237" s="315" t="s">
        <v>1107</v>
      </c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91">
        <v>236</v>
      </c>
      <c r="B238" s="288">
        <f>Základ!B238</f>
        <v>0</v>
      </c>
      <c r="C238" s="288">
        <f>Základ!C238</f>
        <v>0</v>
      </c>
      <c r="D238" s="273">
        <f>SUM(Základ!D238,Základ!F238,Základ!N238,Základ!P238)</f>
        <v>0</v>
      </c>
      <c r="E238" s="273">
        <f>SUM(Základ!E238,Základ!G238,Základ!O238,Základ!Q238)</f>
        <v>0</v>
      </c>
      <c r="F238" s="274">
        <f t="shared" si="0"/>
        <v>0</v>
      </c>
      <c r="G238" s="273">
        <f>SUM(Základ!I238,Základ!S238)</f>
        <v>0</v>
      </c>
      <c r="H238" s="273"/>
      <c r="I238" s="314" t="s">
        <v>1108</v>
      </c>
      <c r="J238" s="315" t="s">
        <v>1109</v>
      </c>
      <c r="K238" s="315" t="s">
        <v>1110</v>
      </c>
      <c r="L238" s="315" t="s">
        <v>1111</v>
      </c>
      <c r="M238" s="315" t="s">
        <v>1112</v>
      </c>
      <c r="N238" s="315" t="s">
        <v>1113</v>
      </c>
      <c r="O238" s="315" t="s">
        <v>788</v>
      </c>
      <c r="P238" s="315" t="s">
        <v>1114</v>
      </c>
      <c r="Q238" s="315" t="s">
        <v>1115</v>
      </c>
      <c r="R238" s="315" t="s">
        <v>1116</v>
      </c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91">
        <v>237</v>
      </c>
      <c r="B239" s="288">
        <f>Základ!B239</f>
        <v>0</v>
      </c>
      <c r="C239" s="288">
        <f>Základ!C239</f>
        <v>0</v>
      </c>
      <c r="D239" s="273">
        <f>SUM(Základ!D239,Základ!F239,Základ!N239,Základ!P239)</f>
        <v>0</v>
      </c>
      <c r="E239" s="273">
        <f>SUM(Základ!E239,Základ!G239,Základ!O239,Základ!Q239)</f>
        <v>0</v>
      </c>
      <c r="F239" s="274">
        <f t="shared" si="0"/>
        <v>0</v>
      </c>
      <c r="G239" s="273">
        <f>SUM(Základ!I239,Základ!S239)</f>
        <v>0</v>
      </c>
      <c r="H239" s="273"/>
      <c r="I239" s="314" t="s">
        <v>1117</v>
      </c>
      <c r="J239" s="315" t="s">
        <v>1118</v>
      </c>
      <c r="K239" s="315" t="s">
        <v>1119</v>
      </c>
      <c r="L239" s="315" t="s">
        <v>1120</v>
      </c>
      <c r="M239" s="315" t="s">
        <v>1121</v>
      </c>
      <c r="N239" s="315" t="s">
        <v>1122</v>
      </c>
      <c r="O239" s="315" t="s">
        <v>798</v>
      </c>
      <c r="P239" s="315" t="s">
        <v>1123</v>
      </c>
      <c r="Q239" s="315" t="s">
        <v>1124</v>
      </c>
      <c r="R239" s="315" t="s">
        <v>1125</v>
      </c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91">
        <v>238</v>
      </c>
      <c r="B240" s="288">
        <f>Základ!B240</f>
        <v>0</v>
      </c>
      <c r="C240" s="288">
        <f>Základ!C240</f>
        <v>0</v>
      </c>
      <c r="D240" s="273">
        <f>SUM(Základ!D240,Základ!F240,Základ!N240,Základ!P240)</f>
        <v>0</v>
      </c>
      <c r="E240" s="273">
        <f>SUM(Základ!E240,Základ!G240,Základ!O240,Základ!Q240)</f>
        <v>0</v>
      </c>
      <c r="F240" s="274">
        <f t="shared" si="0"/>
        <v>0</v>
      </c>
      <c r="G240" s="273">
        <f>SUM(Základ!I240,Základ!S240)</f>
        <v>0</v>
      </c>
      <c r="H240" s="273"/>
      <c r="I240" s="314" t="s">
        <v>1126</v>
      </c>
      <c r="J240" s="315" t="s">
        <v>1127</v>
      </c>
      <c r="K240" s="315" t="s">
        <v>1128</v>
      </c>
      <c r="L240" s="315" t="s">
        <v>1129</v>
      </c>
      <c r="M240" s="315" t="s">
        <v>1130</v>
      </c>
      <c r="N240" s="315" t="s">
        <v>1131</v>
      </c>
      <c r="O240" s="315" t="s">
        <v>768</v>
      </c>
      <c r="P240" s="315" t="s">
        <v>1132</v>
      </c>
      <c r="Q240" s="315" t="s">
        <v>1133</v>
      </c>
      <c r="R240" s="315" t="s">
        <v>1134</v>
      </c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92">
        <v>239</v>
      </c>
      <c r="B241" s="288">
        <f>Základ!B241</f>
        <v>0</v>
      </c>
      <c r="C241" s="288">
        <f>Základ!C241</f>
        <v>0</v>
      </c>
      <c r="D241" s="273">
        <f>SUM(Základ!D241,Základ!F241,Základ!N241,Základ!P241)</f>
        <v>0</v>
      </c>
      <c r="E241" s="273">
        <f>SUM(Základ!E241,Základ!G241,Základ!O241,Základ!Q241)</f>
        <v>0</v>
      </c>
      <c r="F241" s="274">
        <f t="shared" si="0"/>
        <v>0</v>
      </c>
      <c r="G241" s="273">
        <f>SUM(Základ!I241,Základ!S241)</f>
        <v>0</v>
      </c>
      <c r="H241" s="273"/>
      <c r="I241" s="314" t="s">
        <v>1135</v>
      </c>
      <c r="J241" s="315" t="s">
        <v>1136</v>
      </c>
      <c r="K241" s="315" t="s">
        <v>1137</v>
      </c>
      <c r="L241" s="315" t="s">
        <v>1138</v>
      </c>
      <c r="M241" s="315" t="s">
        <v>1139</v>
      </c>
      <c r="N241" s="315" t="s">
        <v>1140</v>
      </c>
      <c r="O241" s="315" t="s">
        <v>778</v>
      </c>
      <c r="P241" s="315" t="s">
        <v>1141</v>
      </c>
      <c r="Q241" s="315" t="s">
        <v>1142</v>
      </c>
      <c r="R241" s="315" t="s">
        <v>1143</v>
      </c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92">
        <v>240</v>
      </c>
      <c r="B242" s="288">
        <f>Základ!B242</f>
        <v>0</v>
      </c>
      <c r="C242" s="288">
        <f>Základ!C242</f>
        <v>0</v>
      </c>
      <c r="D242" s="273">
        <f>SUM(Základ!D242,Základ!F242,Základ!N242,Základ!P242)</f>
        <v>0</v>
      </c>
      <c r="E242" s="273">
        <f>SUM(Základ!E242,Základ!G242,Základ!O242,Základ!Q242)</f>
        <v>0</v>
      </c>
      <c r="F242" s="274">
        <f t="shared" si="0"/>
        <v>0</v>
      </c>
      <c r="G242" s="273">
        <f>SUM(Základ!I242,Základ!S242)</f>
        <v>0</v>
      </c>
      <c r="H242" s="273"/>
      <c r="I242" s="314" t="s">
        <v>1144</v>
      </c>
      <c r="J242" s="315" t="s">
        <v>1145</v>
      </c>
      <c r="K242" s="315" t="s">
        <v>1146</v>
      </c>
      <c r="L242" s="315" t="s">
        <v>1147</v>
      </c>
      <c r="M242" s="315" t="s">
        <v>1148</v>
      </c>
      <c r="N242" s="315" t="s">
        <v>1149</v>
      </c>
      <c r="O242" s="315" t="s">
        <v>788</v>
      </c>
      <c r="P242" s="315" t="s">
        <v>1150</v>
      </c>
      <c r="Q242" s="315" t="s">
        <v>1151</v>
      </c>
      <c r="R242" s="315" t="s">
        <v>1152</v>
      </c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92">
        <v>241</v>
      </c>
      <c r="B243" s="288">
        <f>Základ!B243</f>
        <v>0</v>
      </c>
      <c r="C243" s="288">
        <f>Základ!C243</f>
        <v>0</v>
      </c>
      <c r="D243" s="273">
        <f>SUM(Základ!D243,Základ!F243,Základ!N243,Základ!P243)</f>
        <v>0</v>
      </c>
      <c r="E243" s="273">
        <f>SUM(Základ!E243,Základ!G243,Základ!O243,Základ!Q243)</f>
        <v>0</v>
      </c>
      <c r="F243" s="274">
        <f t="shared" si="0"/>
        <v>0</v>
      </c>
      <c r="G243" s="273">
        <f>SUM(Základ!I243,Základ!S243)</f>
        <v>0</v>
      </c>
      <c r="H243" s="273"/>
      <c r="I243" s="314" t="s">
        <v>1153</v>
      </c>
      <c r="J243" s="315" t="s">
        <v>1154</v>
      </c>
      <c r="K243" s="315" t="s">
        <v>1155</v>
      </c>
      <c r="L243" s="315" t="s">
        <v>1156</v>
      </c>
      <c r="M243" s="315" t="s">
        <v>1157</v>
      </c>
      <c r="N243" s="315" t="s">
        <v>1158</v>
      </c>
      <c r="O243" s="315" t="s">
        <v>798</v>
      </c>
      <c r="P243" s="315" t="s">
        <v>1159</v>
      </c>
      <c r="Q243" s="315" t="s">
        <v>1160</v>
      </c>
      <c r="R243" s="315" t="s">
        <v>1161</v>
      </c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92">
        <v>242</v>
      </c>
      <c r="B244" s="288">
        <f>Základ!B244</f>
        <v>0</v>
      </c>
      <c r="C244" s="288">
        <f>Základ!C244</f>
        <v>0</v>
      </c>
      <c r="D244" s="273">
        <f>SUM(Základ!D244,Základ!F244,Základ!N244,Základ!P244)</f>
        <v>0</v>
      </c>
      <c r="E244" s="273">
        <f>SUM(Základ!E244,Základ!G244,Základ!O244,Základ!Q244)</f>
        <v>0</v>
      </c>
      <c r="F244" s="274">
        <f t="shared" si="0"/>
        <v>0</v>
      </c>
      <c r="G244" s="273">
        <f>SUM(Základ!I244,Základ!S244)</f>
        <v>0</v>
      </c>
      <c r="H244" s="273"/>
      <c r="I244" s="314" t="s">
        <v>1162</v>
      </c>
      <c r="J244" s="315" t="s">
        <v>1163</v>
      </c>
      <c r="K244" s="315" t="s">
        <v>1164</v>
      </c>
      <c r="L244" s="315" t="s">
        <v>1165</v>
      </c>
      <c r="M244" s="315" t="s">
        <v>1166</v>
      </c>
      <c r="N244" s="315" t="s">
        <v>1167</v>
      </c>
      <c r="O244" s="315" t="s">
        <v>768</v>
      </c>
      <c r="P244" s="315" t="s">
        <v>1168</v>
      </c>
      <c r="Q244" s="315" t="s">
        <v>1169</v>
      </c>
      <c r="R244" s="315" t="s">
        <v>1170</v>
      </c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92">
        <v>243</v>
      </c>
      <c r="B245" s="288">
        <f>Základ!B245</f>
        <v>0</v>
      </c>
      <c r="C245" s="288">
        <f>Základ!C245</f>
        <v>0</v>
      </c>
      <c r="D245" s="273">
        <f>SUM(Základ!D245,Základ!F245,Základ!N245,Základ!P245)</f>
        <v>0</v>
      </c>
      <c r="E245" s="273">
        <f>SUM(Základ!E245,Základ!G245,Základ!O245,Základ!Q245)</f>
        <v>0</v>
      </c>
      <c r="F245" s="274">
        <f t="shared" si="0"/>
        <v>0</v>
      </c>
      <c r="G245" s="273">
        <f>SUM(Základ!I245,Základ!S245)</f>
        <v>0</v>
      </c>
      <c r="H245" s="273"/>
      <c r="I245" s="314" t="s">
        <v>1171</v>
      </c>
      <c r="J245" s="315" t="s">
        <v>1172</v>
      </c>
      <c r="K245" s="315" t="s">
        <v>1173</v>
      </c>
      <c r="L245" s="315" t="s">
        <v>1174</v>
      </c>
      <c r="M245" s="315" t="s">
        <v>1175</v>
      </c>
      <c r="N245" s="315" t="s">
        <v>1176</v>
      </c>
      <c r="O245" s="315" t="s">
        <v>778</v>
      </c>
      <c r="P245" s="315" t="s">
        <v>1177</v>
      </c>
      <c r="Q245" s="315" t="s">
        <v>1178</v>
      </c>
      <c r="R245" s="315" t="s">
        <v>1179</v>
      </c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92">
        <v>244</v>
      </c>
      <c r="B246" s="288">
        <f>Základ!B246</f>
        <v>0</v>
      </c>
      <c r="C246" s="288">
        <f>Základ!C246</f>
        <v>0</v>
      </c>
      <c r="D246" s="273">
        <f>SUM(Základ!D246,Základ!F246,Základ!N246,Základ!P246)</f>
        <v>0</v>
      </c>
      <c r="E246" s="273">
        <f>SUM(Základ!E246,Základ!G246,Základ!O246,Základ!Q246)</f>
        <v>0</v>
      </c>
      <c r="F246" s="274">
        <f t="shared" si="0"/>
        <v>0</v>
      </c>
      <c r="G246" s="273">
        <f>SUM(Základ!I246,Základ!S246)</f>
        <v>0</v>
      </c>
      <c r="H246" s="273"/>
      <c r="I246" s="314" t="s">
        <v>1180</v>
      </c>
      <c r="J246" s="315" t="s">
        <v>1181</v>
      </c>
      <c r="K246" s="315" t="s">
        <v>1182</v>
      </c>
      <c r="L246" s="315" t="s">
        <v>1183</v>
      </c>
      <c r="M246" s="315" t="s">
        <v>1184</v>
      </c>
      <c r="N246" s="315" t="s">
        <v>1185</v>
      </c>
      <c r="O246" s="315" t="s">
        <v>788</v>
      </c>
      <c r="P246" s="315" t="s">
        <v>1186</v>
      </c>
      <c r="Q246" s="315" t="s">
        <v>1187</v>
      </c>
      <c r="R246" s="315" t="s">
        <v>1188</v>
      </c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92">
        <v>245</v>
      </c>
      <c r="B247" s="288">
        <f>Základ!B247</f>
        <v>0</v>
      </c>
      <c r="C247" s="288">
        <f>Základ!C247</f>
        <v>0</v>
      </c>
      <c r="D247" s="273">
        <f>SUM(Základ!D247,Základ!F247,Základ!N247,Základ!P247)</f>
        <v>0</v>
      </c>
      <c r="E247" s="273">
        <f>SUM(Základ!E247,Základ!G247,Základ!O247,Základ!Q247)</f>
        <v>0</v>
      </c>
      <c r="F247" s="274">
        <f t="shared" si="0"/>
        <v>0</v>
      </c>
      <c r="G247" s="273">
        <f>SUM(Základ!I247,Základ!S247)</f>
        <v>0</v>
      </c>
      <c r="H247" s="273"/>
      <c r="I247" s="314" t="s">
        <v>1189</v>
      </c>
      <c r="J247" s="315" t="s">
        <v>1190</v>
      </c>
      <c r="K247" s="315" t="s">
        <v>1191</v>
      </c>
      <c r="L247" s="315" t="s">
        <v>1192</v>
      </c>
      <c r="M247" s="315" t="s">
        <v>1193</v>
      </c>
      <c r="N247" s="315" t="s">
        <v>1194</v>
      </c>
      <c r="O247" s="315" t="s">
        <v>798</v>
      </c>
      <c r="P247" s="315" t="s">
        <v>1195</v>
      </c>
      <c r="Q247" s="315" t="s">
        <v>1196</v>
      </c>
      <c r="R247" s="315" t="s">
        <v>1197</v>
      </c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91">
        <v>246</v>
      </c>
      <c r="B248" s="288">
        <f>Základ!B248</f>
        <v>0</v>
      </c>
      <c r="C248" s="288">
        <f>Základ!C248</f>
        <v>0</v>
      </c>
      <c r="D248" s="273">
        <f>SUM(Základ!D248,Základ!F248,Základ!N248,Základ!P248)</f>
        <v>0</v>
      </c>
      <c r="E248" s="273">
        <f>SUM(Základ!E248,Základ!G248,Základ!O248,Základ!Q248)</f>
        <v>0</v>
      </c>
      <c r="F248" s="274">
        <f t="shared" si="0"/>
        <v>0</v>
      </c>
      <c r="G248" s="273">
        <f>SUM(Základ!I248,Základ!S248)</f>
        <v>0</v>
      </c>
      <c r="H248" s="273"/>
      <c r="I248" s="314" t="s">
        <v>1198</v>
      </c>
      <c r="J248" s="315" t="s">
        <v>1199</v>
      </c>
      <c r="K248" s="315" t="s">
        <v>1200</v>
      </c>
      <c r="L248" s="315" t="s">
        <v>1201</v>
      </c>
      <c r="M248" s="315" t="s">
        <v>1202</v>
      </c>
      <c r="N248" s="315" t="s">
        <v>1203</v>
      </c>
      <c r="O248" s="315" t="s">
        <v>768</v>
      </c>
      <c r="P248" s="315" t="s">
        <v>1204</v>
      </c>
      <c r="Q248" s="315" t="s">
        <v>1205</v>
      </c>
      <c r="R248" s="315" t="s">
        <v>1206</v>
      </c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91">
        <v>247</v>
      </c>
      <c r="B249" s="288">
        <f>Základ!B249</f>
        <v>0</v>
      </c>
      <c r="C249" s="288">
        <f>Základ!C249</f>
        <v>0</v>
      </c>
      <c r="D249" s="273">
        <f>SUM(Základ!D249,Základ!F249,Základ!N249,Základ!P249)</f>
        <v>0</v>
      </c>
      <c r="E249" s="273">
        <f>SUM(Základ!E249,Základ!G249,Základ!O249,Základ!Q249)</f>
        <v>0</v>
      </c>
      <c r="F249" s="274">
        <f t="shared" si="0"/>
        <v>0</v>
      </c>
      <c r="G249" s="273">
        <f>SUM(Základ!I249,Základ!S249)</f>
        <v>0</v>
      </c>
      <c r="H249" s="273"/>
      <c r="I249" s="314" t="s">
        <v>1207</v>
      </c>
      <c r="J249" s="315" t="s">
        <v>1208</v>
      </c>
      <c r="K249" s="315" t="s">
        <v>1209</v>
      </c>
      <c r="L249" s="315" t="s">
        <v>1210</v>
      </c>
      <c r="M249" s="315" t="s">
        <v>1211</v>
      </c>
      <c r="N249" s="315" t="s">
        <v>1212</v>
      </c>
      <c r="O249" s="315" t="s">
        <v>778</v>
      </c>
      <c r="P249" s="315" t="s">
        <v>1213</v>
      </c>
      <c r="Q249" s="315" t="s">
        <v>1214</v>
      </c>
      <c r="R249" s="315" t="s">
        <v>1215</v>
      </c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91">
        <v>248</v>
      </c>
      <c r="B250" s="288">
        <f>Základ!B250</f>
        <v>0</v>
      </c>
      <c r="C250" s="288">
        <f>Základ!C250</f>
        <v>0</v>
      </c>
      <c r="D250" s="273">
        <f>SUM(Základ!D250,Základ!F250,Základ!N250,Základ!P250)</f>
        <v>0</v>
      </c>
      <c r="E250" s="273">
        <f>SUM(Základ!E250,Základ!G250,Základ!O250,Základ!Q250)</f>
        <v>0</v>
      </c>
      <c r="F250" s="274">
        <f t="shared" si="0"/>
        <v>0</v>
      </c>
      <c r="G250" s="273">
        <f>SUM(Základ!I250,Základ!S250)</f>
        <v>0</v>
      </c>
      <c r="H250" s="273"/>
      <c r="I250" s="314" t="s">
        <v>1216</v>
      </c>
      <c r="J250" s="315" t="s">
        <v>1217</v>
      </c>
      <c r="K250" s="315" t="s">
        <v>1218</v>
      </c>
      <c r="L250" s="315" t="s">
        <v>1219</v>
      </c>
      <c r="M250" s="315" t="s">
        <v>1220</v>
      </c>
      <c r="N250" s="315" t="s">
        <v>1221</v>
      </c>
      <c r="O250" s="315" t="s">
        <v>788</v>
      </c>
      <c r="P250" s="315" t="s">
        <v>1222</v>
      </c>
      <c r="Q250" s="315" t="s">
        <v>1223</v>
      </c>
      <c r="R250" s="315" t="s">
        <v>1224</v>
      </c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91">
        <v>249</v>
      </c>
      <c r="B251" s="288">
        <f>Základ!B251</f>
        <v>0</v>
      </c>
      <c r="C251" s="288">
        <f>Základ!C251</f>
        <v>0</v>
      </c>
      <c r="D251" s="273">
        <f>SUM(Základ!D251,Základ!F251,Základ!N251,Základ!P251)</f>
        <v>0</v>
      </c>
      <c r="E251" s="273">
        <f>SUM(Základ!E251,Základ!G251,Základ!O251,Základ!Q251)</f>
        <v>0</v>
      </c>
      <c r="F251" s="274">
        <f t="shared" si="0"/>
        <v>0</v>
      </c>
      <c r="G251" s="273">
        <f>SUM(Základ!I251,Základ!S251)</f>
        <v>0</v>
      </c>
      <c r="H251" s="273"/>
      <c r="I251" s="314" t="s">
        <v>1225</v>
      </c>
      <c r="J251" s="315" t="s">
        <v>1226</v>
      </c>
      <c r="K251" s="315" t="s">
        <v>1227</v>
      </c>
      <c r="L251" s="315" t="s">
        <v>1228</v>
      </c>
      <c r="M251" s="315" t="s">
        <v>1229</v>
      </c>
      <c r="N251" s="315" t="s">
        <v>1230</v>
      </c>
      <c r="O251" s="315" t="s">
        <v>798</v>
      </c>
      <c r="P251" s="315" t="s">
        <v>1231</v>
      </c>
      <c r="Q251" s="315" t="s">
        <v>1232</v>
      </c>
      <c r="R251" s="315" t="s">
        <v>1233</v>
      </c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91">
        <v>250</v>
      </c>
      <c r="B252" s="288">
        <f>Základ!B252</f>
        <v>0</v>
      </c>
      <c r="C252" s="288">
        <f>Základ!C252</f>
        <v>0</v>
      </c>
      <c r="D252" s="273">
        <f>SUM(Základ!D252,Základ!F252,Základ!N252,Základ!P252)</f>
        <v>0</v>
      </c>
      <c r="E252" s="273">
        <f>SUM(Základ!E252,Základ!G252,Základ!O252,Základ!Q252)</f>
        <v>0</v>
      </c>
      <c r="F252" s="274">
        <f t="shared" si="0"/>
        <v>0</v>
      </c>
      <c r="G252" s="273">
        <f>SUM(Základ!I252,Základ!S252)</f>
        <v>0</v>
      </c>
      <c r="H252" s="273"/>
      <c r="I252" s="314" t="s">
        <v>1234</v>
      </c>
      <c r="J252" s="315" t="s">
        <v>1235</v>
      </c>
      <c r="K252" s="315" t="s">
        <v>1236</v>
      </c>
      <c r="L252" s="315" t="s">
        <v>1237</v>
      </c>
      <c r="M252" s="315" t="s">
        <v>1238</v>
      </c>
      <c r="N252" s="315" t="s">
        <v>1239</v>
      </c>
      <c r="O252" s="315" t="s">
        <v>768</v>
      </c>
      <c r="P252" s="315" t="s">
        <v>1240</v>
      </c>
      <c r="Q252" s="315" t="s">
        <v>1241</v>
      </c>
      <c r="R252" s="315" t="s">
        <v>1242</v>
      </c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91">
        <v>251</v>
      </c>
      <c r="B253" s="288">
        <f>Základ!B253</f>
        <v>0</v>
      </c>
      <c r="C253" s="288">
        <f>Základ!C253</f>
        <v>0</v>
      </c>
      <c r="D253" s="273">
        <f>SUM(Základ!D253,Základ!F253,Základ!N253,Základ!P253)</f>
        <v>0</v>
      </c>
      <c r="E253" s="273">
        <f>SUM(Základ!E253,Základ!G253,Základ!O253,Základ!Q253)</f>
        <v>0</v>
      </c>
      <c r="F253" s="274">
        <f t="shared" si="0"/>
        <v>0</v>
      </c>
      <c r="G253" s="273">
        <f>SUM(Základ!I253,Základ!S253)</f>
        <v>0</v>
      </c>
      <c r="H253" s="273"/>
      <c r="I253" s="314" t="s">
        <v>1243</v>
      </c>
      <c r="J253" s="315" t="s">
        <v>1244</v>
      </c>
      <c r="K253" s="315" t="s">
        <v>1245</v>
      </c>
      <c r="L253" s="315" t="s">
        <v>1246</v>
      </c>
      <c r="M253" s="315" t="s">
        <v>1247</v>
      </c>
      <c r="N253" s="315" t="s">
        <v>1248</v>
      </c>
      <c r="O253" s="315" t="s">
        <v>778</v>
      </c>
      <c r="P253" s="315" t="s">
        <v>1249</v>
      </c>
      <c r="Q253" s="315" t="s">
        <v>1250</v>
      </c>
      <c r="R253" s="315" t="s">
        <v>1251</v>
      </c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91">
        <v>252</v>
      </c>
      <c r="B254" s="288">
        <f>Základ!B254</f>
        <v>0</v>
      </c>
      <c r="C254" s="288">
        <f>Základ!C254</f>
        <v>0</v>
      </c>
      <c r="D254" s="273">
        <f>SUM(Základ!D254,Základ!F254,Základ!N254,Základ!P254)</f>
        <v>0</v>
      </c>
      <c r="E254" s="273">
        <f>SUM(Základ!E254,Základ!G254,Základ!O254,Základ!Q254)</f>
        <v>0</v>
      </c>
      <c r="F254" s="274">
        <f t="shared" si="0"/>
        <v>0</v>
      </c>
      <c r="G254" s="273">
        <f>SUM(Základ!I254,Základ!S254)</f>
        <v>0</v>
      </c>
      <c r="H254" s="273"/>
      <c r="I254" s="314" t="s">
        <v>1252</v>
      </c>
      <c r="J254" s="315" t="s">
        <v>1253</v>
      </c>
      <c r="K254" s="315" t="s">
        <v>1254</v>
      </c>
      <c r="L254" s="315" t="s">
        <v>1255</v>
      </c>
      <c r="M254" s="315" t="s">
        <v>1256</v>
      </c>
      <c r="N254" s="315" t="s">
        <v>1257</v>
      </c>
      <c r="O254" s="315" t="s">
        <v>788</v>
      </c>
      <c r="P254" s="315" t="s">
        <v>1258</v>
      </c>
      <c r="Q254" s="315" t="s">
        <v>1259</v>
      </c>
      <c r="R254" s="315" t="s">
        <v>1260</v>
      </c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92">
        <v>253</v>
      </c>
      <c r="B255" s="288">
        <f>Základ!B255</f>
        <v>0</v>
      </c>
      <c r="C255" s="288">
        <f>Základ!C255</f>
        <v>0</v>
      </c>
      <c r="D255" s="273">
        <f>SUM(Základ!D255,Základ!F255,Základ!N255,Základ!P255)</f>
        <v>0</v>
      </c>
      <c r="E255" s="273">
        <f>SUM(Základ!E255,Základ!G255,Základ!O255,Základ!Q255)</f>
        <v>0</v>
      </c>
      <c r="F255" s="274">
        <f t="shared" si="0"/>
        <v>0</v>
      </c>
      <c r="G255" s="273">
        <f>SUM(Základ!I255,Základ!S255)</f>
        <v>0</v>
      </c>
      <c r="H255" s="273"/>
      <c r="I255" s="314" t="s">
        <v>1261</v>
      </c>
      <c r="J255" s="315" t="s">
        <v>1262</v>
      </c>
      <c r="K255" s="315" t="s">
        <v>1263</v>
      </c>
      <c r="L255" s="315" t="s">
        <v>1264</v>
      </c>
      <c r="M255" s="315" t="s">
        <v>1265</v>
      </c>
      <c r="N255" s="315" t="s">
        <v>1266</v>
      </c>
      <c r="O255" s="315" t="s">
        <v>798</v>
      </c>
      <c r="P255" s="315" t="s">
        <v>1267</v>
      </c>
      <c r="Q255" s="315" t="s">
        <v>1268</v>
      </c>
      <c r="R255" s="315" t="s">
        <v>1269</v>
      </c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92">
        <v>254</v>
      </c>
      <c r="B256" s="288">
        <f>Základ!B256</f>
        <v>0</v>
      </c>
      <c r="C256" s="288">
        <f>Základ!C256</f>
        <v>0</v>
      </c>
      <c r="D256" s="273">
        <f>SUM(Základ!D256,Základ!F256,Základ!N256,Základ!P256)</f>
        <v>0</v>
      </c>
      <c r="E256" s="273">
        <f>SUM(Základ!E256,Základ!G256,Základ!O256,Základ!Q256)</f>
        <v>0</v>
      </c>
      <c r="F256" s="274">
        <f t="shared" si="0"/>
        <v>0</v>
      </c>
      <c r="G256" s="273">
        <f>SUM(Základ!I256,Základ!S256)</f>
        <v>0</v>
      </c>
      <c r="H256" s="273"/>
      <c r="I256" s="314" t="s">
        <v>1270</v>
      </c>
      <c r="J256" s="315" t="s">
        <v>1271</v>
      </c>
      <c r="K256" s="315" t="s">
        <v>1272</v>
      </c>
      <c r="L256" s="315" t="s">
        <v>1273</v>
      </c>
      <c r="M256" s="315" t="s">
        <v>1274</v>
      </c>
      <c r="N256" s="315" t="s">
        <v>1275</v>
      </c>
      <c r="O256" s="315" t="s">
        <v>768</v>
      </c>
      <c r="P256" s="315" t="s">
        <v>1276</v>
      </c>
      <c r="Q256" s="315" t="s">
        <v>1277</v>
      </c>
      <c r="R256" s="315" t="s">
        <v>1278</v>
      </c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92">
        <v>255</v>
      </c>
      <c r="B257" s="288">
        <f>Základ!B257</f>
        <v>0</v>
      </c>
      <c r="C257" s="288">
        <f>Základ!C257</f>
        <v>0</v>
      </c>
      <c r="D257" s="273">
        <f>SUM(Základ!D257,Základ!F257,Základ!N257,Základ!P257)</f>
        <v>0</v>
      </c>
      <c r="E257" s="273">
        <f>SUM(Základ!E257,Základ!G257,Základ!O257,Základ!Q257)</f>
        <v>0</v>
      </c>
      <c r="F257" s="274">
        <f t="shared" si="0"/>
        <v>0</v>
      </c>
      <c r="G257" s="273">
        <f>SUM(Základ!I257,Základ!S257)</f>
        <v>0</v>
      </c>
      <c r="H257" s="273"/>
      <c r="I257" s="314" t="s">
        <v>1279</v>
      </c>
      <c r="J257" s="315" t="s">
        <v>1280</v>
      </c>
      <c r="K257" s="315" t="s">
        <v>1281</v>
      </c>
      <c r="L257" s="315" t="s">
        <v>1282</v>
      </c>
      <c r="M257" s="315" t="s">
        <v>1283</v>
      </c>
      <c r="N257" s="315" t="s">
        <v>1284</v>
      </c>
      <c r="O257" s="315" t="s">
        <v>778</v>
      </c>
      <c r="P257" s="315" t="s">
        <v>1285</v>
      </c>
      <c r="Q257" s="315" t="s">
        <v>1286</v>
      </c>
      <c r="R257" s="315" t="s">
        <v>1287</v>
      </c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92">
        <v>256</v>
      </c>
      <c r="B258" s="288">
        <f>Základ!B258</f>
        <v>0</v>
      </c>
      <c r="C258" s="288">
        <f>Základ!C258</f>
        <v>0</v>
      </c>
      <c r="D258" s="273">
        <f>SUM(Základ!D258,Základ!F258,Základ!N258,Základ!P258)</f>
        <v>0</v>
      </c>
      <c r="E258" s="273">
        <f>SUM(Základ!E258,Základ!G258,Základ!O258,Základ!Q258)</f>
        <v>0</v>
      </c>
      <c r="F258" s="274">
        <f t="shared" ref="F258:F296" si="1">SUM(D258:E258)</f>
        <v>0</v>
      </c>
      <c r="G258" s="273">
        <f>SUM(Základ!I258,Základ!S258)</f>
        <v>0</v>
      </c>
      <c r="H258" s="273"/>
      <c r="I258" s="314" t="s">
        <v>1288</v>
      </c>
      <c r="J258" s="315" t="s">
        <v>1289</v>
      </c>
      <c r="K258" s="315" t="s">
        <v>1290</v>
      </c>
      <c r="L258" s="315" t="s">
        <v>1291</v>
      </c>
      <c r="M258" s="315" t="s">
        <v>1292</v>
      </c>
      <c r="N258" s="315" t="s">
        <v>1293</v>
      </c>
      <c r="O258" s="315" t="s">
        <v>788</v>
      </c>
      <c r="P258" s="315" t="s">
        <v>1294</v>
      </c>
      <c r="Q258" s="315" t="s">
        <v>1295</v>
      </c>
      <c r="R258" s="315" t="s">
        <v>1296</v>
      </c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92">
        <v>257</v>
      </c>
      <c r="B259" s="288">
        <f>Základ!B259</f>
        <v>0</v>
      </c>
      <c r="C259" s="288">
        <f>Základ!C259</f>
        <v>0</v>
      </c>
      <c r="D259" s="273">
        <f>SUM(Základ!D259,Základ!F259,Základ!N259,Základ!P259)</f>
        <v>0</v>
      </c>
      <c r="E259" s="273">
        <f>SUM(Základ!E259,Základ!G259,Základ!O259,Základ!Q259)</f>
        <v>0</v>
      </c>
      <c r="F259" s="274">
        <f t="shared" si="1"/>
        <v>0</v>
      </c>
      <c r="G259" s="273">
        <f>SUM(Základ!I259,Základ!S259)</f>
        <v>0</v>
      </c>
      <c r="H259" s="273"/>
      <c r="I259" s="314" t="s">
        <v>1297</v>
      </c>
      <c r="J259" s="315" t="s">
        <v>1298</v>
      </c>
      <c r="K259" s="315" t="s">
        <v>1299</v>
      </c>
      <c r="L259" s="315" t="s">
        <v>1300</v>
      </c>
      <c r="M259" s="315" t="s">
        <v>1301</v>
      </c>
      <c r="N259" s="315" t="s">
        <v>1302</v>
      </c>
      <c r="O259" s="315" t="s">
        <v>798</v>
      </c>
      <c r="P259" s="315" t="s">
        <v>1303</v>
      </c>
      <c r="Q259" s="315" t="s">
        <v>1304</v>
      </c>
      <c r="R259" s="315" t="s">
        <v>1305</v>
      </c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92">
        <v>258</v>
      </c>
      <c r="B260" s="288">
        <f>Základ!B260</f>
        <v>0</v>
      </c>
      <c r="C260" s="288">
        <f>Základ!C260</f>
        <v>0</v>
      </c>
      <c r="D260" s="273">
        <f>SUM(Základ!D260,Základ!F260,Základ!N260,Základ!P260)</f>
        <v>0</v>
      </c>
      <c r="E260" s="273">
        <f>SUM(Základ!E260,Základ!G260,Základ!O260,Základ!Q260)</f>
        <v>0</v>
      </c>
      <c r="F260" s="274">
        <f t="shared" si="1"/>
        <v>0</v>
      </c>
      <c r="G260" s="273">
        <f>SUM(Základ!I260,Základ!S260)</f>
        <v>0</v>
      </c>
      <c r="H260" s="273"/>
      <c r="I260" s="314" t="s">
        <v>1306</v>
      </c>
      <c r="J260" s="315" t="s">
        <v>1307</v>
      </c>
      <c r="K260" s="315" t="s">
        <v>1308</v>
      </c>
      <c r="L260" s="315" t="s">
        <v>1309</v>
      </c>
      <c r="M260" s="315" t="s">
        <v>1310</v>
      </c>
      <c r="N260" s="315" t="s">
        <v>1311</v>
      </c>
      <c r="O260" s="315" t="s">
        <v>768</v>
      </c>
      <c r="P260" s="315" t="s">
        <v>1312</v>
      </c>
      <c r="Q260" s="315" t="s">
        <v>1313</v>
      </c>
      <c r="R260" s="315" t="s">
        <v>1314</v>
      </c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92">
        <v>259</v>
      </c>
      <c r="B261" s="288">
        <f>Základ!B261</f>
        <v>0</v>
      </c>
      <c r="C261" s="288">
        <f>Základ!C261</f>
        <v>0</v>
      </c>
      <c r="D261" s="273">
        <f>SUM(Základ!D261,Základ!F261,Základ!N261,Základ!P261)</f>
        <v>0</v>
      </c>
      <c r="E261" s="273">
        <f>SUM(Základ!E261,Základ!G261,Základ!O261,Základ!Q261)</f>
        <v>0</v>
      </c>
      <c r="F261" s="274">
        <f t="shared" si="1"/>
        <v>0</v>
      </c>
      <c r="G261" s="273">
        <f>SUM(Základ!I261,Základ!S261)</f>
        <v>0</v>
      </c>
      <c r="H261" s="273"/>
      <c r="I261" s="314" t="s">
        <v>1315</v>
      </c>
      <c r="J261" s="315" t="s">
        <v>1316</v>
      </c>
      <c r="K261" s="315" t="s">
        <v>1317</v>
      </c>
      <c r="L261" s="315" t="s">
        <v>1318</v>
      </c>
      <c r="M261" s="315" t="s">
        <v>1319</v>
      </c>
      <c r="N261" s="315" t="s">
        <v>1320</v>
      </c>
      <c r="O261" s="315" t="s">
        <v>778</v>
      </c>
      <c r="P261" s="315" t="s">
        <v>1321</v>
      </c>
      <c r="Q261" s="315" t="s">
        <v>1322</v>
      </c>
      <c r="R261" s="315" t="s">
        <v>1323</v>
      </c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91">
        <v>260</v>
      </c>
      <c r="B262" s="288">
        <f>Základ!B262</f>
        <v>0</v>
      </c>
      <c r="C262" s="288">
        <f>Základ!C262</f>
        <v>0</v>
      </c>
      <c r="D262" s="273">
        <f>SUM(Základ!D262,Základ!F262,Základ!N262,Základ!P262)</f>
        <v>0</v>
      </c>
      <c r="E262" s="273">
        <f>SUM(Základ!E262,Základ!G262,Základ!O262,Základ!Q262)</f>
        <v>0</v>
      </c>
      <c r="F262" s="274">
        <f t="shared" si="1"/>
        <v>0</v>
      </c>
      <c r="G262" s="273">
        <f>SUM(Základ!I262,Základ!S262)</f>
        <v>0</v>
      </c>
      <c r="H262" s="273"/>
      <c r="I262" s="314" t="s">
        <v>1324</v>
      </c>
      <c r="J262" s="315" t="s">
        <v>1325</v>
      </c>
      <c r="K262" s="315" t="s">
        <v>1326</v>
      </c>
      <c r="L262" s="315" t="s">
        <v>1327</v>
      </c>
      <c r="M262" s="315" t="s">
        <v>1328</v>
      </c>
      <c r="N262" s="315" t="s">
        <v>1329</v>
      </c>
      <c r="O262" s="315" t="s">
        <v>788</v>
      </c>
      <c r="P262" s="315" t="s">
        <v>1330</v>
      </c>
      <c r="Q262" s="315" t="s">
        <v>1331</v>
      </c>
      <c r="R262" s="315" t="s">
        <v>1332</v>
      </c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91">
        <v>261</v>
      </c>
      <c r="B263" s="288">
        <f>Základ!B263</f>
        <v>0</v>
      </c>
      <c r="C263" s="288">
        <f>Základ!C263</f>
        <v>0</v>
      </c>
      <c r="D263" s="273">
        <f>SUM(Základ!D263,Základ!F263,Základ!N263,Základ!P263)</f>
        <v>0</v>
      </c>
      <c r="E263" s="273">
        <f>SUM(Základ!E263,Základ!G263,Základ!O263,Základ!Q263)</f>
        <v>0</v>
      </c>
      <c r="F263" s="274">
        <f t="shared" si="1"/>
        <v>0</v>
      </c>
      <c r="G263" s="273">
        <f>SUM(Základ!I263,Základ!S263)</f>
        <v>0</v>
      </c>
      <c r="H263" s="273"/>
      <c r="I263" s="314" t="s">
        <v>1333</v>
      </c>
      <c r="J263" s="315" t="s">
        <v>1334</v>
      </c>
      <c r="K263" s="315" t="s">
        <v>1335</v>
      </c>
      <c r="L263" s="315" t="s">
        <v>1336</v>
      </c>
      <c r="M263" s="315" t="s">
        <v>1337</v>
      </c>
      <c r="N263" s="315" t="s">
        <v>1338</v>
      </c>
      <c r="O263" s="315" t="s">
        <v>798</v>
      </c>
      <c r="P263" s="315" t="s">
        <v>1339</v>
      </c>
      <c r="Q263" s="315" t="s">
        <v>1340</v>
      </c>
      <c r="R263" s="315" t="s">
        <v>1341</v>
      </c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91">
        <v>262</v>
      </c>
      <c r="B264" s="288">
        <f>Základ!B264</f>
        <v>0</v>
      </c>
      <c r="C264" s="288">
        <f>Základ!C264</f>
        <v>0</v>
      </c>
      <c r="D264" s="273">
        <f>SUM(Základ!D264,Základ!F264,Základ!N264,Základ!P264)</f>
        <v>0</v>
      </c>
      <c r="E264" s="273">
        <f>SUM(Základ!E264,Základ!G264,Základ!O264,Základ!Q264)</f>
        <v>0</v>
      </c>
      <c r="F264" s="274">
        <f t="shared" si="1"/>
        <v>0</v>
      </c>
      <c r="G264" s="273">
        <f>SUM(Základ!I264,Základ!S264)</f>
        <v>0</v>
      </c>
      <c r="H264" s="273"/>
      <c r="I264" s="314" t="s">
        <v>1342</v>
      </c>
      <c r="J264" s="315" t="s">
        <v>1343</v>
      </c>
      <c r="K264" s="315" t="s">
        <v>1344</v>
      </c>
      <c r="L264" s="315" t="s">
        <v>1345</v>
      </c>
      <c r="M264" s="315" t="s">
        <v>1346</v>
      </c>
      <c r="N264" s="315" t="s">
        <v>1347</v>
      </c>
      <c r="O264" s="315" t="s">
        <v>768</v>
      </c>
      <c r="P264" s="315" t="s">
        <v>1348</v>
      </c>
      <c r="Q264" s="315" t="s">
        <v>1349</v>
      </c>
      <c r="R264" s="315" t="s">
        <v>1350</v>
      </c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91">
        <v>263</v>
      </c>
      <c r="B265" s="288">
        <f>Základ!B265</f>
        <v>0</v>
      </c>
      <c r="C265" s="288">
        <f>Základ!C265</f>
        <v>0</v>
      </c>
      <c r="D265" s="273">
        <f>SUM(Základ!D265,Základ!F265,Základ!N265,Základ!P265)</f>
        <v>0</v>
      </c>
      <c r="E265" s="273">
        <f>SUM(Základ!E265,Základ!G265,Základ!O265,Základ!Q265)</f>
        <v>0</v>
      </c>
      <c r="F265" s="274">
        <f t="shared" si="1"/>
        <v>0</v>
      </c>
      <c r="G265" s="273">
        <f>SUM(Základ!I265,Základ!S265)</f>
        <v>0</v>
      </c>
      <c r="H265" s="273"/>
      <c r="I265" s="314" t="s">
        <v>1351</v>
      </c>
      <c r="J265" s="315" t="s">
        <v>1352</v>
      </c>
      <c r="K265" s="315" t="s">
        <v>1353</v>
      </c>
      <c r="L265" s="315" t="s">
        <v>1354</v>
      </c>
      <c r="M265" s="315" t="s">
        <v>1355</v>
      </c>
      <c r="N265" s="315" t="s">
        <v>1356</v>
      </c>
      <c r="O265" s="315" t="s">
        <v>778</v>
      </c>
      <c r="P265" s="315" t="s">
        <v>1357</v>
      </c>
      <c r="Q265" s="315" t="s">
        <v>1358</v>
      </c>
      <c r="R265" s="315" t="s">
        <v>1359</v>
      </c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91">
        <v>264</v>
      </c>
      <c r="B266" s="288">
        <f>Základ!B266</f>
        <v>0</v>
      </c>
      <c r="C266" s="288">
        <f>Základ!C266</f>
        <v>0</v>
      </c>
      <c r="D266" s="273">
        <f>SUM(Základ!D266,Základ!F266,Základ!N266,Základ!P266)</f>
        <v>0</v>
      </c>
      <c r="E266" s="273">
        <f>SUM(Základ!E266,Základ!G266,Základ!O266,Základ!Q266)</f>
        <v>0</v>
      </c>
      <c r="F266" s="274">
        <f t="shared" si="1"/>
        <v>0</v>
      </c>
      <c r="G266" s="273">
        <f>SUM(Základ!I266,Základ!S266)</f>
        <v>0</v>
      </c>
      <c r="H266" s="273"/>
      <c r="I266" s="314" t="s">
        <v>1360</v>
      </c>
      <c r="J266" s="315" t="s">
        <v>1361</v>
      </c>
      <c r="K266" s="315" t="s">
        <v>1362</v>
      </c>
      <c r="L266" s="315" t="s">
        <v>1363</v>
      </c>
      <c r="M266" s="315" t="s">
        <v>1364</v>
      </c>
      <c r="N266" s="315" t="s">
        <v>1365</v>
      </c>
      <c r="O266" s="315" t="s">
        <v>788</v>
      </c>
      <c r="P266" s="315" t="s">
        <v>1366</v>
      </c>
      <c r="Q266" s="315" t="s">
        <v>1367</v>
      </c>
      <c r="R266" s="315" t="s">
        <v>1368</v>
      </c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91">
        <v>265</v>
      </c>
      <c r="B267" s="288">
        <f>Základ!B267</f>
        <v>0</v>
      </c>
      <c r="C267" s="288">
        <f>Základ!C267</f>
        <v>0</v>
      </c>
      <c r="D267" s="273">
        <f>SUM(Základ!D267,Základ!F267,Základ!N267,Základ!P267)</f>
        <v>0</v>
      </c>
      <c r="E267" s="273">
        <f>SUM(Základ!E267,Základ!G267,Základ!O267,Základ!Q267)</f>
        <v>0</v>
      </c>
      <c r="F267" s="274">
        <f t="shared" si="1"/>
        <v>0</v>
      </c>
      <c r="G267" s="273">
        <f>SUM(Základ!I267,Základ!S267)</f>
        <v>0</v>
      </c>
      <c r="H267" s="273"/>
      <c r="I267" s="314" t="s">
        <v>1369</v>
      </c>
      <c r="J267" s="315" t="s">
        <v>1370</v>
      </c>
      <c r="K267" s="315" t="s">
        <v>1371</v>
      </c>
      <c r="L267" s="315" t="s">
        <v>1372</v>
      </c>
      <c r="M267" s="315" t="s">
        <v>1373</v>
      </c>
      <c r="N267" s="315" t="s">
        <v>1374</v>
      </c>
      <c r="O267" s="315" t="s">
        <v>798</v>
      </c>
      <c r="P267" s="315" t="s">
        <v>1375</v>
      </c>
      <c r="Q267" s="315" t="s">
        <v>1376</v>
      </c>
      <c r="R267" s="315" t="s">
        <v>1377</v>
      </c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91">
        <v>266</v>
      </c>
      <c r="B268" s="288">
        <f>Základ!B268</f>
        <v>0</v>
      </c>
      <c r="C268" s="288">
        <f>Základ!C268</f>
        <v>0</v>
      </c>
      <c r="D268" s="273">
        <f>SUM(Základ!D268,Základ!F268,Základ!N268,Základ!P268)</f>
        <v>0</v>
      </c>
      <c r="E268" s="273">
        <f>SUM(Základ!E268,Základ!G268,Základ!O268,Základ!Q268)</f>
        <v>0</v>
      </c>
      <c r="F268" s="274">
        <f t="shared" si="1"/>
        <v>0</v>
      </c>
      <c r="G268" s="273">
        <f>SUM(Základ!I268,Základ!S268)</f>
        <v>0</v>
      </c>
      <c r="H268" s="273"/>
      <c r="I268" s="314" t="s">
        <v>1378</v>
      </c>
      <c r="J268" s="315" t="s">
        <v>1379</v>
      </c>
      <c r="K268" s="315" t="s">
        <v>1380</v>
      </c>
      <c r="L268" s="315" t="s">
        <v>1381</v>
      </c>
      <c r="M268" s="315" t="s">
        <v>1382</v>
      </c>
      <c r="N268" s="315" t="s">
        <v>1383</v>
      </c>
      <c r="O268" s="315" t="s">
        <v>768</v>
      </c>
      <c r="P268" s="315" t="s">
        <v>1384</v>
      </c>
      <c r="Q268" s="315" t="s">
        <v>1385</v>
      </c>
      <c r="R268" s="315" t="s">
        <v>1386</v>
      </c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92">
        <v>267</v>
      </c>
      <c r="B269" s="288">
        <f>Základ!B269</f>
        <v>0</v>
      </c>
      <c r="C269" s="288">
        <f>Základ!C269</f>
        <v>0</v>
      </c>
      <c r="D269" s="273">
        <f>SUM(Základ!D269,Základ!F269,Základ!N269,Základ!P269)</f>
        <v>0</v>
      </c>
      <c r="E269" s="273">
        <f>SUM(Základ!E269,Základ!G269,Základ!O269,Základ!Q269)</f>
        <v>0</v>
      </c>
      <c r="F269" s="274">
        <f t="shared" si="1"/>
        <v>0</v>
      </c>
      <c r="G269" s="273">
        <f>SUM(Základ!I269,Základ!S269)</f>
        <v>0</v>
      </c>
      <c r="H269" s="273"/>
      <c r="I269" s="314" t="s">
        <v>1387</v>
      </c>
      <c r="J269" s="315" t="s">
        <v>1388</v>
      </c>
      <c r="K269" s="315" t="s">
        <v>1389</v>
      </c>
      <c r="L269" s="315" t="s">
        <v>1390</v>
      </c>
      <c r="M269" s="315" t="s">
        <v>1391</v>
      </c>
      <c r="N269" s="315" t="s">
        <v>1392</v>
      </c>
      <c r="O269" s="315" t="s">
        <v>778</v>
      </c>
      <c r="P269" s="315" t="s">
        <v>1393</v>
      </c>
      <c r="Q269" s="315" t="s">
        <v>1394</v>
      </c>
      <c r="R269" s="315" t="s">
        <v>1395</v>
      </c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92">
        <v>268</v>
      </c>
      <c r="B270" s="288">
        <f>Základ!B270</f>
        <v>0</v>
      </c>
      <c r="C270" s="288">
        <f>Základ!C270</f>
        <v>0</v>
      </c>
      <c r="D270" s="273">
        <f>SUM(Základ!D270,Základ!F270,Základ!N270,Základ!P270)</f>
        <v>0</v>
      </c>
      <c r="E270" s="273">
        <f>SUM(Základ!E270,Základ!G270,Základ!O270,Základ!Q270)</f>
        <v>0</v>
      </c>
      <c r="F270" s="274">
        <f t="shared" si="1"/>
        <v>0</v>
      </c>
      <c r="G270" s="273">
        <f>SUM(Základ!I270,Základ!S270)</f>
        <v>0</v>
      </c>
      <c r="H270" s="273"/>
      <c r="I270" s="314" t="s">
        <v>1396</v>
      </c>
      <c r="J270" s="315" t="s">
        <v>1397</v>
      </c>
      <c r="K270" s="315" t="s">
        <v>1398</v>
      </c>
      <c r="L270" s="315" t="s">
        <v>1399</v>
      </c>
      <c r="M270" s="315" t="s">
        <v>1400</v>
      </c>
      <c r="N270" s="315" t="s">
        <v>1401</v>
      </c>
      <c r="O270" s="315" t="s">
        <v>788</v>
      </c>
      <c r="P270" s="315" t="s">
        <v>1402</v>
      </c>
      <c r="Q270" s="315" t="s">
        <v>1403</v>
      </c>
      <c r="R270" s="315" t="s">
        <v>1404</v>
      </c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92">
        <v>269</v>
      </c>
      <c r="B271" s="288">
        <f>Základ!B271</f>
        <v>0</v>
      </c>
      <c r="C271" s="288">
        <f>Základ!C271</f>
        <v>0</v>
      </c>
      <c r="D271" s="273">
        <f>SUM(Základ!D271,Základ!F271,Základ!N271,Základ!P271)</f>
        <v>0</v>
      </c>
      <c r="E271" s="273">
        <f>SUM(Základ!E271,Základ!G271,Základ!O271,Základ!Q271)</f>
        <v>0</v>
      </c>
      <c r="F271" s="274">
        <f t="shared" si="1"/>
        <v>0</v>
      </c>
      <c r="G271" s="273">
        <f>SUM(Základ!I271,Základ!S271)</f>
        <v>0</v>
      </c>
      <c r="H271" s="273"/>
      <c r="I271" s="314" t="s">
        <v>1405</v>
      </c>
      <c r="J271" s="315" t="s">
        <v>1406</v>
      </c>
      <c r="K271" s="315" t="s">
        <v>1407</v>
      </c>
      <c r="L271" s="315" t="s">
        <v>1408</v>
      </c>
      <c r="M271" s="315" t="s">
        <v>1409</v>
      </c>
      <c r="N271" s="315" t="s">
        <v>1410</v>
      </c>
      <c r="O271" s="315" t="s">
        <v>798</v>
      </c>
      <c r="P271" s="315" t="s">
        <v>1411</v>
      </c>
      <c r="Q271" s="315" t="s">
        <v>1412</v>
      </c>
      <c r="R271" s="315" t="s">
        <v>1413</v>
      </c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92">
        <v>270</v>
      </c>
      <c r="B272" s="288">
        <f>Základ!B272</f>
        <v>0</v>
      </c>
      <c r="C272" s="288">
        <f>Základ!C272</f>
        <v>0</v>
      </c>
      <c r="D272" s="273">
        <f>SUM(Základ!D272,Základ!F272,Základ!N272,Základ!P272)</f>
        <v>0</v>
      </c>
      <c r="E272" s="273">
        <f>SUM(Základ!E272,Základ!G272,Základ!O272,Základ!Q272)</f>
        <v>0</v>
      </c>
      <c r="F272" s="274">
        <f t="shared" si="1"/>
        <v>0</v>
      </c>
      <c r="G272" s="273">
        <f>SUM(Základ!I272,Základ!S272)</f>
        <v>0</v>
      </c>
      <c r="H272" s="273"/>
      <c r="I272" s="314" t="s">
        <v>1414</v>
      </c>
      <c r="J272" s="315" t="s">
        <v>1415</v>
      </c>
      <c r="K272" s="315" t="s">
        <v>1416</v>
      </c>
      <c r="L272" s="315" t="s">
        <v>1417</v>
      </c>
      <c r="M272" s="315" t="s">
        <v>1418</v>
      </c>
      <c r="N272" s="315" t="s">
        <v>1419</v>
      </c>
      <c r="O272" s="315" t="s">
        <v>768</v>
      </c>
      <c r="P272" s="315" t="s">
        <v>1420</v>
      </c>
      <c r="Q272" s="315" t="s">
        <v>1421</v>
      </c>
      <c r="R272" s="315" t="s">
        <v>1422</v>
      </c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92">
        <v>271</v>
      </c>
      <c r="B273" s="288">
        <f>Základ!B273</f>
        <v>0</v>
      </c>
      <c r="C273" s="288">
        <f>Základ!C273</f>
        <v>0</v>
      </c>
      <c r="D273" s="273">
        <f>SUM(Základ!D273,Základ!F273,Základ!N273,Základ!P273)</f>
        <v>0</v>
      </c>
      <c r="E273" s="273">
        <f>SUM(Základ!E273,Základ!G273,Základ!O273,Základ!Q273)</f>
        <v>0</v>
      </c>
      <c r="F273" s="274">
        <f t="shared" si="1"/>
        <v>0</v>
      </c>
      <c r="G273" s="273">
        <f>SUM(Základ!I273,Základ!S273)</f>
        <v>0</v>
      </c>
      <c r="H273" s="273"/>
      <c r="I273" s="314" t="s">
        <v>1423</v>
      </c>
      <c r="J273" s="315" t="s">
        <v>1424</v>
      </c>
      <c r="K273" s="315" t="s">
        <v>1425</v>
      </c>
      <c r="L273" s="315" t="s">
        <v>1426</v>
      </c>
      <c r="M273" s="315" t="s">
        <v>1427</v>
      </c>
      <c r="N273" s="315" t="s">
        <v>1428</v>
      </c>
      <c r="O273" s="315" t="s">
        <v>778</v>
      </c>
      <c r="P273" s="315" t="s">
        <v>1429</v>
      </c>
      <c r="Q273" s="315" t="s">
        <v>1430</v>
      </c>
      <c r="R273" s="315" t="s">
        <v>1431</v>
      </c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92">
        <v>272</v>
      </c>
      <c r="B274" s="288">
        <f>Základ!B274</f>
        <v>0</v>
      </c>
      <c r="C274" s="288">
        <f>Základ!C274</f>
        <v>0</v>
      </c>
      <c r="D274" s="273">
        <f>SUM(Základ!D274,Základ!F274,Základ!N274,Základ!P274)</f>
        <v>0</v>
      </c>
      <c r="E274" s="273">
        <f>SUM(Základ!E274,Základ!G274,Základ!O274,Základ!Q274)</f>
        <v>0</v>
      </c>
      <c r="F274" s="274">
        <f t="shared" si="1"/>
        <v>0</v>
      </c>
      <c r="G274" s="273">
        <f>SUM(Základ!I274,Základ!S274)</f>
        <v>0</v>
      </c>
      <c r="H274" s="273"/>
      <c r="I274" s="314" t="s">
        <v>1432</v>
      </c>
      <c r="J274" s="315" t="s">
        <v>1433</v>
      </c>
      <c r="K274" s="315" t="s">
        <v>1434</v>
      </c>
      <c r="L274" s="315" t="s">
        <v>1435</v>
      </c>
      <c r="M274" s="315" t="s">
        <v>1436</v>
      </c>
      <c r="N274" s="315" t="s">
        <v>1437</v>
      </c>
      <c r="O274" s="315" t="s">
        <v>788</v>
      </c>
      <c r="P274" s="315" t="s">
        <v>1438</v>
      </c>
      <c r="Q274" s="315" t="s">
        <v>1439</v>
      </c>
      <c r="R274" s="315" t="s">
        <v>1440</v>
      </c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92">
        <v>273</v>
      </c>
      <c r="B275" s="288">
        <f>Základ!B275</f>
        <v>0</v>
      </c>
      <c r="C275" s="288">
        <f>Základ!C275</f>
        <v>0</v>
      </c>
      <c r="D275" s="273">
        <f>SUM(Základ!D275,Základ!F275,Základ!N275,Základ!P275)</f>
        <v>0</v>
      </c>
      <c r="E275" s="273">
        <f>SUM(Základ!E275,Základ!G275,Základ!O275,Základ!Q275)</f>
        <v>0</v>
      </c>
      <c r="F275" s="274">
        <f t="shared" si="1"/>
        <v>0</v>
      </c>
      <c r="G275" s="273">
        <f>SUM(Základ!I275,Základ!S275)</f>
        <v>0</v>
      </c>
      <c r="H275" s="273"/>
      <c r="I275" s="314" t="s">
        <v>1441</v>
      </c>
      <c r="J275" s="315" t="s">
        <v>1442</v>
      </c>
      <c r="K275" s="315" t="s">
        <v>1443</v>
      </c>
      <c r="L275" s="315" t="s">
        <v>1444</v>
      </c>
      <c r="M275" s="315" t="s">
        <v>1445</v>
      </c>
      <c r="N275" s="315" t="s">
        <v>1446</v>
      </c>
      <c r="O275" s="315" t="s">
        <v>798</v>
      </c>
      <c r="P275" s="315" t="s">
        <v>1447</v>
      </c>
      <c r="Q275" s="315" t="s">
        <v>1448</v>
      </c>
      <c r="R275" s="315" t="s">
        <v>1449</v>
      </c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91">
        <v>274</v>
      </c>
      <c r="B276" s="288">
        <f>Základ!B276</f>
        <v>0</v>
      </c>
      <c r="C276" s="288">
        <f>Základ!C276</f>
        <v>0</v>
      </c>
      <c r="D276" s="273">
        <f>SUM(Základ!D276,Základ!F276,Základ!N276,Základ!P276)</f>
        <v>0</v>
      </c>
      <c r="E276" s="273">
        <f>SUM(Základ!E276,Základ!G276,Základ!O276,Základ!Q276)</f>
        <v>0</v>
      </c>
      <c r="F276" s="274">
        <f t="shared" si="1"/>
        <v>0</v>
      </c>
      <c r="G276" s="273">
        <f>SUM(Základ!I276,Základ!S276)</f>
        <v>0</v>
      </c>
      <c r="H276" s="273"/>
      <c r="I276" s="314" t="s">
        <v>1450</v>
      </c>
      <c r="J276" s="315" t="s">
        <v>1451</v>
      </c>
      <c r="K276" s="315" t="s">
        <v>1452</v>
      </c>
      <c r="L276" s="315" t="s">
        <v>1453</v>
      </c>
      <c r="M276" s="315" t="s">
        <v>1454</v>
      </c>
      <c r="N276" s="315" t="s">
        <v>1455</v>
      </c>
      <c r="O276" s="315" t="s">
        <v>768</v>
      </c>
      <c r="P276" s="315" t="s">
        <v>1456</v>
      </c>
      <c r="Q276" s="315" t="s">
        <v>1457</v>
      </c>
      <c r="R276" s="315" t="s">
        <v>1458</v>
      </c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91">
        <v>275</v>
      </c>
      <c r="B277" s="288">
        <f>Základ!B277</f>
        <v>0</v>
      </c>
      <c r="C277" s="288">
        <f>Základ!C277</f>
        <v>0</v>
      </c>
      <c r="D277" s="273">
        <f>SUM(Základ!D277,Základ!F277,Základ!N277,Základ!P277)</f>
        <v>0</v>
      </c>
      <c r="E277" s="273">
        <f>SUM(Základ!E277,Základ!G277,Základ!O277,Základ!Q277)</f>
        <v>0</v>
      </c>
      <c r="F277" s="274">
        <f t="shared" si="1"/>
        <v>0</v>
      </c>
      <c r="G277" s="273">
        <f>SUM(Základ!I277,Základ!S277)</f>
        <v>0</v>
      </c>
      <c r="H277" s="273"/>
      <c r="I277" s="314" t="s">
        <v>1459</v>
      </c>
      <c r="J277" s="315" t="s">
        <v>1460</v>
      </c>
      <c r="K277" s="315" t="s">
        <v>1461</v>
      </c>
      <c r="L277" s="315" t="s">
        <v>1462</v>
      </c>
      <c r="M277" s="315" t="s">
        <v>1463</v>
      </c>
      <c r="N277" s="315" t="s">
        <v>1464</v>
      </c>
      <c r="O277" s="315" t="s">
        <v>778</v>
      </c>
      <c r="P277" s="315" t="s">
        <v>1465</v>
      </c>
      <c r="Q277" s="315" t="s">
        <v>1466</v>
      </c>
      <c r="R277" s="315" t="s">
        <v>1467</v>
      </c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91">
        <v>276</v>
      </c>
      <c r="B278" s="288">
        <f>Základ!B278</f>
        <v>0</v>
      </c>
      <c r="C278" s="288">
        <f>Základ!C278</f>
        <v>0</v>
      </c>
      <c r="D278" s="273">
        <f>SUM(Základ!D278,Základ!F278,Základ!N278,Základ!P278)</f>
        <v>0</v>
      </c>
      <c r="E278" s="273">
        <f>SUM(Základ!E278,Základ!G278,Základ!O278,Základ!Q278)</f>
        <v>0</v>
      </c>
      <c r="F278" s="274">
        <f t="shared" si="1"/>
        <v>0</v>
      </c>
      <c r="G278" s="273">
        <f>SUM(Základ!I278,Základ!S278)</f>
        <v>0</v>
      </c>
      <c r="H278" s="273"/>
      <c r="I278" s="314" t="s">
        <v>1468</v>
      </c>
      <c r="J278" s="315" t="s">
        <v>1469</v>
      </c>
      <c r="K278" s="315" t="s">
        <v>1470</v>
      </c>
      <c r="L278" s="315" t="s">
        <v>1471</v>
      </c>
      <c r="M278" s="315" t="s">
        <v>1472</v>
      </c>
      <c r="N278" s="315" t="s">
        <v>1473</v>
      </c>
      <c r="O278" s="315" t="s">
        <v>788</v>
      </c>
      <c r="P278" s="315" t="s">
        <v>1474</v>
      </c>
      <c r="Q278" s="315" t="s">
        <v>1475</v>
      </c>
      <c r="R278" s="315" t="s">
        <v>1476</v>
      </c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91">
        <v>277</v>
      </c>
      <c r="B279" s="288">
        <f>Základ!B279</f>
        <v>0</v>
      </c>
      <c r="C279" s="288">
        <f>Základ!C279</f>
        <v>0</v>
      </c>
      <c r="D279" s="273">
        <f>SUM(Základ!D279,Základ!F279,Základ!N279,Základ!P279)</f>
        <v>0</v>
      </c>
      <c r="E279" s="273">
        <f>SUM(Základ!E279,Základ!G279,Základ!O279,Základ!Q279)</f>
        <v>0</v>
      </c>
      <c r="F279" s="274">
        <f t="shared" si="1"/>
        <v>0</v>
      </c>
      <c r="G279" s="273">
        <f>SUM(Základ!I279,Základ!S279)</f>
        <v>0</v>
      </c>
      <c r="H279" s="273"/>
      <c r="I279" s="314" t="s">
        <v>1477</v>
      </c>
      <c r="J279" s="315" t="s">
        <v>1478</v>
      </c>
      <c r="K279" s="315" t="s">
        <v>1479</v>
      </c>
      <c r="L279" s="315" t="s">
        <v>1480</v>
      </c>
      <c r="M279" s="315" t="s">
        <v>1481</v>
      </c>
      <c r="N279" s="315" t="s">
        <v>1482</v>
      </c>
      <c r="O279" s="315" t="s">
        <v>798</v>
      </c>
      <c r="P279" s="315" t="s">
        <v>1483</v>
      </c>
      <c r="Q279" s="315" t="s">
        <v>1484</v>
      </c>
      <c r="R279" s="315" t="s">
        <v>1485</v>
      </c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91">
        <v>278</v>
      </c>
      <c r="B280" s="288">
        <f>Základ!B280</f>
        <v>0</v>
      </c>
      <c r="C280" s="288">
        <f>Základ!C280</f>
        <v>0</v>
      </c>
      <c r="D280" s="273">
        <f>SUM(Základ!D280,Základ!F280,Základ!N280,Základ!P280)</f>
        <v>0</v>
      </c>
      <c r="E280" s="273">
        <f>SUM(Základ!E280,Základ!G280,Základ!O280,Základ!Q280)</f>
        <v>0</v>
      </c>
      <c r="F280" s="274">
        <f t="shared" si="1"/>
        <v>0</v>
      </c>
      <c r="G280" s="273">
        <f>SUM(Základ!I280,Základ!S280)</f>
        <v>0</v>
      </c>
      <c r="H280" s="273"/>
      <c r="I280" s="314" t="s">
        <v>1486</v>
      </c>
      <c r="J280" s="315" t="s">
        <v>1487</v>
      </c>
      <c r="K280" s="315" t="s">
        <v>1488</v>
      </c>
      <c r="L280" s="315" t="s">
        <v>1489</v>
      </c>
      <c r="M280" s="315" t="s">
        <v>1490</v>
      </c>
      <c r="N280" s="315" t="s">
        <v>1491</v>
      </c>
      <c r="O280" s="315" t="s">
        <v>768</v>
      </c>
      <c r="P280" s="315" t="s">
        <v>1492</v>
      </c>
      <c r="Q280" s="315" t="s">
        <v>1493</v>
      </c>
      <c r="R280" s="315" t="s">
        <v>1494</v>
      </c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91">
        <v>279</v>
      </c>
      <c r="B281" s="288">
        <f>Základ!B281</f>
        <v>0</v>
      </c>
      <c r="C281" s="288">
        <f>Základ!C281</f>
        <v>0</v>
      </c>
      <c r="D281" s="273">
        <f>SUM(Základ!D281,Základ!F281,Základ!N281,Základ!P281)</f>
        <v>0</v>
      </c>
      <c r="E281" s="273">
        <f>SUM(Základ!E281,Základ!G281,Základ!O281,Základ!Q281)</f>
        <v>0</v>
      </c>
      <c r="F281" s="274">
        <f t="shared" si="1"/>
        <v>0</v>
      </c>
      <c r="G281" s="273">
        <f>SUM(Základ!I281,Základ!S281)</f>
        <v>0</v>
      </c>
      <c r="H281" s="273"/>
      <c r="I281" s="314" t="s">
        <v>1495</v>
      </c>
      <c r="J281" s="315" t="s">
        <v>1496</v>
      </c>
      <c r="K281" s="315" t="s">
        <v>1497</v>
      </c>
      <c r="L281" s="315" t="s">
        <v>1498</v>
      </c>
      <c r="M281" s="315" t="s">
        <v>1499</v>
      </c>
      <c r="N281" s="315" t="s">
        <v>1500</v>
      </c>
      <c r="O281" s="315" t="s">
        <v>778</v>
      </c>
      <c r="P281" s="315" t="s">
        <v>1501</v>
      </c>
      <c r="Q281" s="315" t="s">
        <v>1502</v>
      </c>
      <c r="R281" s="315" t="s">
        <v>1503</v>
      </c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91">
        <v>280</v>
      </c>
      <c r="B282" s="288">
        <f>Základ!B282</f>
        <v>0</v>
      </c>
      <c r="C282" s="288">
        <f>Základ!C282</f>
        <v>0</v>
      </c>
      <c r="D282" s="273">
        <f>SUM(Základ!D282,Základ!F282,Základ!N282,Základ!P282)</f>
        <v>0</v>
      </c>
      <c r="E282" s="273">
        <f>SUM(Základ!E282,Základ!G282,Základ!O282,Základ!Q282)</f>
        <v>0</v>
      </c>
      <c r="F282" s="274">
        <f t="shared" si="1"/>
        <v>0</v>
      </c>
      <c r="G282" s="273">
        <f>SUM(Základ!I282,Základ!S282)</f>
        <v>0</v>
      </c>
      <c r="H282" s="273"/>
      <c r="I282" s="314" t="s">
        <v>1504</v>
      </c>
      <c r="J282" s="315" t="s">
        <v>1505</v>
      </c>
      <c r="K282" s="315" t="s">
        <v>1506</v>
      </c>
      <c r="L282" s="315" t="s">
        <v>1507</v>
      </c>
      <c r="M282" s="315" t="s">
        <v>1508</v>
      </c>
      <c r="N282" s="315" t="s">
        <v>1509</v>
      </c>
      <c r="O282" s="315" t="s">
        <v>788</v>
      </c>
      <c r="P282" s="315" t="s">
        <v>1510</v>
      </c>
      <c r="Q282" s="315" t="s">
        <v>1511</v>
      </c>
      <c r="R282" s="315" t="s">
        <v>1512</v>
      </c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92">
        <v>281</v>
      </c>
      <c r="B283" s="288">
        <f>Základ!B283</f>
        <v>0</v>
      </c>
      <c r="C283" s="288">
        <f>Základ!C283</f>
        <v>0</v>
      </c>
      <c r="D283" s="273">
        <f>SUM(Základ!D283,Základ!F283,Základ!N283,Základ!P283)</f>
        <v>0</v>
      </c>
      <c r="E283" s="273">
        <f>SUM(Základ!E283,Základ!G283,Základ!O283,Základ!Q283)</f>
        <v>0</v>
      </c>
      <c r="F283" s="274">
        <f t="shared" si="1"/>
        <v>0</v>
      </c>
      <c r="G283" s="273">
        <f>SUM(Základ!I283,Základ!S283)</f>
        <v>0</v>
      </c>
      <c r="H283" s="273"/>
      <c r="I283" s="314" t="s">
        <v>1513</v>
      </c>
      <c r="J283" s="315" t="s">
        <v>1514</v>
      </c>
      <c r="K283" s="315" t="s">
        <v>1515</v>
      </c>
      <c r="L283" s="315" t="s">
        <v>1516</v>
      </c>
      <c r="M283" s="315" t="s">
        <v>1517</v>
      </c>
      <c r="N283" s="315" t="s">
        <v>1518</v>
      </c>
      <c r="O283" s="315" t="s">
        <v>798</v>
      </c>
      <c r="P283" s="315" t="s">
        <v>1519</v>
      </c>
      <c r="Q283" s="315" t="s">
        <v>1520</v>
      </c>
      <c r="R283" s="315" t="s">
        <v>1521</v>
      </c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92">
        <v>282</v>
      </c>
      <c r="B284" s="288">
        <f>Základ!B284</f>
        <v>0</v>
      </c>
      <c r="C284" s="288">
        <f>Základ!C284</f>
        <v>0</v>
      </c>
      <c r="D284" s="273">
        <f>SUM(Základ!D284,Základ!F284,Základ!N284,Základ!P284)</f>
        <v>0</v>
      </c>
      <c r="E284" s="273">
        <f>SUM(Základ!E284,Základ!G284,Základ!O284,Základ!Q284)</f>
        <v>0</v>
      </c>
      <c r="F284" s="274">
        <f t="shared" si="1"/>
        <v>0</v>
      </c>
      <c r="G284" s="273">
        <f>SUM(Základ!I284,Základ!S284)</f>
        <v>0</v>
      </c>
      <c r="H284" s="273"/>
      <c r="I284" s="314" t="s">
        <v>1522</v>
      </c>
      <c r="J284" s="315" t="s">
        <v>1523</v>
      </c>
      <c r="K284" s="315" t="s">
        <v>1524</v>
      </c>
      <c r="L284" s="315" t="s">
        <v>1525</v>
      </c>
      <c r="M284" s="315" t="s">
        <v>1526</v>
      </c>
      <c r="N284" s="315" t="s">
        <v>1527</v>
      </c>
      <c r="O284" s="315" t="s">
        <v>768</v>
      </c>
      <c r="P284" s="315" t="s">
        <v>1528</v>
      </c>
      <c r="Q284" s="315" t="s">
        <v>1529</v>
      </c>
      <c r="R284" s="315" t="s">
        <v>1530</v>
      </c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92">
        <v>283</v>
      </c>
      <c r="B285" s="288">
        <f>Základ!B285</f>
        <v>0</v>
      </c>
      <c r="C285" s="288">
        <f>Základ!C285</f>
        <v>0</v>
      </c>
      <c r="D285" s="273">
        <f>SUM(Základ!D285,Základ!F285,Základ!N285,Základ!P285)</f>
        <v>0</v>
      </c>
      <c r="E285" s="273">
        <f>SUM(Základ!E285,Základ!G285,Základ!O285,Základ!Q285)</f>
        <v>0</v>
      </c>
      <c r="F285" s="274">
        <f t="shared" si="1"/>
        <v>0</v>
      </c>
      <c r="G285" s="273">
        <f>SUM(Základ!I285,Základ!S285)</f>
        <v>0</v>
      </c>
      <c r="H285" s="273"/>
      <c r="I285" s="314" t="s">
        <v>1531</v>
      </c>
      <c r="J285" s="315" t="s">
        <v>1532</v>
      </c>
      <c r="K285" s="315" t="s">
        <v>1533</v>
      </c>
      <c r="L285" s="315" t="s">
        <v>1534</v>
      </c>
      <c r="M285" s="315" t="s">
        <v>1535</v>
      </c>
      <c r="N285" s="315" t="s">
        <v>1536</v>
      </c>
      <c r="O285" s="315" t="s">
        <v>778</v>
      </c>
      <c r="P285" s="315" t="s">
        <v>1537</v>
      </c>
      <c r="Q285" s="315" t="s">
        <v>1538</v>
      </c>
      <c r="R285" s="315" t="s">
        <v>1539</v>
      </c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92">
        <v>284</v>
      </c>
      <c r="B286" s="288">
        <f>Základ!B286</f>
        <v>0</v>
      </c>
      <c r="C286" s="288">
        <f>Základ!C286</f>
        <v>0</v>
      </c>
      <c r="D286" s="273">
        <f>SUM(Základ!D286,Základ!F286,Základ!N286,Základ!P286)</f>
        <v>0</v>
      </c>
      <c r="E286" s="273">
        <f>SUM(Základ!E286,Základ!G286,Základ!O286,Základ!Q286)</f>
        <v>0</v>
      </c>
      <c r="F286" s="274">
        <f t="shared" si="1"/>
        <v>0</v>
      </c>
      <c r="G286" s="273">
        <f>SUM(Základ!I286,Základ!S286)</f>
        <v>0</v>
      </c>
      <c r="H286" s="273"/>
      <c r="I286" s="314" t="s">
        <v>1540</v>
      </c>
      <c r="J286" s="315" t="s">
        <v>1541</v>
      </c>
      <c r="K286" s="315" t="s">
        <v>1542</v>
      </c>
      <c r="L286" s="315" t="s">
        <v>1543</v>
      </c>
      <c r="M286" s="315" t="s">
        <v>1544</v>
      </c>
      <c r="N286" s="315" t="s">
        <v>1545</v>
      </c>
      <c r="O286" s="315" t="s">
        <v>788</v>
      </c>
      <c r="P286" s="315" t="s">
        <v>1546</v>
      </c>
      <c r="Q286" s="315" t="s">
        <v>1547</v>
      </c>
      <c r="R286" s="315" t="s">
        <v>1548</v>
      </c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92">
        <v>285</v>
      </c>
      <c r="B287" s="288">
        <f>Základ!B287</f>
        <v>0</v>
      </c>
      <c r="C287" s="288">
        <f>Základ!C287</f>
        <v>0</v>
      </c>
      <c r="D287" s="273">
        <f>SUM(Základ!D287,Základ!F287,Základ!N287,Základ!P287)</f>
        <v>0</v>
      </c>
      <c r="E287" s="273">
        <f>SUM(Základ!E287,Základ!G287,Základ!O287,Základ!Q287)</f>
        <v>0</v>
      </c>
      <c r="F287" s="274">
        <f t="shared" si="1"/>
        <v>0</v>
      </c>
      <c r="G287" s="273">
        <f>SUM(Základ!I287,Základ!S287)</f>
        <v>0</v>
      </c>
      <c r="H287" s="273"/>
      <c r="I287" s="314" t="s">
        <v>1549</v>
      </c>
      <c r="J287" s="315" t="s">
        <v>1550</v>
      </c>
      <c r="K287" s="315" t="s">
        <v>1551</v>
      </c>
      <c r="L287" s="315" t="s">
        <v>1552</v>
      </c>
      <c r="M287" s="315" t="s">
        <v>1553</v>
      </c>
      <c r="N287" s="315" t="s">
        <v>1554</v>
      </c>
      <c r="O287" s="315" t="s">
        <v>798</v>
      </c>
      <c r="P287" s="315" t="s">
        <v>1555</v>
      </c>
      <c r="Q287" s="315" t="s">
        <v>1556</v>
      </c>
      <c r="R287" s="315" t="s">
        <v>1557</v>
      </c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92">
        <v>286</v>
      </c>
      <c r="B288" s="288">
        <f>Základ!B288</f>
        <v>0</v>
      </c>
      <c r="C288" s="288">
        <f>Základ!C288</f>
        <v>0</v>
      </c>
      <c r="D288" s="273">
        <f>SUM(Základ!D288,Základ!F288,Základ!N288,Základ!P288)</f>
        <v>0</v>
      </c>
      <c r="E288" s="273">
        <f>SUM(Základ!E288,Základ!G288,Základ!O288,Základ!Q288)</f>
        <v>0</v>
      </c>
      <c r="F288" s="274">
        <f t="shared" si="1"/>
        <v>0</v>
      </c>
      <c r="G288" s="273">
        <f>SUM(Základ!I288,Základ!S288)</f>
        <v>0</v>
      </c>
      <c r="H288" s="273"/>
      <c r="I288" s="314" t="s">
        <v>1558</v>
      </c>
      <c r="J288" s="315" t="s">
        <v>1559</v>
      </c>
      <c r="K288" s="315" t="s">
        <v>1560</v>
      </c>
      <c r="L288" s="315" t="s">
        <v>1561</v>
      </c>
      <c r="M288" s="315" t="s">
        <v>1562</v>
      </c>
      <c r="N288" s="315" t="s">
        <v>1563</v>
      </c>
      <c r="O288" s="315" t="s">
        <v>768</v>
      </c>
      <c r="P288" s="315" t="s">
        <v>1564</v>
      </c>
      <c r="Q288" s="315" t="s">
        <v>1565</v>
      </c>
      <c r="R288" s="315" t="s">
        <v>1566</v>
      </c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92">
        <v>287</v>
      </c>
      <c r="B289" s="288">
        <f>Základ!B289</f>
        <v>0</v>
      </c>
      <c r="C289" s="288">
        <f>Základ!C289</f>
        <v>0</v>
      </c>
      <c r="D289" s="273">
        <f>SUM(Základ!D289,Základ!F289,Základ!N289,Základ!P289)</f>
        <v>0</v>
      </c>
      <c r="E289" s="273">
        <f>SUM(Základ!E289,Základ!G289,Základ!O289,Základ!Q289)</f>
        <v>0</v>
      </c>
      <c r="F289" s="274">
        <f t="shared" si="1"/>
        <v>0</v>
      </c>
      <c r="G289" s="273">
        <f>SUM(Základ!I289,Základ!S289)</f>
        <v>0</v>
      </c>
      <c r="H289" s="273"/>
      <c r="I289" s="314" t="s">
        <v>1567</v>
      </c>
      <c r="J289" s="315" t="s">
        <v>1568</v>
      </c>
      <c r="K289" s="315" t="s">
        <v>1569</v>
      </c>
      <c r="L289" s="315" t="s">
        <v>1570</v>
      </c>
      <c r="M289" s="315" t="s">
        <v>1571</v>
      </c>
      <c r="N289" s="315" t="s">
        <v>1572</v>
      </c>
      <c r="O289" s="315" t="s">
        <v>778</v>
      </c>
      <c r="P289" s="315" t="s">
        <v>1573</v>
      </c>
      <c r="Q289" s="315" t="s">
        <v>1574</v>
      </c>
      <c r="R289" s="315" t="s">
        <v>1575</v>
      </c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91">
        <v>288</v>
      </c>
      <c r="B290" s="288">
        <f>Základ!B290</f>
        <v>0</v>
      </c>
      <c r="C290" s="288">
        <f>Základ!C290</f>
        <v>0</v>
      </c>
      <c r="D290" s="273">
        <f>SUM(Základ!D290,Základ!F290,Základ!N290,Základ!P290)</f>
        <v>0</v>
      </c>
      <c r="E290" s="273">
        <f>SUM(Základ!E290,Základ!G290,Základ!O290,Základ!Q290)</f>
        <v>0</v>
      </c>
      <c r="F290" s="274">
        <f t="shared" si="1"/>
        <v>0</v>
      </c>
      <c r="G290" s="273">
        <f>SUM(Základ!I290,Základ!S290)</f>
        <v>0</v>
      </c>
      <c r="H290" s="273"/>
      <c r="I290" s="314" t="s">
        <v>1576</v>
      </c>
      <c r="J290" s="315" t="s">
        <v>1577</v>
      </c>
      <c r="K290" s="315" t="s">
        <v>1578</v>
      </c>
      <c r="L290" s="315" t="s">
        <v>1579</v>
      </c>
      <c r="M290" s="315" t="s">
        <v>1580</v>
      </c>
      <c r="N290" s="315" t="s">
        <v>1581</v>
      </c>
      <c r="O290" s="315" t="s">
        <v>788</v>
      </c>
      <c r="P290" s="315" t="s">
        <v>1582</v>
      </c>
      <c r="Q290" s="315" t="s">
        <v>1583</v>
      </c>
      <c r="R290" s="315" t="s">
        <v>1584</v>
      </c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91">
        <v>289</v>
      </c>
      <c r="B291" s="288">
        <f>Základ!B291</f>
        <v>0</v>
      </c>
      <c r="C291" s="288">
        <f>Základ!C291</f>
        <v>0</v>
      </c>
      <c r="D291" s="273">
        <f>SUM(Základ!D291,Základ!F291,Základ!N291,Základ!P291)</f>
        <v>0</v>
      </c>
      <c r="E291" s="273">
        <f>SUM(Základ!E291,Základ!G291,Základ!O291,Základ!Q291)</f>
        <v>0</v>
      </c>
      <c r="F291" s="274">
        <f t="shared" si="1"/>
        <v>0</v>
      </c>
      <c r="G291" s="273">
        <f>SUM(Základ!I291,Základ!S291)</f>
        <v>0</v>
      </c>
      <c r="H291" s="273"/>
      <c r="I291" s="314" t="s">
        <v>1585</v>
      </c>
      <c r="J291" s="315" t="s">
        <v>1586</v>
      </c>
      <c r="K291" s="315" t="s">
        <v>1587</v>
      </c>
      <c r="L291" s="315" t="s">
        <v>1588</v>
      </c>
      <c r="M291" s="315" t="s">
        <v>1589</v>
      </c>
      <c r="N291" s="315" t="s">
        <v>1590</v>
      </c>
      <c r="O291" s="315" t="s">
        <v>798</v>
      </c>
      <c r="P291" s="315" t="s">
        <v>1591</v>
      </c>
      <c r="Q291" s="315" t="s">
        <v>1592</v>
      </c>
      <c r="R291" s="315" t="s">
        <v>1593</v>
      </c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91">
        <v>290</v>
      </c>
      <c r="B292" s="288">
        <f>Základ!B292</f>
        <v>0</v>
      </c>
      <c r="C292" s="288">
        <f>Základ!C292</f>
        <v>0</v>
      </c>
      <c r="D292" s="273">
        <f>SUM(Základ!D292,Základ!F292,Základ!N292,Základ!P292)</f>
        <v>0</v>
      </c>
      <c r="E292" s="273">
        <f>SUM(Základ!E292,Základ!G292,Základ!O292,Základ!Q292)</f>
        <v>0</v>
      </c>
      <c r="F292" s="274">
        <f t="shared" si="1"/>
        <v>0</v>
      </c>
      <c r="G292" s="273">
        <f>SUM(Základ!I292,Základ!S292)</f>
        <v>0</v>
      </c>
      <c r="H292" s="273"/>
      <c r="I292" s="314" t="s">
        <v>1594</v>
      </c>
      <c r="J292" s="315" t="s">
        <v>1595</v>
      </c>
      <c r="K292" s="315" t="s">
        <v>1596</v>
      </c>
      <c r="L292" s="315" t="s">
        <v>1597</v>
      </c>
      <c r="M292" s="315" t="s">
        <v>1598</v>
      </c>
      <c r="N292" s="315" t="s">
        <v>1599</v>
      </c>
      <c r="O292" s="315" t="s">
        <v>768</v>
      </c>
      <c r="P292" s="315" t="s">
        <v>1600</v>
      </c>
      <c r="Q292" s="315" t="s">
        <v>1601</v>
      </c>
      <c r="R292" s="315" t="s">
        <v>1602</v>
      </c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91">
        <v>291</v>
      </c>
      <c r="B293" s="288">
        <f>Základ!B293</f>
        <v>0</v>
      </c>
      <c r="C293" s="288">
        <f>Základ!C293</f>
        <v>0</v>
      </c>
      <c r="D293" s="273">
        <f>SUM(Základ!D293,Základ!F293,Základ!N293,Základ!P293)</f>
        <v>0</v>
      </c>
      <c r="E293" s="273">
        <f>SUM(Základ!E293,Základ!G293,Základ!O293,Základ!Q293)</f>
        <v>0</v>
      </c>
      <c r="F293" s="274">
        <f t="shared" si="1"/>
        <v>0</v>
      </c>
      <c r="G293" s="273">
        <f>SUM(Základ!I293,Základ!S293)</f>
        <v>0</v>
      </c>
      <c r="H293" s="273"/>
      <c r="I293" s="314" t="s">
        <v>1603</v>
      </c>
      <c r="J293" s="315" t="s">
        <v>1604</v>
      </c>
      <c r="K293" s="315" t="s">
        <v>1605</v>
      </c>
      <c r="L293" s="315" t="s">
        <v>1606</v>
      </c>
      <c r="M293" s="315" t="s">
        <v>1607</v>
      </c>
      <c r="N293" s="315" t="s">
        <v>1608</v>
      </c>
      <c r="O293" s="315" t="s">
        <v>778</v>
      </c>
      <c r="P293" s="315" t="s">
        <v>1609</v>
      </c>
      <c r="Q293" s="315" t="s">
        <v>1610</v>
      </c>
      <c r="R293" s="315" t="s">
        <v>1611</v>
      </c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91">
        <v>292</v>
      </c>
      <c r="B294" s="288">
        <f>Základ!B294</f>
        <v>0</v>
      </c>
      <c r="C294" s="288">
        <f>Základ!C294</f>
        <v>0</v>
      </c>
      <c r="D294" s="273">
        <f>SUM(Základ!D294,Základ!F294,Základ!N294,Základ!P294)</f>
        <v>0</v>
      </c>
      <c r="E294" s="273">
        <f>SUM(Základ!E294,Základ!G294,Základ!O294,Základ!Q294)</f>
        <v>0</v>
      </c>
      <c r="F294" s="274">
        <f t="shared" si="1"/>
        <v>0</v>
      </c>
      <c r="G294" s="273">
        <f>SUM(Základ!I294,Základ!S294)</f>
        <v>0</v>
      </c>
      <c r="H294" s="273"/>
      <c r="I294" s="314" t="s">
        <v>1612</v>
      </c>
      <c r="J294" s="315" t="s">
        <v>1613</v>
      </c>
      <c r="K294" s="315" t="s">
        <v>1614</v>
      </c>
      <c r="L294" s="315" t="s">
        <v>1615</v>
      </c>
      <c r="M294" s="315" t="s">
        <v>1616</v>
      </c>
      <c r="N294" s="315" t="s">
        <v>1617</v>
      </c>
      <c r="O294" s="315" t="s">
        <v>788</v>
      </c>
      <c r="P294" s="315" t="s">
        <v>1618</v>
      </c>
      <c r="Q294" s="315" t="s">
        <v>1619</v>
      </c>
      <c r="R294" s="315" t="s">
        <v>1620</v>
      </c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91">
        <v>293</v>
      </c>
      <c r="B295" s="288">
        <f>Základ!B295</f>
        <v>0</v>
      </c>
      <c r="C295" s="288">
        <f>Základ!C295</f>
        <v>0</v>
      </c>
      <c r="D295" s="273">
        <f>SUM(Základ!D295,Základ!F295,Základ!N295,Základ!P295)</f>
        <v>0</v>
      </c>
      <c r="E295" s="273">
        <f>SUM(Základ!E295,Základ!G295,Základ!O295,Základ!Q295)</f>
        <v>0</v>
      </c>
      <c r="F295" s="274">
        <f t="shared" si="1"/>
        <v>0</v>
      </c>
      <c r="G295" s="273">
        <f>SUM(Základ!I295,Základ!S295)</f>
        <v>0</v>
      </c>
      <c r="H295" s="273"/>
      <c r="I295" s="314" t="s">
        <v>1621</v>
      </c>
      <c r="J295" s="315" t="s">
        <v>1622</v>
      </c>
      <c r="K295" s="315" t="s">
        <v>1623</v>
      </c>
      <c r="L295" s="315" t="s">
        <v>1624</v>
      </c>
      <c r="M295" s="315" t="s">
        <v>1625</v>
      </c>
      <c r="N295" s="315" t="s">
        <v>1626</v>
      </c>
      <c r="O295" s="315" t="s">
        <v>798</v>
      </c>
      <c r="P295" s="315" t="s">
        <v>1627</v>
      </c>
      <c r="Q295" s="315" t="s">
        <v>1628</v>
      </c>
      <c r="R295" s="315" t="s">
        <v>1629</v>
      </c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91">
        <v>294</v>
      </c>
      <c r="B296" s="288">
        <f>Základ!B296</f>
        <v>0</v>
      </c>
      <c r="C296" s="288">
        <f>Základ!C296</f>
        <v>0</v>
      </c>
      <c r="D296" s="273">
        <f>SUM(Základ!D296,Základ!F296,Základ!N296,Základ!P296)</f>
        <v>0</v>
      </c>
      <c r="E296" s="273">
        <f>SUM(Základ!E296,Základ!G296,Základ!O296,Základ!Q296)</f>
        <v>0</v>
      </c>
      <c r="F296" s="274">
        <f t="shared" si="1"/>
        <v>0</v>
      </c>
      <c r="G296" s="273">
        <f>SUM(Základ!I296,Základ!S296)</f>
        <v>0</v>
      </c>
      <c r="H296" s="273"/>
      <c r="I296" s="314" t="s">
        <v>1630</v>
      </c>
      <c r="J296" s="315" t="s">
        <v>1631</v>
      </c>
      <c r="K296" s="315" t="s">
        <v>1632</v>
      </c>
      <c r="L296" s="315" t="s">
        <v>1633</v>
      </c>
      <c r="M296" s="315" t="s">
        <v>1634</v>
      </c>
      <c r="N296" s="315" t="s">
        <v>1635</v>
      </c>
      <c r="O296" s="315" t="s">
        <v>768</v>
      </c>
      <c r="P296" s="315" t="s">
        <v>1636</v>
      </c>
      <c r="Q296" s="315" t="s">
        <v>1637</v>
      </c>
      <c r="R296" s="315" t="s">
        <v>1638</v>
      </c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64"/>
      <c r="C297" s="264"/>
      <c r="D297" s="264"/>
      <c r="E297" s="264"/>
      <c r="F297" s="282"/>
      <c r="G297" s="264"/>
      <c r="H297" s="264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64"/>
      <c r="C298" s="264"/>
      <c r="D298" s="264"/>
      <c r="E298" s="264"/>
      <c r="F298" s="282"/>
      <c r="G298" s="264"/>
      <c r="H298" s="264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64"/>
      <c r="C299" s="264"/>
      <c r="D299" s="264"/>
      <c r="E299" s="264"/>
      <c r="F299" s="282"/>
      <c r="G299" s="264"/>
      <c r="H299" s="264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64"/>
      <c r="C300" s="264"/>
      <c r="D300" s="264"/>
      <c r="E300" s="264"/>
      <c r="F300" s="282"/>
      <c r="G300" s="264"/>
      <c r="H300" s="264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64"/>
      <c r="C301" s="264"/>
      <c r="D301" s="264"/>
      <c r="E301" s="264"/>
      <c r="F301" s="282"/>
      <c r="G301" s="264"/>
      <c r="H301" s="264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64"/>
      <c r="C302" s="264"/>
      <c r="D302" s="264"/>
      <c r="E302" s="264"/>
      <c r="F302" s="282"/>
      <c r="G302" s="264"/>
      <c r="H302" s="264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64"/>
      <c r="C303" s="264"/>
      <c r="D303" s="264"/>
      <c r="E303" s="264"/>
      <c r="F303" s="282"/>
      <c r="G303" s="264"/>
      <c r="H303" s="264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64"/>
      <c r="C304" s="264"/>
      <c r="D304" s="264"/>
      <c r="E304" s="264"/>
      <c r="F304" s="282"/>
      <c r="G304" s="264"/>
      <c r="H304" s="264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64"/>
      <c r="C305" s="264"/>
      <c r="D305" s="264"/>
      <c r="E305" s="264"/>
      <c r="F305" s="282"/>
      <c r="G305" s="264"/>
      <c r="H305" s="264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64"/>
      <c r="C306" s="264"/>
      <c r="D306" s="264"/>
      <c r="E306" s="264"/>
      <c r="F306" s="282"/>
      <c r="G306" s="264"/>
      <c r="H306" s="264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64"/>
      <c r="C307" s="264"/>
      <c r="D307" s="264"/>
      <c r="E307" s="264"/>
      <c r="F307" s="282"/>
      <c r="G307" s="264"/>
      <c r="H307" s="264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64"/>
      <c r="C308" s="264"/>
      <c r="D308" s="264"/>
      <c r="E308" s="264"/>
      <c r="F308" s="282"/>
      <c r="G308" s="264"/>
      <c r="H308" s="264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64"/>
      <c r="C309" s="264"/>
      <c r="D309" s="264"/>
      <c r="E309" s="264"/>
      <c r="F309" s="282"/>
      <c r="G309" s="264"/>
      <c r="H309" s="264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64"/>
      <c r="C310" s="264"/>
      <c r="D310" s="264"/>
      <c r="E310" s="264"/>
      <c r="F310" s="282"/>
      <c r="G310" s="264"/>
      <c r="H310" s="264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64"/>
      <c r="C311" s="264"/>
      <c r="D311" s="264"/>
      <c r="E311" s="264"/>
      <c r="F311" s="282"/>
      <c r="G311" s="264"/>
      <c r="H311" s="264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64"/>
      <c r="C312" s="264"/>
      <c r="D312" s="264"/>
      <c r="E312" s="264"/>
      <c r="F312" s="282"/>
      <c r="G312" s="264"/>
      <c r="H312" s="264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64"/>
      <c r="C313" s="264"/>
      <c r="D313" s="264"/>
      <c r="E313" s="264"/>
      <c r="F313" s="282"/>
      <c r="G313" s="264"/>
      <c r="H313" s="264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64"/>
      <c r="C314" s="264"/>
      <c r="D314" s="264"/>
      <c r="E314" s="264"/>
      <c r="F314" s="282"/>
      <c r="G314" s="264"/>
      <c r="H314" s="264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64"/>
      <c r="C315" s="264"/>
      <c r="D315" s="264"/>
      <c r="E315" s="264"/>
      <c r="F315" s="282"/>
      <c r="G315" s="264"/>
      <c r="H315" s="264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64"/>
      <c r="C316" s="264"/>
      <c r="D316" s="264"/>
      <c r="E316" s="264"/>
      <c r="F316" s="282"/>
      <c r="G316" s="264"/>
      <c r="H316" s="264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64"/>
      <c r="C317" s="264"/>
      <c r="D317" s="264"/>
      <c r="E317" s="264"/>
      <c r="F317" s="282"/>
      <c r="G317" s="264"/>
      <c r="H317" s="264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64"/>
      <c r="C318" s="264"/>
      <c r="D318" s="264"/>
      <c r="E318" s="264"/>
      <c r="F318" s="282"/>
      <c r="G318" s="264"/>
      <c r="H318" s="264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64"/>
      <c r="C319" s="264"/>
      <c r="D319" s="264"/>
      <c r="E319" s="264"/>
      <c r="F319" s="282"/>
      <c r="G319" s="264"/>
      <c r="H319" s="264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64"/>
      <c r="C320" s="264"/>
      <c r="D320" s="264"/>
      <c r="E320" s="264"/>
      <c r="F320" s="282"/>
      <c r="G320" s="264"/>
      <c r="H320" s="264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64"/>
      <c r="C321" s="264"/>
      <c r="D321" s="264"/>
      <c r="E321" s="264"/>
      <c r="F321" s="282"/>
      <c r="G321" s="264"/>
      <c r="H321" s="264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64"/>
      <c r="C322" s="264"/>
      <c r="D322" s="264"/>
      <c r="E322" s="264"/>
      <c r="F322" s="282"/>
      <c r="G322" s="264"/>
      <c r="H322" s="264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64"/>
      <c r="C323" s="264"/>
      <c r="D323" s="264"/>
      <c r="E323" s="264"/>
      <c r="F323" s="282"/>
      <c r="G323" s="264"/>
      <c r="H323" s="264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64"/>
      <c r="C324" s="264"/>
      <c r="D324" s="264"/>
      <c r="E324" s="264"/>
      <c r="F324" s="282"/>
      <c r="G324" s="264"/>
      <c r="H324" s="264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64"/>
      <c r="C325" s="264"/>
      <c r="D325" s="264"/>
      <c r="E325" s="264"/>
      <c r="F325" s="282"/>
      <c r="G325" s="264"/>
      <c r="H325" s="264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64"/>
      <c r="C326" s="264"/>
      <c r="D326" s="264"/>
      <c r="E326" s="264"/>
      <c r="F326" s="282"/>
      <c r="G326" s="264"/>
      <c r="H326" s="264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64"/>
      <c r="C327" s="264"/>
      <c r="D327" s="264"/>
      <c r="E327" s="264"/>
      <c r="F327" s="282"/>
      <c r="G327" s="264"/>
      <c r="H327" s="264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64"/>
      <c r="C328" s="264"/>
      <c r="D328" s="264"/>
      <c r="E328" s="264"/>
      <c r="F328" s="282"/>
      <c r="G328" s="264"/>
      <c r="H328" s="264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64"/>
      <c r="C329" s="264"/>
      <c r="D329" s="264"/>
      <c r="E329" s="264"/>
      <c r="F329" s="282"/>
      <c r="G329" s="264"/>
      <c r="H329" s="264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64"/>
      <c r="C330" s="264"/>
      <c r="D330" s="264"/>
      <c r="E330" s="264"/>
      <c r="F330" s="282"/>
      <c r="G330" s="264"/>
      <c r="H330" s="264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64"/>
      <c r="C331" s="264"/>
      <c r="D331" s="264"/>
      <c r="E331" s="264"/>
      <c r="F331" s="282"/>
      <c r="G331" s="264"/>
      <c r="H331" s="264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64"/>
      <c r="C332" s="264"/>
      <c r="D332" s="264"/>
      <c r="E332" s="264"/>
      <c r="F332" s="282"/>
      <c r="G332" s="264"/>
      <c r="H332" s="264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64"/>
      <c r="C333" s="264"/>
      <c r="D333" s="264"/>
      <c r="E333" s="264"/>
      <c r="F333" s="282"/>
      <c r="G333" s="264"/>
      <c r="H333" s="264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64"/>
      <c r="C334" s="264"/>
      <c r="D334" s="264"/>
      <c r="E334" s="264"/>
      <c r="F334" s="282"/>
      <c r="G334" s="264"/>
      <c r="H334" s="264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64"/>
      <c r="C335" s="264"/>
      <c r="D335" s="264"/>
      <c r="E335" s="264"/>
      <c r="F335" s="282"/>
      <c r="G335" s="264"/>
      <c r="H335" s="264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64"/>
      <c r="C336" s="264"/>
      <c r="D336" s="264"/>
      <c r="E336" s="264"/>
      <c r="F336" s="282"/>
      <c r="G336" s="264"/>
      <c r="H336" s="264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64"/>
      <c r="C337" s="264"/>
      <c r="D337" s="264"/>
      <c r="E337" s="264"/>
      <c r="F337" s="282"/>
      <c r="G337" s="264"/>
      <c r="H337" s="264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64"/>
      <c r="C338" s="264"/>
      <c r="D338" s="264"/>
      <c r="E338" s="264"/>
      <c r="F338" s="282"/>
      <c r="G338" s="264"/>
      <c r="H338" s="264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64"/>
      <c r="C339" s="264"/>
      <c r="D339" s="264"/>
      <c r="E339" s="264"/>
      <c r="F339" s="282"/>
      <c r="G339" s="264"/>
      <c r="H339" s="264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64"/>
      <c r="C340" s="264"/>
      <c r="D340" s="264"/>
      <c r="E340" s="264"/>
      <c r="F340" s="282"/>
      <c r="G340" s="264"/>
      <c r="H340" s="264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64"/>
      <c r="C341" s="264"/>
      <c r="D341" s="264"/>
      <c r="E341" s="264"/>
      <c r="F341" s="282"/>
      <c r="G341" s="264"/>
      <c r="H341" s="264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64"/>
      <c r="C342" s="264"/>
      <c r="D342" s="264"/>
      <c r="E342" s="264"/>
      <c r="F342" s="282"/>
      <c r="G342" s="264"/>
      <c r="H342" s="264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64"/>
      <c r="C343" s="264"/>
      <c r="D343" s="264"/>
      <c r="E343" s="264"/>
      <c r="F343" s="282"/>
      <c r="G343" s="264"/>
      <c r="H343" s="264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64"/>
      <c r="C344" s="264"/>
      <c r="D344" s="264"/>
      <c r="E344" s="264"/>
      <c r="F344" s="282"/>
      <c r="G344" s="264"/>
      <c r="H344" s="264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64"/>
      <c r="C345" s="264"/>
      <c r="D345" s="264"/>
      <c r="E345" s="264"/>
      <c r="F345" s="282"/>
      <c r="G345" s="264"/>
      <c r="H345" s="264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64"/>
      <c r="C346" s="264"/>
      <c r="D346" s="264"/>
      <c r="E346" s="264"/>
      <c r="F346" s="282"/>
      <c r="G346" s="264"/>
      <c r="H346" s="264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64"/>
      <c r="C347" s="264"/>
      <c r="D347" s="264"/>
      <c r="E347" s="264"/>
      <c r="F347" s="282"/>
      <c r="G347" s="264"/>
      <c r="H347" s="264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64"/>
      <c r="C348" s="264"/>
      <c r="D348" s="264"/>
      <c r="E348" s="264"/>
      <c r="F348" s="282"/>
      <c r="G348" s="264"/>
      <c r="H348" s="264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64"/>
      <c r="C349" s="264"/>
      <c r="D349" s="264"/>
      <c r="E349" s="264"/>
      <c r="F349" s="282"/>
      <c r="G349" s="264"/>
      <c r="H349" s="264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64"/>
      <c r="C350" s="264"/>
      <c r="D350" s="264"/>
      <c r="E350" s="264"/>
      <c r="F350" s="282"/>
      <c r="G350" s="264"/>
      <c r="H350" s="264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64"/>
      <c r="C351" s="264"/>
      <c r="D351" s="264"/>
      <c r="E351" s="264"/>
      <c r="F351" s="282"/>
      <c r="G351" s="264"/>
      <c r="H351" s="264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64"/>
      <c r="C352" s="264"/>
      <c r="D352" s="264"/>
      <c r="E352" s="264"/>
      <c r="F352" s="282"/>
      <c r="G352" s="264"/>
      <c r="H352" s="264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64"/>
      <c r="C353" s="264"/>
      <c r="D353" s="264"/>
      <c r="E353" s="264"/>
      <c r="F353" s="282"/>
      <c r="G353" s="264"/>
      <c r="H353" s="264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64"/>
      <c r="C354" s="264"/>
      <c r="D354" s="264"/>
      <c r="E354" s="264"/>
      <c r="F354" s="282"/>
      <c r="G354" s="264"/>
      <c r="H354" s="264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64"/>
      <c r="C355" s="264"/>
      <c r="D355" s="264"/>
      <c r="E355" s="264"/>
      <c r="F355" s="282"/>
      <c r="G355" s="264"/>
      <c r="H355" s="264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64"/>
      <c r="C356" s="264"/>
      <c r="D356" s="264"/>
      <c r="E356" s="264"/>
      <c r="F356" s="282"/>
      <c r="G356" s="264"/>
      <c r="H356" s="264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64"/>
      <c r="C357" s="264"/>
      <c r="D357" s="264"/>
      <c r="E357" s="264"/>
      <c r="F357" s="282"/>
      <c r="G357" s="264"/>
      <c r="H357" s="264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64"/>
      <c r="C358" s="264"/>
      <c r="D358" s="264"/>
      <c r="E358" s="264"/>
      <c r="F358" s="282"/>
      <c r="G358" s="264"/>
      <c r="H358" s="264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64"/>
      <c r="C359" s="264"/>
      <c r="D359" s="264"/>
      <c r="E359" s="264"/>
      <c r="F359" s="282"/>
      <c r="G359" s="264"/>
      <c r="H359" s="264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64"/>
      <c r="C360" s="264"/>
      <c r="D360" s="264"/>
      <c r="E360" s="264"/>
      <c r="F360" s="282"/>
      <c r="G360" s="264"/>
      <c r="H360" s="264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64"/>
      <c r="C361" s="264"/>
      <c r="D361" s="264"/>
      <c r="E361" s="264"/>
      <c r="F361" s="282"/>
      <c r="G361" s="264"/>
      <c r="H361" s="264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64"/>
      <c r="C362" s="264"/>
      <c r="D362" s="264"/>
      <c r="E362" s="264"/>
      <c r="F362" s="282"/>
      <c r="G362" s="264"/>
      <c r="H362" s="264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64"/>
      <c r="C363" s="264"/>
      <c r="D363" s="264"/>
      <c r="E363" s="264"/>
      <c r="F363" s="282"/>
      <c r="G363" s="264"/>
      <c r="H363" s="264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64"/>
      <c r="C364" s="264"/>
      <c r="D364" s="264"/>
      <c r="E364" s="264"/>
      <c r="F364" s="282"/>
      <c r="G364" s="264"/>
      <c r="H364" s="264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64"/>
      <c r="C365" s="264"/>
      <c r="D365" s="264"/>
      <c r="E365" s="264"/>
      <c r="F365" s="282"/>
      <c r="G365" s="264"/>
      <c r="H365" s="264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64"/>
      <c r="C366" s="264"/>
      <c r="D366" s="264"/>
      <c r="E366" s="264"/>
      <c r="F366" s="282"/>
      <c r="G366" s="264"/>
      <c r="H366" s="264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64"/>
      <c r="C367" s="264"/>
      <c r="D367" s="264"/>
      <c r="E367" s="264"/>
      <c r="F367" s="282"/>
      <c r="G367" s="264"/>
      <c r="H367" s="264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64"/>
      <c r="C368" s="264"/>
      <c r="D368" s="264"/>
      <c r="E368" s="264"/>
      <c r="F368" s="282"/>
      <c r="G368" s="264"/>
      <c r="H368" s="264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64"/>
      <c r="C369" s="264"/>
      <c r="D369" s="264"/>
      <c r="E369" s="264"/>
      <c r="F369" s="282"/>
      <c r="G369" s="264"/>
      <c r="H369" s="264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64"/>
      <c r="C370" s="264"/>
      <c r="D370" s="264"/>
      <c r="E370" s="264"/>
      <c r="F370" s="282"/>
      <c r="G370" s="264"/>
      <c r="H370" s="264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64"/>
      <c r="C371" s="264"/>
      <c r="D371" s="264"/>
      <c r="E371" s="264"/>
      <c r="F371" s="282"/>
      <c r="G371" s="264"/>
      <c r="H371" s="264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64"/>
      <c r="C372" s="264"/>
      <c r="D372" s="264"/>
      <c r="E372" s="264"/>
      <c r="F372" s="282"/>
      <c r="G372" s="264"/>
      <c r="H372" s="264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64"/>
      <c r="C373" s="264"/>
      <c r="D373" s="264"/>
      <c r="E373" s="264"/>
      <c r="F373" s="282"/>
      <c r="G373" s="264"/>
      <c r="H373" s="264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64"/>
      <c r="C374" s="264"/>
      <c r="D374" s="264"/>
      <c r="E374" s="264"/>
      <c r="F374" s="282"/>
      <c r="G374" s="264"/>
      <c r="H374" s="264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64"/>
      <c r="C375" s="264"/>
      <c r="D375" s="264"/>
      <c r="E375" s="264"/>
      <c r="F375" s="282"/>
      <c r="G375" s="264"/>
      <c r="H375" s="264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64"/>
      <c r="C376" s="264"/>
      <c r="D376" s="264"/>
      <c r="E376" s="264"/>
      <c r="F376" s="282"/>
      <c r="G376" s="264"/>
      <c r="H376" s="264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64"/>
      <c r="C377" s="264"/>
      <c r="D377" s="264"/>
      <c r="E377" s="264"/>
      <c r="F377" s="282"/>
      <c r="G377" s="264"/>
      <c r="H377" s="264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64"/>
      <c r="C378" s="264"/>
      <c r="D378" s="264"/>
      <c r="E378" s="264"/>
      <c r="F378" s="282"/>
      <c r="G378" s="264"/>
      <c r="H378" s="264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64"/>
      <c r="C379" s="264"/>
      <c r="D379" s="264"/>
      <c r="E379" s="264"/>
      <c r="F379" s="282"/>
      <c r="G379" s="264"/>
      <c r="H379" s="264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64"/>
      <c r="C380" s="264"/>
      <c r="D380" s="264"/>
      <c r="E380" s="264"/>
      <c r="F380" s="282"/>
      <c r="G380" s="264"/>
      <c r="H380" s="264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64"/>
      <c r="C381" s="264"/>
      <c r="D381" s="264"/>
      <c r="E381" s="264"/>
      <c r="F381" s="282"/>
      <c r="G381" s="264"/>
      <c r="H381" s="264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64"/>
      <c r="C382" s="264"/>
      <c r="D382" s="264"/>
      <c r="E382" s="264"/>
      <c r="F382" s="282"/>
      <c r="G382" s="264"/>
      <c r="H382" s="264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64"/>
      <c r="C383" s="264"/>
      <c r="D383" s="264"/>
      <c r="E383" s="264"/>
      <c r="F383" s="282"/>
      <c r="G383" s="264"/>
      <c r="H383" s="264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64"/>
      <c r="C384" s="264"/>
      <c r="D384" s="264"/>
      <c r="E384" s="264"/>
      <c r="F384" s="282"/>
      <c r="G384" s="264"/>
      <c r="H384" s="264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64"/>
      <c r="C385" s="264"/>
      <c r="D385" s="264"/>
      <c r="E385" s="264"/>
      <c r="F385" s="282"/>
      <c r="G385" s="264"/>
      <c r="H385" s="264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64"/>
      <c r="C386" s="264"/>
      <c r="D386" s="264"/>
      <c r="E386" s="264"/>
      <c r="F386" s="282"/>
      <c r="G386" s="264"/>
      <c r="H386" s="264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64"/>
      <c r="C387" s="264"/>
      <c r="D387" s="264"/>
      <c r="E387" s="264"/>
      <c r="F387" s="282"/>
      <c r="G387" s="264"/>
      <c r="H387" s="264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64"/>
      <c r="C388" s="264"/>
      <c r="D388" s="264"/>
      <c r="E388" s="264"/>
      <c r="F388" s="282"/>
      <c r="G388" s="264"/>
      <c r="H388" s="264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64"/>
      <c r="C389" s="264"/>
      <c r="D389" s="264"/>
      <c r="E389" s="264"/>
      <c r="F389" s="282"/>
      <c r="G389" s="264"/>
      <c r="H389" s="264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64"/>
      <c r="C390" s="264"/>
      <c r="D390" s="264"/>
      <c r="E390" s="264"/>
      <c r="F390" s="282"/>
      <c r="G390" s="264"/>
      <c r="H390" s="264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64"/>
      <c r="C391" s="264"/>
      <c r="D391" s="264"/>
      <c r="E391" s="264"/>
      <c r="F391" s="282"/>
      <c r="G391" s="264"/>
      <c r="H391" s="264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64"/>
      <c r="C392" s="264"/>
      <c r="D392" s="264"/>
      <c r="E392" s="264"/>
      <c r="F392" s="282"/>
      <c r="G392" s="264"/>
      <c r="H392" s="264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64"/>
      <c r="C393" s="264"/>
      <c r="D393" s="264"/>
      <c r="E393" s="264"/>
      <c r="F393" s="282"/>
      <c r="G393" s="264"/>
      <c r="H393" s="264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64"/>
      <c r="C394" s="264"/>
      <c r="D394" s="264"/>
      <c r="E394" s="264"/>
      <c r="F394" s="282"/>
      <c r="G394" s="264"/>
      <c r="H394" s="264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64"/>
      <c r="C395" s="264"/>
      <c r="D395" s="264"/>
      <c r="E395" s="264"/>
      <c r="F395" s="282"/>
      <c r="G395" s="264"/>
      <c r="H395" s="264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64"/>
      <c r="C396" s="264"/>
      <c r="D396" s="264"/>
      <c r="E396" s="264"/>
      <c r="F396" s="282"/>
      <c r="G396" s="264"/>
      <c r="H396" s="264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64"/>
      <c r="C397" s="264"/>
      <c r="D397" s="264"/>
      <c r="E397" s="264"/>
      <c r="F397" s="282"/>
      <c r="G397" s="264"/>
      <c r="H397" s="264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64"/>
      <c r="C398" s="264"/>
      <c r="D398" s="264"/>
      <c r="E398" s="264"/>
      <c r="F398" s="282"/>
      <c r="G398" s="264"/>
      <c r="H398" s="264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64"/>
      <c r="C399" s="264"/>
      <c r="D399" s="264"/>
      <c r="E399" s="264"/>
      <c r="F399" s="282"/>
      <c r="G399" s="264"/>
      <c r="H399" s="264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64"/>
      <c r="C400" s="264"/>
      <c r="D400" s="264"/>
      <c r="E400" s="264"/>
      <c r="F400" s="282"/>
      <c r="G400" s="264"/>
      <c r="H400" s="264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64"/>
      <c r="C401" s="264"/>
      <c r="D401" s="264"/>
      <c r="E401" s="264"/>
      <c r="F401" s="282"/>
      <c r="G401" s="264"/>
      <c r="H401" s="264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64"/>
      <c r="C402" s="264"/>
      <c r="D402" s="264"/>
      <c r="E402" s="264"/>
      <c r="F402" s="282"/>
      <c r="G402" s="264"/>
      <c r="H402" s="264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64"/>
      <c r="C403" s="264"/>
      <c r="D403" s="264"/>
      <c r="E403" s="264"/>
      <c r="F403" s="282"/>
      <c r="G403" s="264"/>
      <c r="H403" s="264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64"/>
      <c r="C404" s="264"/>
      <c r="D404" s="264"/>
      <c r="E404" s="264"/>
      <c r="F404" s="282"/>
      <c r="G404" s="264"/>
      <c r="H404" s="264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64"/>
      <c r="C405" s="264"/>
      <c r="D405" s="264"/>
      <c r="E405" s="264"/>
      <c r="F405" s="282"/>
      <c r="G405" s="264"/>
      <c r="H405" s="264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64"/>
      <c r="C406" s="264"/>
      <c r="D406" s="264"/>
      <c r="E406" s="264"/>
      <c r="F406" s="282"/>
      <c r="G406" s="264"/>
      <c r="H406" s="264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64"/>
      <c r="C407" s="264"/>
      <c r="D407" s="264"/>
      <c r="E407" s="264"/>
      <c r="F407" s="282"/>
      <c r="G407" s="264"/>
      <c r="H407" s="264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64"/>
      <c r="C408" s="264"/>
      <c r="D408" s="264"/>
      <c r="E408" s="264"/>
      <c r="F408" s="282"/>
      <c r="G408" s="264"/>
      <c r="H408" s="264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64"/>
      <c r="C409" s="264"/>
      <c r="D409" s="264"/>
      <c r="E409" s="264"/>
      <c r="F409" s="282"/>
      <c r="G409" s="264"/>
      <c r="H409" s="264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64"/>
      <c r="C410" s="264"/>
      <c r="D410" s="264"/>
      <c r="E410" s="264"/>
      <c r="F410" s="282"/>
      <c r="G410" s="264"/>
      <c r="H410" s="264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64"/>
      <c r="C411" s="264"/>
      <c r="D411" s="264"/>
      <c r="E411" s="264"/>
      <c r="F411" s="282"/>
      <c r="G411" s="264"/>
      <c r="H411" s="264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64"/>
      <c r="C412" s="264"/>
      <c r="D412" s="264"/>
      <c r="E412" s="264"/>
      <c r="F412" s="282"/>
      <c r="G412" s="264"/>
      <c r="H412" s="264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64"/>
      <c r="C413" s="264"/>
      <c r="D413" s="264"/>
      <c r="E413" s="264"/>
      <c r="F413" s="282"/>
      <c r="G413" s="264"/>
      <c r="H413" s="264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64"/>
      <c r="C414" s="264"/>
      <c r="D414" s="264"/>
      <c r="E414" s="264"/>
      <c r="F414" s="282"/>
      <c r="G414" s="264"/>
      <c r="H414" s="264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64"/>
      <c r="C415" s="264"/>
      <c r="D415" s="264"/>
      <c r="E415" s="264"/>
      <c r="F415" s="282"/>
      <c r="G415" s="264"/>
      <c r="H415" s="264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64"/>
      <c r="C416" s="264"/>
      <c r="D416" s="264"/>
      <c r="E416" s="264"/>
      <c r="F416" s="282"/>
      <c r="G416" s="264"/>
      <c r="H416" s="264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64"/>
      <c r="C417" s="264"/>
      <c r="D417" s="264"/>
      <c r="E417" s="264"/>
      <c r="F417" s="282"/>
      <c r="G417" s="264"/>
      <c r="H417" s="264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64"/>
      <c r="C418" s="264"/>
      <c r="D418" s="264"/>
      <c r="E418" s="264"/>
      <c r="F418" s="282"/>
      <c r="G418" s="264"/>
      <c r="H418" s="264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64"/>
      <c r="C419" s="264"/>
      <c r="D419" s="264"/>
      <c r="E419" s="264"/>
      <c r="F419" s="282"/>
      <c r="G419" s="264"/>
      <c r="H419" s="264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64"/>
      <c r="C420" s="264"/>
      <c r="D420" s="264"/>
      <c r="E420" s="264"/>
      <c r="F420" s="282"/>
      <c r="G420" s="264"/>
      <c r="H420" s="264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64"/>
      <c r="C421" s="264"/>
      <c r="D421" s="264"/>
      <c r="E421" s="264"/>
      <c r="F421" s="282"/>
      <c r="G421" s="264"/>
      <c r="H421" s="264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64"/>
      <c r="C422" s="264"/>
      <c r="D422" s="264"/>
      <c r="E422" s="264"/>
      <c r="F422" s="282"/>
      <c r="G422" s="264"/>
      <c r="H422" s="264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64"/>
      <c r="C423" s="264"/>
      <c r="D423" s="264"/>
      <c r="E423" s="264"/>
      <c r="F423" s="282"/>
      <c r="G423" s="264"/>
      <c r="H423" s="264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64"/>
      <c r="C424" s="264"/>
      <c r="D424" s="264"/>
      <c r="E424" s="264"/>
      <c r="F424" s="282"/>
      <c r="G424" s="264"/>
      <c r="H424" s="264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64"/>
      <c r="C425" s="264"/>
      <c r="D425" s="264"/>
      <c r="E425" s="264"/>
      <c r="F425" s="282"/>
      <c r="G425" s="264"/>
      <c r="H425" s="264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64"/>
      <c r="C426" s="264"/>
      <c r="D426" s="264"/>
      <c r="E426" s="264"/>
      <c r="F426" s="282"/>
      <c r="G426" s="264"/>
      <c r="H426" s="264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64"/>
      <c r="C427" s="264"/>
      <c r="D427" s="264"/>
      <c r="E427" s="264"/>
      <c r="F427" s="282"/>
      <c r="G427" s="264"/>
      <c r="H427" s="264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64"/>
      <c r="C428" s="264"/>
      <c r="D428" s="264"/>
      <c r="E428" s="264"/>
      <c r="F428" s="282"/>
      <c r="G428" s="264"/>
      <c r="H428" s="264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64"/>
      <c r="C429" s="264"/>
      <c r="D429" s="264"/>
      <c r="E429" s="264"/>
      <c r="F429" s="282"/>
      <c r="G429" s="264"/>
      <c r="H429" s="264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64"/>
      <c r="C430" s="264"/>
      <c r="D430" s="264"/>
      <c r="E430" s="264"/>
      <c r="F430" s="282"/>
      <c r="G430" s="264"/>
      <c r="H430" s="264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64"/>
      <c r="C431" s="264"/>
      <c r="D431" s="264"/>
      <c r="E431" s="264"/>
      <c r="F431" s="282"/>
      <c r="G431" s="264"/>
      <c r="H431" s="264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64"/>
      <c r="C432" s="264"/>
      <c r="D432" s="264"/>
      <c r="E432" s="264"/>
      <c r="F432" s="282"/>
      <c r="G432" s="264"/>
      <c r="H432" s="264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64"/>
      <c r="C433" s="264"/>
      <c r="D433" s="264"/>
      <c r="E433" s="264"/>
      <c r="F433" s="282"/>
      <c r="G433" s="264"/>
      <c r="H433" s="264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64"/>
      <c r="C434" s="264"/>
      <c r="D434" s="264"/>
      <c r="E434" s="264"/>
      <c r="F434" s="282"/>
      <c r="G434" s="264"/>
      <c r="H434" s="264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64"/>
      <c r="C435" s="264"/>
      <c r="D435" s="264"/>
      <c r="E435" s="264"/>
      <c r="F435" s="282"/>
      <c r="G435" s="264"/>
      <c r="H435" s="264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64"/>
      <c r="C436" s="264"/>
      <c r="D436" s="264"/>
      <c r="E436" s="264"/>
      <c r="F436" s="282"/>
      <c r="G436" s="264"/>
      <c r="H436" s="264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64"/>
      <c r="C437" s="264"/>
      <c r="D437" s="264"/>
      <c r="E437" s="264"/>
      <c r="F437" s="282"/>
      <c r="G437" s="264"/>
      <c r="H437" s="264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64"/>
      <c r="C438" s="264"/>
      <c r="D438" s="264"/>
      <c r="E438" s="264"/>
      <c r="F438" s="282"/>
      <c r="G438" s="264"/>
      <c r="H438" s="264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64"/>
      <c r="C439" s="264"/>
      <c r="D439" s="264"/>
      <c r="E439" s="264"/>
      <c r="F439" s="282"/>
      <c r="G439" s="264"/>
      <c r="H439" s="264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64"/>
      <c r="C440" s="264"/>
      <c r="D440" s="264"/>
      <c r="E440" s="264"/>
      <c r="F440" s="282"/>
      <c r="G440" s="264"/>
      <c r="H440" s="264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64"/>
      <c r="C441" s="264"/>
      <c r="D441" s="264"/>
      <c r="E441" s="264"/>
      <c r="F441" s="282"/>
      <c r="G441" s="264"/>
      <c r="H441" s="264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64"/>
      <c r="C442" s="264"/>
      <c r="D442" s="264"/>
      <c r="E442" s="264"/>
      <c r="F442" s="282"/>
      <c r="G442" s="264"/>
      <c r="H442" s="264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64"/>
      <c r="C443" s="264"/>
      <c r="D443" s="264"/>
      <c r="E443" s="264"/>
      <c r="F443" s="282"/>
      <c r="G443" s="264"/>
      <c r="H443" s="264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64"/>
      <c r="C444" s="264"/>
      <c r="D444" s="264"/>
      <c r="E444" s="264"/>
      <c r="F444" s="282"/>
      <c r="G444" s="264"/>
      <c r="H444" s="264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64"/>
      <c r="C445" s="264"/>
      <c r="D445" s="264"/>
      <c r="E445" s="264"/>
      <c r="F445" s="282"/>
      <c r="G445" s="264"/>
      <c r="H445" s="264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64"/>
      <c r="C446" s="264"/>
      <c r="D446" s="264"/>
      <c r="E446" s="264"/>
      <c r="F446" s="282"/>
      <c r="G446" s="264"/>
      <c r="H446" s="264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64"/>
      <c r="C447" s="264"/>
      <c r="D447" s="264"/>
      <c r="E447" s="264"/>
      <c r="F447" s="282"/>
      <c r="G447" s="264"/>
      <c r="H447" s="264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64"/>
      <c r="C448" s="264"/>
      <c r="D448" s="264"/>
      <c r="E448" s="264"/>
      <c r="F448" s="282"/>
      <c r="G448" s="264"/>
      <c r="H448" s="264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64"/>
      <c r="C449" s="264"/>
      <c r="D449" s="264"/>
      <c r="E449" s="264"/>
      <c r="F449" s="282"/>
      <c r="G449" s="264"/>
      <c r="H449" s="264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64"/>
      <c r="C450" s="264"/>
      <c r="D450" s="264"/>
      <c r="E450" s="264"/>
      <c r="F450" s="282"/>
      <c r="G450" s="264"/>
      <c r="H450" s="264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64"/>
      <c r="C451" s="264"/>
      <c r="D451" s="264"/>
      <c r="E451" s="264"/>
      <c r="F451" s="282"/>
      <c r="G451" s="264"/>
      <c r="H451" s="264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64"/>
      <c r="C452" s="264"/>
      <c r="D452" s="264"/>
      <c r="E452" s="264"/>
      <c r="F452" s="282"/>
      <c r="G452" s="264"/>
      <c r="H452" s="264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64"/>
      <c r="C453" s="264"/>
      <c r="D453" s="264"/>
      <c r="E453" s="264"/>
      <c r="F453" s="282"/>
      <c r="G453" s="264"/>
      <c r="H453" s="264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64"/>
      <c r="C454" s="264"/>
      <c r="D454" s="264"/>
      <c r="E454" s="264"/>
      <c r="F454" s="282"/>
      <c r="G454" s="264"/>
      <c r="H454" s="264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64"/>
      <c r="C455" s="264"/>
      <c r="D455" s="264"/>
      <c r="E455" s="264"/>
      <c r="F455" s="282"/>
      <c r="G455" s="264"/>
      <c r="H455" s="264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64"/>
      <c r="C456" s="264"/>
      <c r="D456" s="264"/>
      <c r="E456" s="264"/>
      <c r="F456" s="282"/>
      <c r="G456" s="264"/>
      <c r="H456" s="264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64"/>
      <c r="C457" s="264"/>
      <c r="D457" s="264"/>
      <c r="E457" s="264"/>
      <c r="F457" s="282"/>
      <c r="G457" s="264"/>
      <c r="H457" s="264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64"/>
      <c r="C458" s="264"/>
      <c r="D458" s="264"/>
      <c r="E458" s="264"/>
      <c r="F458" s="282"/>
      <c r="G458" s="264"/>
      <c r="H458" s="264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64"/>
      <c r="C459" s="264"/>
      <c r="D459" s="264"/>
      <c r="E459" s="264"/>
      <c r="F459" s="282"/>
      <c r="G459" s="264"/>
      <c r="H459" s="264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64"/>
      <c r="C460" s="264"/>
      <c r="D460" s="264"/>
      <c r="E460" s="264"/>
      <c r="F460" s="282"/>
      <c r="G460" s="264"/>
      <c r="H460" s="264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64"/>
      <c r="C461" s="264"/>
      <c r="D461" s="264"/>
      <c r="E461" s="264"/>
      <c r="F461" s="282"/>
      <c r="G461" s="264"/>
      <c r="H461" s="264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64"/>
      <c r="C462" s="264"/>
      <c r="D462" s="264"/>
      <c r="E462" s="264"/>
      <c r="F462" s="282"/>
      <c r="G462" s="264"/>
      <c r="H462" s="264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64"/>
      <c r="C463" s="264"/>
      <c r="D463" s="264"/>
      <c r="E463" s="264"/>
      <c r="F463" s="282"/>
      <c r="G463" s="264"/>
      <c r="H463" s="264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64"/>
      <c r="C464" s="264"/>
      <c r="D464" s="264"/>
      <c r="E464" s="264"/>
      <c r="F464" s="282"/>
      <c r="G464" s="264"/>
      <c r="H464" s="264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64"/>
      <c r="C465" s="264"/>
      <c r="D465" s="264"/>
      <c r="E465" s="264"/>
      <c r="F465" s="282"/>
      <c r="G465" s="264"/>
      <c r="H465" s="264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64"/>
      <c r="C466" s="264"/>
      <c r="D466" s="264"/>
      <c r="E466" s="264"/>
      <c r="F466" s="282"/>
      <c r="G466" s="264"/>
      <c r="H466" s="264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64"/>
      <c r="C467" s="264"/>
      <c r="D467" s="264"/>
      <c r="E467" s="264"/>
      <c r="F467" s="282"/>
      <c r="G467" s="264"/>
      <c r="H467" s="264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64"/>
      <c r="C468" s="264"/>
      <c r="D468" s="264"/>
      <c r="E468" s="264"/>
      <c r="F468" s="282"/>
      <c r="G468" s="264"/>
      <c r="H468" s="264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64"/>
      <c r="C469" s="264"/>
      <c r="D469" s="264"/>
      <c r="E469" s="264"/>
      <c r="F469" s="282"/>
      <c r="G469" s="264"/>
      <c r="H469" s="264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64"/>
      <c r="C470" s="264"/>
      <c r="D470" s="264"/>
      <c r="E470" s="264"/>
      <c r="F470" s="282"/>
      <c r="G470" s="264"/>
      <c r="H470" s="264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64"/>
      <c r="C471" s="264"/>
      <c r="D471" s="264"/>
      <c r="E471" s="264"/>
      <c r="F471" s="282"/>
      <c r="G471" s="264"/>
      <c r="H471" s="264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64"/>
      <c r="C472" s="264"/>
      <c r="D472" s="264"/>
      <c r="E472" s="264"/>
      <c r="F472" s="282"/>
      <c r="G472" s="264"/>
      <c r="H472" s="264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64"/>
      <c r="C473" s="264"/>
      <c r="D473" s="264"/>
      <c r="E473" s="264"/>
      <c r="F473" s="282"/>
      <c r="G473" s="264"/>
      <c r="H473" s="264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64"/>
      <c r="C474" s="264"/>
      <c r="D474" s="264"/>
      <c r="E474" s="264"/>
      <c r="F474" s="282"/>
      <c r="G474" s="264"/>
      <c r="H474" s="264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64"/>
      <c r="C475" s="264"/>
      <c r="D475" s="264"/>
      <c r="E475" s="264"/>
      <c r="F475" s="282"/>
      <c r="G475" s="264"/>
      <c r="H475" s="264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64"/>
      <c r="C476" s="264"/>
      <c r="D476" s="264"/>
      <c r="E476" s="264"/>
      <c r="F476" s="282"/>
      <c r="G476" s="264"/>
      <c r="H476" s="264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64"/>
      <c r="C477" s="264"/>
      <c r="D477" s="264"/>
      <c r="E477" s="264"/>
      <c r="F477" s="282"/>
      <c r="G477" s="264"/>
      <c r="H477" s="264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64"/>
      <c r="C478" s="264"/>
      <c r="D478" s="264"/>
      <c r="E478" s="264"/>
      <c r="F478" s="282"/>
      <c r="G478" s="264"/>
      <c r="H478" s="264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64"/>
      <c r="C479" s="264"/>
      <c r="D479" s="264"/>
      <c r="E479" s="264"/>
      <c r="F479" s="282"/>
      <c r="G479" s="264"/>
      <c r="H479" s="264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64"/>
      <c r="C480" s="264"/>
      <c r="D480" s="264"/>
      <c r="E480" s="264"/>
      <c r="F480" s="282"/>
      <c r="G480" s="264"/>
      <c r="H480" s="264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64"/>
      <c r="C481" s="264"/>
      <c r="D481" s="264"/>
      <c r="E481" s="264"/>
      <c r="F481" s="282"/>
      <c r="G481" s="264"/>
      <c r="H481" s="264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64"/>
      <c r="C482" s="264"/>
      <c r="D482" s="264"/>
      <c r="E482" s="264"/>
      <c r="F482" s="282"/>
      <c r="G482" s="264"/>
      <c r="H482" s="264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64"/>
      <c r="C483" s="264"/>
      <c r="D483" s="264"/>
      <c r="E483" s="264"/>
      <c r="F483" s="282"/>
      <c r="G483" s="264"/>
      <c r="H483" s="264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64"/>
      <c r="C484" s="264"/>
      <c r="D484" s="264"/>
      <c r="E484" s="264"/>
      <c r="F484" s="282"/>
      <c r="G484" s="264"/>
      <c r="H484" s="264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64"/>
      <c r="C485" s="264"/>
      <c r="D485" s="264"/>
      <c r="E485" s="264"/>
      <c r="F485" s="282"/>
      <c r="G485" s="264"/>
      <c r="H485" s="264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64"/>
      <c r="C486" s="264"/>
      <c r="D486" s="264"/>
      <c r="E486" s="264"/>
      <c r="F486" s="282"/>
      <c r="G486" s="264"/>
      <c r="H486" s="264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64"/>
      <c r="C487" s="264"/>
      <c r="D487" s="264"/>
      <c r="E487" s="264"/>
      <c r="F487" s="282"/>
      <c r="G487" s="264"/>
      <c r="H487" s="264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64"/>
      <c r="C488" s="264"/>
      <c r="D488" s="264"/>
      <c r="E488" s="264"/>
      <c r="F488" s="282"/>
      <c r="G488" s="264"/>
      <c r="H488" s="264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64"/>
      <c r="C489" s="264"/>
      <c r="D489" s="264"/>
      <c r="E489" s="264"/>
      <c r="F489" s="282"/>
      <c r="G489" s="264"/>
      <c r="H489" s="264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64"/>
      <c r="C490" s="264"/>
      <c r="D490" s="264"/>
      <c r="E490" s="264"/>
      <c r="F490" s="282"/>
      <c r="G490" s="264"/>
      <c r="H490" s="264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64"/>
      <c r="C491" s="264"/>
      <c r="D491" s="264"/>
      <c r="E491" s="264"/>
      <c r="F491" s="282"/>
      <c r="G491" s="264"/>
      <c r="H491" s="264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64"/>
      <c r="C492" s="264"/>
      <c r="D492" s="264"/>
      <c r="E492" s="264"/>
      <c r="F492" s="282"/>
      <c r="G492" s="264"/>
      <c r="H492" s="264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64"/>
      <c r="C493" s="264"/>
      <c r="D493" s="264"/>
      <c r="E493" s="264"/>
      <c r="F493" s="282"/>
      <c r="G493" s="264"/>
      <c r="H493" s="264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64"/>
      <c r="C494" s="264"/>
      <c r="D494" s="264"/>
      <c r="E494" s="264"/>
      <c r="F494" s="282"/>
      <c r="G494" s="264"/>
      <c r="H494" s="264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64"/>
      <c r="C495" s="264"/>
      <c r="D495" s="264"/>
      <c r="E495" s="264"/>
      <c r="F495" s="282"/>
      <c r="G495" s="264"/>
      <c r="H495" s="264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64"/>
      <c r="C496" s="264"/>
      <c r="D496" s="264"/>
      <c r="E496" s="264"/>
      <c r="F496" s="282"/>
      <c r="G496" s="264"/>
      <c r="H496" s="264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64"/>
      <c r="C497" s="264"/>
      <c r="D497" s="264"/>
      <c r="E497" s="264"/>
      <c r="F497" s="282"/>
      <c r="G497" s="264"/>
      <c r="H497" s="264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64"/>
      <c r="C498" s="264"/>
      <c r="D498" s="264"/>
      <c r="E498" s="264"/>
      <c r="F498" s="282"/>
      <c r="G498" s="264"/>
      <c r="H498" s="264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64"/>
      <c r="C499" s="264"/>
      <c r="D499" s="264"/>
      <c r="E499" s="264"/>
      <c r="F499" s="282"/>
      <c r="G499" s="264"/>
      <c r="H499" s="264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64"/>
      <c r="C500" s="264"/>
      <c r="D500" s="264"/>
      <c r="E500" s="264"/>
      <c r="F500" s="282"/>
      <c r="G500" s="264"/>
      <c r="H500" s="264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64"/>
      <c r="C501" s="264"/>
      <c r="D501" s="264"/>
      <c r="E501" s="264"/>
      <c r="F501" s="282"/>
      <c r="G501" s="264"/>
      <c r="H501" s="264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64"/>
      <c r="C502" s="264"/>
      <c r="D502" s="264"/>
      <c r="E502" s="264"/>
      <c r="F502" s="282"/>
      <c r="G502" s="264"/>
      <c r="H502" s="264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64"/>
      <c r="C503" s="264"/>
      <c r="D503" s="264"/>
      <c r="E503" s="264"/>
      <c r="F503" s="282"/>
      <c r="G503" s="264"/>
      <c r="H503" s="264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64"/>
      <c r="C504" s="264"/>
      <c r="D504" s="264"/>
      <c r="E504" s="264"/>
      <c r="F504" s="282"/>
      <c r="G504" s="264"/>
      <c r="H504" s="264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64"/>
      <c r="C505" s="264"/>
      <c r="D505" s="264"/>
      <c r="E505" s="264"/>
      <c r="F505" s="282"/>
      <c r="G505" s="264"/>
      <c r="H505" s="264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64"/>
      <c r="C506" s="264"/>
      <c r="D506" s="264"/>
      <c r="E506" s="264"/>
      <c r="F506" s="282"/>
      <c r="G506" s="264"/>
      <c r="H506" s="264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64"/>
      <c r="C507" s="264"/>
      <c r="D507" s="264"/>
      <c r="E507" s="264"/>
      <c r="F507" s="282"/>
      <c r="G507" s="264"/>
      <c r="H507" s="264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64"/>
      <c r="C508" s="264"/>
      <c r="D508" s="264"/>
      <c r="E508" s="264"/>
      <c r="F508" s="282"/>
      <c r="G508" s="264"/>
      <c r="H508" s="264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64"/>
      <c r="C509" s="264"/>
      <c r="D509" s="264"/>
      <c r="E509" s="264"/>
      <c r="F509" s="282"/>
      <c r="G509" s="264"/>
      <c r="H509" s="264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64"/>
      <c r="C510" s="264"/>
      <c r="D510" s="264"/>
      <c r="E510" s="264"/>
      <c r="F510" s="282"/>
      <c r="G510" s="264"/>
      <c r="H510" s="264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64"/>
      <c r="C511" s="264"/>
      <c r="D511" s="264"/>
      <c r="E511" s="264"/>
      <c r="F511" s="282"/>
      <c r="G511" s="264"/>
      <c r="H511" s="264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64"/>
      <c r="C512" s="264"/>
      <c r="D512" s="264"/>
      <c r="E512" s="264"/>
      <c r="F512" s="282"/>
      <c r="G512" s="264"/>
      <c r="H512" s="264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64"/>
      <c r="C513" s="264"/>
      <c r="D513" s="264"/>
      <c r="E513" s="264"/>
      <c r="F513" s="282"/>
      <c r="G513" s="264"/>
      <c r="H513" s="264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64"/>
      <c r="C514" s="264"/>
      <c r="D514" s="264"/>
      <c r="E514" s="264"/>
      <c r="F514" s="282"/>
      <c r="G514" s="264"/>
      <c r="H514" s="264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64"/>
      <c r="C515" s="264"/>
      <c r="D515" s="264"/>
      <c r="E515" s="264"/>
      <c r="F515" s="282"/>
      <c r="G515" s="264"/>
      <c r="H515" s="264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64"/>
      <c r="C516" s="264"/>
      <c r="D516" s="264"/>
      <c r="E516" s="264"/>
      <c r="F516" s="282"/>
      <c r="G516" s="264"/>
      <c r="H516" s="264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64"/>
      <c r="C517" s="264"/>
      <c r="D517" s="264"/>
      <c r="E517" s="264"/>
      <c r="F517" s="282"/>
      <c r="G517" s="264"/>
      <c r="H517" s="264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64"/>
      <c r="C518" s="264"/>
      <c r="D518" s="264"/>
      <c r="E518" s="264"/>
      <c r="F518" s="282"/>
      <c r="G518" s="264"/>
      <c r="H518" s="264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64"/>
      <c r="C519" s="264"/>
      <c r="D519" s="264"/>
      <c r="E519" s="264"/>
      <c r="F519" s="282"/>
      <c r="G519" s="264"/>
      <c r="H519" s="264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64"/>
      <c r="C520" s="264"/>
      <c r="D520" s="264"/>
      <c r="E520" s="264"/>
      <c r="F520" s="282"/>
      <c r="G520" s="264"/>
      <c r="H520" s="264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64"/>
      <c r="C521" s="264"/>
      <c r="D521" s="264"/>
      <c r="E521" s="264"/>
      <c r="F521" s="282"/>
      <c r="G521" s="264"/>
      <c r="H521" s="264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64"/>
      <c r="C522" s="264"/>
      <c r="D522" s="264"/>
      <c r="E522" s="264"/>
      <c r="F522" s="282"/>
      <c r="G522" s="264"/>
      <c r="H522" s="264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64"/>
      <c r="C523" s="264"/>
      <c r="D523" s="264"/>
      <c r="E523" s="264"/>
      <c r="F523" s="282"/>
      <c r="G523" s="264"/>
      <c r="H523" s="264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64"/>
      <c r="C524" s="264"/>
      <c r="D524" s="264"/>
      <c r="E524" s="264"/>
      <c r="F524" s="282"/>
      <c r="G524" s="264"/>
      <c r="H524" s="264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64"/>
      <c r="C525" s="264"/>
      <c r="D525" s="264"/>
      <c r="E525" s="264"/>
      <c r="F525" s="282"/>
      <c r="G525" s="264"/>
      <c r="H525" s="264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64"/>
      <c r="C526" s="264"/>
      <c r="D526" s="264"/>
      <c r="E526" s="264"/>
      <c r="F526" s="282"/>
      <c r="G526" s="264"/>
      <c r="H526" s="264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64"/>
      <c r="C527" s="264"/>
      <c r="D527" s="264"/>
      <c r="E527" s="264"/>
      <c r="F527" s="282"/>
      <c r="G527" s="264"/>
      <c r="H527" s="264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64"/>
      <c r="C528" s="264"/>
      <c r="D528" s="264"/>
      <c r="E528" s="264"/>
      <c r="F528" s="282"/>
      <c r="G528" s="264"/>
      <c r="H528" s="264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64"/>
      <c r="C529" s="264"/>
      <c r="D529" s="264"/>
      <c r="E529" s="264"/>
      <c r="F529" s="282"/>
      <c r="G529" s="264"/>
      <c r="H529" s="264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64"/>
      <c r="C530" s="264"/>
      <c r="D530" s="264"/>
      <c r="E530" s="264"/>
      <c r="F530" s="282"/>
      <c r="G530" s="264"/>
      <c r="H530" s="264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64"/>
      <c r="C531" s="264"/>
      <c r="D531" s="264"/>
      <c r="E531" s="264"/>
      <c r="F531" s="282"/>
      <c r="G531" s="264"/>
      <c r="H531" s="264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64"/>
      <c r="C532" s="264"/>
      <c r="D532" s="264"/>
      <c r="E532" s="264"/>
      <c r="F532" s="282"/>
      <c r="G532" s="264"/>
      <c r="H532" s="264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64"/>
      <c r="C533" s="264"/>
      <c r="D533" s="264"/>
      <c r="E533" s="264"/>
      <c r="F533" s="282"/>
      <c r="G533" s="264"/>
      <c r="H533" s="264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64"/>
      <c r="C534" s="264"/>
      <c r="D534" s="264"/>
      <c r="E534" s="264"/>
      <c r="F534" s="282"/>
      <c r="G534" s="264"/>
      <c r="H534" s="264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64"/>
      <c r="C535" s="264"/>
      <c r="D535" s="264"/>
      <c r="E535" s="264"/>
      <c r="F535" s="282"/>
      <c r="G535" s="264"/>
      <c r="H535" s="264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64"/>
      <c r="C536" s="264"/>
      <c r="D536" s="264"/>
      <c r="E536" s="264"/>
      <c r="F536" s="282"/>
      <c r="G536" s="264"/>
      <c r="H536" s="264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64"/>
      <c r="C537" s="264"/>
      <c r="D537" s="264"/>
      <c r="E537" s="264"/>
      <c r="F537" s="282"/>
      <c r="G537" s="264"/>
      <c r="H537" s="264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64"/>
      <c r="C538" s="264"/>
      <c r="D538" s="264"/>
      <c r="E538" s="264"/>
      <c r="F538" s="282"/>
      <c r="G538" s="264"/>
      <c r="H538" s="264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64"/>
      <c r="C539" s="264"/>
      <c r="D539" s="264"/>
      <c r="E539" s="264"/>
      <c r="F539" s="282"/>
      <c r="G539" s="264"/>
      <c r="H539" s="264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64"/>
      <c r="C540" s="264"/>
      <c r="D540" s="264"/>
      <c r="E540" s="264"/>
      <c r="F540" s="282"/>
      <c r="G540" s="264"/>
      <c r="H540" s="264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64"/>
      <c r="C541" s="264"/>
      <c r="D541" s="264"/>
      <c r="E541" s="264"/>
      <c r="F541" s="282"/>
      <c r="G541" s="264"/>
      <c r="H541" s="264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64"/>
      <c r="C542" s="264"/>
      <c r="D542" s="264"/>
      <c r="E542" s="264"/>
      <c r="F542" s="282"/>
      <c r="G542" s="264"/>
      <c r="H542" s="264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64"/>
      <c r="C543" s="264"/>
      <c r="D543" s="264"/>
      <c r="E543" s="264"/>
      <c r="F543" s="282"/>
      <c r="G543" s="264"/>
      <c r="H543" s="264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64"/>
      <c r="C544" s="264"/>
      <c r="D544" s="264"/>
      <c r="E544" s="264"/>
      <c r="F544" s="282"/>
      <c r="G544" s="264"/>
      <c r="H544" s="264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64"/>
      <c r="C545" s="264"/>
      <c r="D545" s="264"/>
      <c r="E545" s="264"/>
      <c r="F545" s="282"/>
      <c r="G545" s="264"/>
      <c r="H545" s="264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64"/>
      <c r="C546" s="264"/>
      <c r="D546" s="264"/>
      <c r="E546" s="264"/>
      <c r="F546" s="282"/>
      <c r="G546" s="264"/>
      <c r="H546" s="264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64"/>
      <c r="C547" s="264"/>
      <c r="D547" s="264"/>
      <c r="E547" s="264"/>
      <c r="F547" s="282"/>
      <c r="G547" s="264"/>
      <c r="H547" s="264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64"/>
      <c r="C548" s="264"/>
      <c r="D548" s="264"/>
      <c r="E548" s="264"/>
      <c r="F548" s="282"/>
      <c r="G548" s="264"/>
      <c r="H548" s="264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64"/>
      <c r="C549" s="264"/>
      <c r="D549" s="264"/>
      <c r="E549" s="264"/>
      <c r="F549" s="282"/>
      <c r="G549" s="264"/>
      <c r="H549" s="264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64"/>
      <c r="C550" s="264"/>
      <c r="D550" s="264"/>
      <c r="E550" s="264"/>
      <c r="F550" s="282"/>
      <c r="G550" s="264"/>
      <c r="H550" s="264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64"/>
      <c r="C551" s="264"/>
      <c r="D551" s="264"/>
      <c r="E551" s="264"/>
      <c r="F551" s="282"/>
      <c r="G551" s="264"/>
      <c r="H551" s="264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64"/>
      <c r="C552" s="264"/>
      <c r="D552" s="264"/>
      <c r="E552" s="264"/>
      <c r="F552" s="282"/>
      <c r="G552" s="264"/>
      <c r="H552" s="264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64"/>
      <c r="C553" s="264"/>
      <c r="D553" s="264"/>
      <c r="E553" s="264"/>
      <c r="F553" s="282"/>
      <c r="G553" s="264"/>
      <c r="H553" s="264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64"/>
      <c r="C554" s="264"/>
      <c r="D554" s="264"/>
      <c r="E554" s="264"/>
      <c r="F554" s="282"/>
      <c r="G554" s="264"/>
      <c r="H554" s="264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64"/>
      <c r="C555" s="264"/>
      <c r="D555" s="264"/>
      <c r="E555" s="264"/>
      <c r="F555" s="282"/>
      <c r="G555" s="264"/>
      <c r="H555" s="264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64"/>
      <c r="C556" s="264"/>
      <c r="D556" s="264"/>
      <c r="E556" s="264"/>
      <c r="F556" s="282"/>
      <c r="G556" s="264"/>
      <c r="H556" s="264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64"/>
      <c r="C557" s="264"/>
      <c r="D557" s="264"/>
      <c r="E557" s="264"/>
      <c r="F557" s="282"/>
      <c r="G557" s="264"/>
      <c r="H557" s="264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64"/>
      <c r="C558" s="264"/>
      <c r="D558" s="264"/>
      <c r="E558" s="264"/>
      <c r="F558" s="282"/>
      <c r="G558" s="264"/>
      <c r="H558" s="264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64"/>
      <c r="C559" s="264"/>
      <c r="D559" s="264"/>
      <c r="E559" s="264"/>
      <c r="F559" s="282"/>
      <c r="G559" s="264"/>
      <c r="H559" s="264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64"/>
      <c r="C560" s="264"/>
      <c r="D560" s="264"/>
      <c r="E560" s="264"/>
      <c r="F560" s="282"/>
      <c r="G560" s="264"/>
      <c r="H560" s="264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64"/>
      <c r="C561" s="264"/>
      <c r="D561" s="264"/>
      <c r="E561" s="264"/>
      <c r="F561" s="282"/>
      <c r="G561" s="264"/>
      <c r="H561" s="264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64"/>
      <c r="C562" s="264"/>
      <c r="D562" s="264"/>
      <c r="E562" s="264"/>
      <c r="F562" s="282"/>
      <c r="G562" s="264"/>
      <c r="H562" s="264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64"/>
      <c r="C563" s="264"/>
      <c r="D563" s="264"/>
      <c r="E563" s="264"/>
      <c r="F563" s="282"/>
      <c r="G563" s="264"/>
      <c r="H563" s="264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64"/>
      <c r="C564" s="264"/>
      <c r="D564" s="264"/>
      <c r="E564" s="264"/>
      <c r="F564" s="282"/>
      <c r="G564" s="264"/>
      <c r="H564" s="264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64"/>
      <c r="C565" s="264"/>
      <c r="D565" s="264"/>
      <c r="E565" s="264"/>
      <c r="F565" s="282"/>
      <c r="G565" s="264"/>
      <c r="H565" s="264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64"/>
      <c r="C566" s="264"/>
      <c r="D566" s="264"/>
      <c r="E566" s="264"/>
      <c r="F566" s="282"/>
      <c r="G566" s="264"/>
      <c r="H566" s="264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64"/>
      <c r="C567" s="264"/>
      <c r="D567" s="264"/>
      <c r="E567" s="264"/>
      <c r="F567" s="282"/>
      <c r="G567" s="264"/>
      <c r="H567" s="264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64"/>
      <c r="C568" s="264"/>
      <c r="D568" s="264"/>
      <c r="E568" s="264"/>
      <c r="F568" s="282"/>
      <c r="G568" s="264"/>
      <c r="H568" s="264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64"/>
      <c r="C569" s="264"/>
      <c r="D569" s="264"/>
      <c r="E569" s="264"/>
      <c r="F569" s="282"/>
      <c r="G569" s="264"/>
      <c r="H569" s="264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64"/>
      <c r="C570" s="264"/>
      <c r="D570" s="264"/>
      <c r="E570" s="264"/>
      <c r="F570" s="282"/>
      <c r="G570" s="264"/>
      <c r="H570" s="264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64"/>
      <c r="C571" s="264"/>
      <c r="D571" s="264"/>
      <c r="E571" s="264"/>
      <c r="F571" s="282"/>
      <c r="G571" s="264"/>
      <c r="H571" s="264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64"/>
      <c r="C572" s="264"/>
      <c r="D572" s="264"/>
      <c r="E572" s="264"/>
      <c r="F572" s="282"/>
      <c r="G572" s="264"/>
      <c r="H572" s="264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64"/>
      <c r="C573" s="264"/>
      <c r="D573" s="264"/>
      <c r="E573" s="264"/>
      <c r="F573" s="282"/>
      <c r="G573" s="264"/>
      <c r="H573" s="264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64"/>
      <c r="C574" s="264"/>
      <c r="D574" s="264"/>
      <c r="E574" s="264"/>
      <c r="F574" s="282"/>
      <c r="G574" s="264"/>
      <c r="H574" s="264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64"/>
      <c r="C575" s="264"/>
      <c r="D575" s="264"/>
      <c r="E575" s="264"/>
      <c r="F575" s="282"/>
      <c r="G575" s="264"/>
      <c r="H575" s="264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64"/>
      <c r="C576" s="264"/>
      <c r="D576" s="264"/>
      <c r="E576" s="264"/>
      <c r="F576" s="282"/>
      <c r="G576" s="264"/>
      <c r="H576" s="264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64"/>
      <c r="C577" s="264"/>
      <c r="D577" s="264"/>
      <c r="E577" s="264"/>
      <c r="F577" s="282"/>
      <c r="G577" s="264"/>
      <c r="H577" s="264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64"/>
      <c r="C578" s="264"/>
      <c r="D578" s="264"/>
      <c r="E578" s="264"/>
      <c r="F578" s="282"/>
      <c r="G578" s="264"/>
      <c r="H578" s="264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64"/>
      <c r="C579" s="264"/>
      <c r="D579" s="264"/>
      <c r="E579" s="264"/>
      <c r="F579" s="282"/>
      <c r="G579" s="264"/>
      <c r="H579" s="264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64"/>
      <c r="C580" s="264"/>
      <c r="D580" s="264"/>
      <c r="E580" s="264"/>
      <c r="F580" s="282"/>
      <c r="G580" s="264"/>
      <c r="H580" s="264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64"/>
      <c r="C581" s="264"/>
      <c r="D581" s="264"/>
      <c r="E581" s="264"/>
      <c r="F581" s="282"/>
      <c r="G581" s="264"/>
      <c r="H581" s="264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64"/>
      <c r="C582" s="264"/>
      <c r="D582" s="264"/>
      <c r="E582" s="264"/>
      <c r="F582" s="282"/>
      <c r="G582" s="264"/>
      <c r="H582" s="264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64"/>
      <c r="C583" s="264"/>
      <c r="D583" s="264"/>
      <c r="E583" s="264"/>
      <c r="F583" s="282"/>
      <c r="G583" s="264"/>
      <c r="H583" s="264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64"/>
      <c r="C584" s="264"/>
      <c r="D584" s="264"/>
      <c r="E584" s="264"/>
      <c r="F584" s="282"/>
      <c r="G584" s="264"/>
      <c r="H584" s="264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64"/>
      <c r="C585" s="264"/>
      <c r="D585" s="264"/>
      <c r="E585" s="264"/>
      <c r="F585" s="282"/>
      <c r="G585" s="264"/>
      <c r="H585" s="264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64"/>
      <c r="C586" s="264"/>
      <c r="D586" s="264"/>
      <c r="E586" s="264"/>
      <c r="F586" s="282"/>
      <c r="G586" s="264"/>
      <c r="H586" s="264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64"/>
      <c r="C587" s="264"/>
      <c r="D587" s="264"/>
      <c r="E587" s="264"/>
      <c r="F587" s="282"/>
      <c r="G587" s="264"/>
      <c r="H587" s="264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64"/>
      <c r="C588" s="264"/>
      <c r="D588" s="264"/>
      <c r="E588" s="264"/>
      <c r="F588" s="282"/>
      <c r="G588" s="264"/>
      <c r="H588" s="264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64"/>
      <c r="C589" s="264"/>
      <c r="D589" s="264"/>
      <c r="E589" s="264"/>
      <c r="F589" s="282"/>
      <c r="G589" s="264"/>
      <c r="H589" s="264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64"/>
      <c r="C590" s="264"/>
      <c r="D590" s="264"/>
      <c r="E590" s="264"/>
      <c r="F590" s="282"/>
      <c r="G590" s="264"/>
      <c r="H590" s="264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64"/>
      <c r="C591" s="264"/>
      <c r="D591" s="264"/>
      <c r="E591" s="264"/>
      <c r="F591" s="282"/>
      <c r="G591" s="264"/>
      <c r="H591" s="264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64"/>
      <c r="C592" s="264"/>
      <c r="D592" s="264"/>
      <c r="E592" s="264"/>
      <c r="F592" s="282"/>
      <c r="G592" s="264"/>
      <c r="H592" s="264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64"/>
      <c r="C593" s="264"/>
      <c r="D593" s="264"/>
      <c r="E593" s="264"/>
      <c r="F593" s="282"/>
      <c r="G593" s="264"/>
      <c r="H593" s="264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64"/>
      <c r="C594" s="264"/>
      <c r="D594" s="264"/>
      <c r="E594" s="264"/>
      <c r="F594" s="282"/>
      <c r="G594" s="264"/>
      <c r="H594" s="264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64"/>
      <c r="C595" s="264"/>
      <c r="D595" s="264"/>
      <c r="E595" s="264"/>
      <c r="F595" s="282"/>
      <c r="G595" s="264"/>
      <c r="H595" s="264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64"/>
      <c r="C596" s="264"/>
      <c r="D596" s="264"/>
      <c r="E596" s="264"/>
      <c r="F596" s="282"/>
      <c r="G596" s="264"/>
      <c r="H596" s="264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64"/>
      <c r="C597" s="264"/>
      <c r="D597" s="264"/>
      <c r="E597" s="264"/>
      <c r="F597" s="282"/>
      <c r="G597" s="264"/>
      <c r="H597" s="264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64"/>
      <c r="C598" s="264"/>
      <c r="D598" s="264"/>
      <c r="E598" s="264"/>
      <c r="F598" s="282"/>
      <c r="G598" s="264"/>
      <c r="H598" s="264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64"/>
      <c r="C599" s="264"/>
      <c r="D599" s="264"/>
      <c r="E599" s="264"/>
      <c r="F599" s="282"/>
      <c r="G599" s="264"/>
      <c r="H599" s="264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64"/>
      <c r="C600" s="264"/>
      <c r="D600" s="264"/>
      <c r="E600" s="264"/>
      <c r="F600" s="282"/>
      <c r="G600" s="264"/>
      <c r="H600" s="264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64"/>
      <c r="C601" s="264"/>
      <c r="D601" s="264"/>
      <c r="E601" s="264"/>
      <c r="F601" s="282"/>
      <c r="G601" s="264"/>
      <c r="H601" s="264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64"/>
      <c r="C602" s="264"/>
      <c r="D602" s="264"/>
      <c r="E602" s="264"/>
      <c r="F602" s="282"/>
      <c r="G602" s="264"/>
      <c r="H602" s="264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64"/>
      <c r="C603" s="264"/>
      <c r="D603" s="264"/>
      <c r="E603" s="264"/>
      <c r="F603" s="282"/>
      <c r="G603" s="264"/>
      <c r="H603" s="264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64"/>
      <c r="C604" s="264"/>
      <c r="D604" s="264"/>
      <c r="E604" s="264"/>
      <c r="F604" s="282"/>
      <c r="G604" s="264"/>
      <c r="H604" s="264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64"/>
      <c r="C605" s="264"/>
      <c r="D605" s="264"/>
      <c r="E605" s="264"/>
      <c r="F605" s="282"/>
      <c r="G605" s="264"/>
      <c r="H605" s="264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64"/>
      <c r="C606" s="264"/>
      <c r="D606" s="264"/>
      <c r="E606" s="264"/>
      <c r="F606" s="282"/>
      <c r="G606" s="264"/>
      <c r="H606" s="264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64"/>
      <c r="C607" s="264"/>
      <c r="D607" s="264"/>
      <c r="E607" s="264"/>
      <c r="F607" s="282"/>
      <c r="G607" s="264"/>
      <c r="H607" s="264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64"/>
      <c r="C608" s="264"/>
      <c r="D608" s="264"/>
      <c r="E608" s="264"/>
      <c r="F608" s="282"/>
      <c r="G608" s="264"/>
      <c r="H608" s="264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64"/>
      <c r="C609" s="264"/>
      <c r="D609" s="264"/>
      <c r="E609" s="264"/>
      <c r="F609" s="282"/>
      <c r="G609" s="264"/>
      <c r="H609" s="264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64"/>
      <c r="C610" s="264"/>
      <c r="D610" s="264"/>
      <c r="E610" s="264"/>
      <c r="F610" s="282"/>
      <c r="G610" s="264"/>
      <c r="H610" s="264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64"/>
      <c r="C611" s="264"/>
      <c r="D611" s="264"/>
      <c r="E611" s="264"/>
      <c r="F611" s="282"/>
      <c r="G611" s="264"/>
      <c r="H611" s="264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64"/>
      <c r="C612" s="264"/>
      <c r="D612" s="264"/>
      <c r="E612" s="264"/>
      <c r="F612" s="282"/>
      <c r="G612" s="264"/>
      <c r="H612" s="264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64"/>
      <c r="C613" s="264"/>
      <c r="D613" s="264"/>
      <c r="E613" s="264"/>
      <c r="F613" s="282"/>
      <c r="G613" s="264"/>
      <c r="H613" s="264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64"/>
      <c r="C614" s="264"/>
      <c r="D614" s="264"/>
      <c r="E614" s="264"/>
      <c r="F614" s="282"/>
      <c r="G614" s="264"/>
      <c r="H614" s="264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64"/>
      <c r="C615" s="264"/>
      <c r="D615" s="264"/>
      <c r="E615" s="264"/>
      <c r="F615" s="282"/>
      <c r="G615" s="264"/>
      <c r="H615" s="264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64"/>
      <c r="C616" s="264"/>
      <c r="D616" s="264"/>
      <c r="E616" s="264"/>
      <c r="F616" s="282"/>
      <c r="G616" s="264"/>
      <c r="H616" s="264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64"/>
      <c r="C617" s="264"/>
      <c r="D617" s="264"/>
      <c r="E617" s="264"/>
      <c r="F617" s="282"/>
      <c r="G617" s="264"/>
      <c r="H617" s="264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64"/>
      <c r="C618" s="264"/>
      <c r="D618" s="264"/>
      <c r="E618" s="264"/>
      <c r="F618" s="282"/>
      <c r="G618" s="264"/>
      <c r="H618" s="264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64"/>
      <c r="C619" s="264"/>
      <c r="D619" s="264"/>
      <c r="E619" s="264"/>
      <c r="F619" s="282"/>
      <c r="G619" s="264"/>
      <c r="H619" s="264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64"/>
      <c r="C620" s="264"/>
      <c r="D620" s="264"/>
      <c r="E620" s="264"/>
      <c r="F620" s="282"/>
      <c r="G620" s="264"/>
      <c r="H620" s="264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64"/>
      <c r="C621" s="264"/>
      <c r="D621" s="264"/>
      <c r="E621" s="264"/>
      <c r="F621" s="282"/>
      <c r="G621" s="264"/>
      <c r="H621" s="264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64"/>
      <c r="C622" s="264"/>
      <c r="D622" s="264"/>
      <c r="E622" s="264"/>
      <c r="F622" s="282"/>
      <c r="G622" s="264"/>
      <c r="H622" s="264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64"/>
      <c r="C623" s="264"/>
      <c r="D623" s="264"/>
      <c r="E623" s="264"/>
      <c r="F623" s="282"/>
      <c r="G623" s="264"/>
      <c r="H623" s="264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64"/>
      <c r="C624" s="264"/>
      <c r="D624" s="264"/>
      <c r="E624" s="264"/>
      <c r="F624" s="282"/>
      <c r="G624" s="264"/>
      <c r="H624" s="264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64"/>
      <c r="C625" s="264"/>
      <c r="D625" s="264"/>
      <c r="E625" s="264"/>
      <c r="F625" s="282"/>
      <c r="G625" s="264"/>
      <c r="H625" s="264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64"/>
      <c r="C626" s="264"/>
      <c r="D626" s="264"/>
      <c r="E626" s="264"/>
      <c r="F626" s="282"/>
      <c r="G626" s="264"/>
      <c r="H626" s="264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64"/>
      <c r="C627" s="264"/>
      <c r="D627" s="264"/>
      <c r="E627" s="264"/>
      <c r="F627" s="282"/>
      <c r="G627" s="264"/>
      <c r="H627" s="264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64"/>
      <c r="C628" s="264"/>
      <c r="D628" s="264"/>
      <c r="E628" s="264"/>
      <c r="F628" s="282"/>
      <c r="G628" s="264"/>
      <c r="H628" s="264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64"/>
      <c r="C629" s="264"/>
      <c r="D629" s="264"/>
      <c r="E629" s="264"/>
      <c r="F629" s="282"/>
      <c r="G629" s="264"/>
      <c r="H629" s="264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64"/>
      <c r="C630" s="264"/>
      <c r="D630" s="264"/>
      <c r="E630" s="264"/>
      <c r="F630" s="282"/>
      <c r="G630" s="264"/>
      <c r="H630" s="264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64"/>
      <c r="C631" s="264"/>
      <c r="D631" s="264"/>
      <c r="E631" s="264"/>
      <c r="F631" s="282"/>
      <c r="G631" s="264"/>
      <c r="H631" s="264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64"/>
      <c r="C632" s="264"/>
      <c r="D632" s="264"/>
      <c r="E632" s="264"/>
      <c r="F632" s="282"/>
      <c r="G632" s="264"/>
      <c r="H632" s="264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64"/>
      <c r="C633" s="264"/>
      <c r="D633" s="264"/>
      <c r="E633" s="264"/>
      <c r="F633" s="282"/>
      <c r="G633" s="264"/>
      <c r="H633" s="264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64"/>
      <c r="C634" s="264"/>
      <c r="D634" s="264"/>
      <c r="E634" s="264"/>
      <c r="F634" s="282"/>
      <c r="G634" s="264"/>
      <c r="H634" s="264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64"/>
      <c r="C635" s="264"/>
      <c r="D635" s="264"/>
      <c r="E635" s="264"/>
      <c r="F635" s="282"/>
      <c r="G635" s="264"/>
      <c r="H635" s="264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64"/>
      <c r="C636" s="264"/>
      <c r="D636" s="264"/>
      <c r="E636" s="264"/>
      <c r="F636" s="282"/>
      <c r="G636" s="264"/>
      <c r="H636" s="264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64"/>
      <c r="C637" s="264"/>
      <c r="D637" s="264"/>
      <c r="E637" s="264"/>
      <c r="F637" s="282"/>
      <c r="G637" s="264"/>
      <c r="H637" s="264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64"/>
      <c r="C638" s="264"/>
      <c r="D638" s="264"/>
      <c r="E638" s="264"/>
      <c r="F638" s="282"/>
      <c r="G638" s="264"/>
      <c r="H638" s="264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64"/>
      <c r="C639" s="264"/>
      <c r="D639" s="264"/>
      <c r="E639" s="264"/>
      <c r="F639" s="282"/>
      <c r="G639" s="264"/>
      <c r="H639" s="264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64"/>
      <c r="C640" s="264"/>
      <c r="D640" s="264"/>
      <c r="E640" s="264"/>
      <c r="F640" s="282"/>
      <c r="G640" s="264"/>
      <c r="H640" s="264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64"/>
      <c r="C641" s="264"/>
      <c r="D641" s="264"/>
      <c r="E641" s="264"/>
      <c r="F641" s="282"/>
      <c r="G641" s="264"/>
      <c r="H641" s="264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64"/>
      <c r="C642" s="264"/>
      <c r="D642" s="264"/>
      <c r="E642" s="264"/>
      <c r="F642" s="282"/>
      <c r="G642" s="264"/>
      <c r="H642" s="264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64"/>
      <c r="C643" s="264"/>
      <c r="D643" s="264"/>
      <c r="E643" s="264"/>
      <c r="F643" s="282"/>
      <c r="G643" s="264"/>
      <c r="H643" s="264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64"/>
      <c r="C644" s="264"/>
      <c r="D644" s="264"/>
      <c r="E644" s="264"/>
      <c r="F644" s="282"/>
      <c r="G644" s="264"/>
      <c r="H644" s="264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64"/>
      <c r="C645" s="264"/>
      <c r="D645" s="264"/>
      <c r="E645" s="264"/>
      <c r="F645" s="282"/>
      <c r="G645" s="264"/>
      <c r="H645" s="264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64"/>
      <c r="C646" s="264"/>
      <c r="D646" s="264"/>
      <c r="E646" s="264"/>
      <c r="F646" s="282"/>
      <c r="G646" s="264"/>
      <c r="H646" s="264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64"/>
      <c r="C647" s="264"/>
      <c r="D647" s="264"/>
      <c r="E647" s="264"/>
      <c r="F647" s="282"/>
      <c r="G647" s="264"/>
      <c r="H647" s="264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64"/>
      <c r="C648" s="264"/>
      <c r="D648" s="264"/>
      <c r="E648" s="264"/>
      <c r="F648" s="282"/>
      <c r="G648" s="264"/>
      <c r="H648" s="264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64"/>
      <c r="C649" s="264"/>
      <c r="D649" s="264"/>
      <c r="E649" s="264"/>
      <c r="F649" s="282"/>
      <c r="G649" s="264"/>
      <c r="H649" s="264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64"/>
      <c r="C650" s="264"/>
      <c r="D650" s="264"/>
      <c r="E650" s="264"/>
      <c r="F650" s="282"/>
      <c r="G650" s="264"/>
      <c r="H650" s="264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64"/>
      <c r="C651" s="264"/>
      <c r="D651" s="264"/>
      <c r="E651" s="264"/>
      <c r="F651" s="282"/>
      <c r="G651" s="264"/>
      <c r="H651" s="264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64"/>
      <c r="C652" s="264"/>
      <c r="D652" s="264"/>
      <c r="E652" s="264"/>
      <c r="F652" s="282"/>
      <c r="G652" s="264"/>
      <c r="H652" s="264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64"/>
      <c r="C653" s="264"/>
      <c r="D653" s="264"/>
      <c r="E653" s="264"/>
      <c r="F653" s="282"/>
      <c r="G653" s="264"/>
      <c r="H653" s="264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64"/>
      <c r="C654" s="264"/>
      <c r="D654" s="264"/>
      <c r="E654" s="264"/>
      <c r="F654" s="282"/>
      <c r="G654" s="264"/>
      <c r="H654" s="264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64"/>
      <c r="C655" s="264"/>
      <c r="D655" s="264"/>
      <c r="E655" s="264"/>
      <c r="F655" s="282"/>
      <c r="G655" s="264"/>
      <c r="H655" s="264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64"/>
      <c r="C656" s="264"/>
      <c r="D656" s="264"/>
      <c r="E656" s="264"/>
      <c r="F656" s="282"/>
      <c r="G656" s="264"/>
      <c r="H656" s="264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64"/>
      <c r="C657" s="264"/>
      <c r="D657" s="264"/>
      <c r="E657" s="264"/>
      <c r="F657" s="282"/>
      <c r="G657" s="264"/>
      <c r="H657" s="264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64"/>
      <c r="C658" s="264"/>
      <c r="D658" s="264"/>
      <c r="E658" s="264"/>
      <c r="F658" s="282"/>
      <c r="G658" s="264"/>
      <c r="H658" s="264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64"/>
      <c r="C659" s="264"/>
      <c r="D659" s="264"/>
      <c r="E659" s="264"/>
      <c r="F659" s="282"/>
      <c r="G659" s="264"/>
      <c r="H659" s="264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64"/>
      <c r="C660" s="264"/>
      <c r="D660" s="264"/>
      <c r="E660" s="264"/>
      <c r="F660" s="282"/>
      <c r="G660" s="264"/>
      <c r="H660" s="264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64"/>
      <c r="C661" s="264"/>
      <c r="D661" s="264"/>
      <c r="E661" s="264"/>
      <c r="F661" s="282"/>
      <c r="G661" s="264"/>
      <c r="H661" s="264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64"/>
      <c r="C662" s="264"/>
      <c r="D662" s="264"/>
      <c r="E662" s="264"/>
      <c r="F662" s="282"/>
      <c r="G662" s="264"/>
      <c r="H662" s="264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64"/>
      <c r="C663" s="264"/>
      <c r="D663" s="264"/>
      <c r="E663" s="264"/>
      <c r="F663" s="282"/>
      <c r="G663" s="264"/>
      <c r="H663" s="264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64"/>
      <c r="C664" s="264"/>
      <c r="D664" s="264"/>
      <c r="E664" s="264"/>
      <c r="F664" s="282"/>
      <c r="G664" s="264"/>
      <c r="H664" s="264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64"/>
      <c r="C665" s="264"/>
      <c r="D665" s="264"/>
      <c r="E665" s="264"/>
      <c r="F665" s="282"/>
      <c r="G665" s="264"/>
      <c r="H665" s="264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64"/>
      <c r="C666" s="264"/>
      <c r="D666" s="264"/>
      <c r="E666" s="264"/>
      <c r="F666" s="282"/>
      <c r="G666" s="264"/>
      <c r="H666" s="264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64"/>
      <c r="C667" s="264"/>
      <c r="D667" s="264"/>
      <c r="E667" s="264"/>
      <c r="F667" s="282"/>
      <c r="G667" s="264"/>
      <c r="H667" s="264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64"/>
      <c r="C668" s="264"/>
      <c r="D668" s="264"/>
      <c r="E668" s="264"/>
      <c r="F668" s="282"/>
      <c r="G668" s="264"/>
      <c r="H668" s="264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64"/>
      <c r="C669" s="264"/>
      <c r="D669" s="264"/>
      <c r="E669" s="264"/>
      <c r="F669" s="282"/>
      <c r="G669" s="264"/>
      <c r="H669" s="264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64"/>
      <c r="C670" s="264"/>
      <c r="D670" s="264"/>
      <c r="E670" s="264"/>
      <c r="F670" s="282"/>
      <c r="G670" s="264"/>
      <c r="H670" s="264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64"/>
      <c r="C671" s="264"/>
      <c r="D671" s="264"/>
      <c r="E671" s="264"/>
      <c r="F671" s="282"/>
      <c r="G671" s="264"/>
      <c r="H671" s="264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64"/>
      <c r="C672" s="264"/>
      <c r="D672" s="264"/>
      <c r="E672" s="264"/>
      <c r="F672" s="282"/>
      <c r="G672" s="264"/>
      <c r="H672" s="264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64"/>
      <c r="C673" s="264"/>
      <c r="D673" s="264"/>
      <c r="E673" s="264"/>
      <c r="F673" s="282"/>
      <c r="G673" s="264"/>
      <c r="H673" s="264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64"/>
      <c r="C674" s="264"/>
      <c r="D674" s="264"/>
      <c r="E674" s="264"/>
      <c r="F674" s="282"/>
      <c r="G674" s="264"/>
      <c r="H674" s="264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64"/>
      <c r="C675" s="264"/>
      <c r="D675" s="264"/>
      <c r="E675" s="264"/>
      <c r="F675" s="282"/>
      <c r="G675" s="264"/>
      <c r="H675" s="264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64"/>
      <c r="C676" s="264"/>
      <c r="D676" s="264"/>
      <c r="E676" s="264"/>
      <c r="F676" s="282"/>
      <c r="G676" s="264"/>
      <c r="H676" s="264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64"/>
      <c r="C677" s="264"/>
      <c r="D677" s="264"/>
      <c r="E677" s="264"/>
      <c r="F677" s="282"/>
      <c r="G677" s="264"/>
      <c r="H677" s="264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64"/>
      <c r="C678" s="264"/>
      <c r="D678" s="264"/>
      <c r="E678" s="264"/>
      <c r="F678" s="282"/>
      <c r="G678" s="264"/>
      <c r="H678" s="264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64"/>
      <c r="C679" s="264"/>
      <c r="D679" s="264"/>
      <c r="E679" s="264"/>
      <c r="F679" s="282"/>
      <c r="G679" s="264"/>
      <c r="H679" s="264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64"/>
      <c r="C680" s="264"/>
      <c r="D680" s="264"/>
      <c r="E680" s="264"/>
      <c r="F680" s="282"/>
      <c r="G680" s="264"/>
      <c r="H680" s="264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64"/>
      <c r="C681" s="264"/>
      <c r="D681" s="264"/>
      <c r="E681" s="264"/>
      <c r="F681" s="282"/>
      <c r="G681" s="264"/>
      <c r="H681" s="264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64"/>
      <c r="C682" s="264"/>
      <c r="D682" s="264"/>
      <c r="E682" s="264"/>
      <c r="F682" s="282"/>
      <c r="G682" s="264"/>
      <c r="H682" s="264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64"/>
      <c r="C683" s="264"/>
      <c r="D683" s="264"/>
      <c r="E683" s="264"/>
      <c r="F683" s="282"/>
      <c r="G683" s="264"/>
      <c r="H683" s="264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64"/>
      <c r="C684" s="264"/>
      <c r="D684" s="264"/>
      <c r="E684" s="264"/>
      <c r="F684" s="282"/>
      <c r="G684" s="264"/>
      <c r="H684" s="264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64"/>
      <c r="C685" s="264"/>
      <c r="D685" s="264"/>
      <c r="E685" s="264"/>
      <c r="F685" s="282"/>
      <c r="G685" s="264"/>
      <c r="H685" s="264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64"/>
      <c r="C686" s="264"/>
      <c r="D686" s="264"/>
      <c r="E686" s="264"/>
      <c r="F686" s="282"/>
      <c r="G686" s="264"/>
      <c r="H686" s="264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64"/>
      <c r="C687" s="264"/>
      <c r="D687" s="264"/>
      <c r="E687" s="264"/>
      <c r="F687" s="282"/>
      <c r="G687" s="264"/>
      <c r="H687" s="264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64"/>
      <c r="C688" s="264"/>
      <c r="D688" s="264"/>
      <c r="E688" s="264"/>
      <c r="F688" s="282"/>
      <c r="G688" s="264"/>
      <c r="H688" s="264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64"/>
      <c r="C689" s="264"/>
      <c r="D689" s="264"/>
      <c r="E689" s="264"/>
      <c r="F689" s="282"/>
      <c r="G689" s="264"/>
      <c r="H689" s="264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64"/>
      <c r="C690" s="264"/>
      <c r="D690" s="264"/>
      <c r="E690" s="264"/>
      <c r="F690" s="282"/>
      <c r="G690" s="264"/>
      <c r="H690" s="264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64"/>
      <c r="C691" s="264"/>
      <c r="D691" s="264"/>
      <c r="E691" s="264"/>
      <c r="F691" s="282"/>
      <c r="G691" s="264"/>
      <c r="H691" s="264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64"/>
      <c r="C692" s="264"/>
      <c r="D692" s="264"/>
      <c r="E692" s="264"/>
      <c r="F692" s="282"/>
      <c r="G692" s="264"/>
      <c r="H692" s="264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64"/>
      <c r="C693" s="264"/>
      <c r="D693" s="264"/>
      <c r="E693" s="264"/>
      <c r="F693" s="282"/>
      <c r="G693" s="264"/>
      <c r="H693" s="264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64"/>
      <c r="C694" s="264"/>
      <c r="D694" s="264"/>
      <c r="E694" s="264"/>
      <c r="F694" s="282"/>
      <c r="G694" s="264"/>
      <c r="H694" s="264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64"/>
      <c r="C695" s="264"/>
      <c r="D695" s="264"/>
      <c r="E695" s="264"/>
      <c r="F695" s="282"/>
      <c r="G695" s="264"/>
      <c r="H695" s="264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64"/>
      <c r="C696" s="264"/>
      <c r="D696" s="264"/>
      <c r="E696" s="264"/>
      <c r="F696" s="282"/>
      <c r="G696" s="264"/>
      <c r="H696" s="264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64"/>
      <c r="C697" s="264"/>
      <c r="D697" s="264"/>
      <c r="E697" s="264"/>
      <c r="F697" s="282"/>
      <c r="G697" s="264"/>
      <c r="H697" s="264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64"/>
      <c r="C698" s="264"/>
      <c r="D698" s="264"/>
      <c r="E698" s="264"/>
      <c r="F698" s="282"/>
      <c r="G698" s="264"/>
      <c r="H698" s="264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64"/>
      <c r="C699" s="264"/>
      <c r="D699" s="264"/>
      <c r="E699" s="264"/>
      <c r="F699" s="282"/>
      <c r="G699" s="264"/>
      <c r="H699" s="264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64"/>
      <c r="C700" s="264"/>
      <c r="D700" s="264"/>
      <c r="E700" s="264"/>
      <c r="F700" s="282"/>
      <c r="G700" s="264"/>
      <c r="H700" s="264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64"/>
      <c r="C701" s="264"/>
      <c r="D701" s="264"/>
      <c r="E701" s="264"/>
      <c r="F701" s="282"/>
      <c r="G701" s="264"/>
      <c r="H701" s="264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64"/>
      <c r="C702" s="264"/>
      <c r="D702" s="264"/>
      <c r="E702" s="264"/>
      <c r="F702" s="282"/>
      <c r="G702" s="264"/>
      <c r="H702" s="264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64"/>
      <c r="C703" s="264"/>
      <c r="D703" s="264"/>
      <c r="E703" s="264"/>
      <c r="F703" s="282"/>
      <c r="G703" s="264"/>
      <c r="H703" s="264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64"/>
      <c r="C704" s="264"/>
      <c r="D704" s="264"/>
      <c r="E704" s="264"/>
      <c r="F704" s="282"/>
      <c r="G704" s="264"/>
      <c r="H704" s="264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64"/>
      <c r="C705" s="264"/>
      <c r="D705" s="264"/>
      <c r="E705" s="264"/>
      <c r="F705" s="282"/>
      <c r="G705" s="264"/>
      <c r="H705" s="264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64"/>
      <c r="C706" s="264"/>
      <c r="D706" s="264"/>
      <c r="E706" s="264"/>
      <c r="F706" s="282"/>
      <c r="G706" s="264"/>
      <c r="H706" s="264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64"/>
      <c r="C707" s="264"/>
      <c r="D707" s="264"/>
      <c r="E707" s="264"/>
      <c r="F707" s="282"/>
      <c r="G707" s="264"/>
      <c r="H707" s="264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64"/>
      <c r="C708" s="264"/>
      <c r="D708" s="264"/>
      <c r="E708" s="264"/>
      <c r="F708" s="282"/>
      <c r="G708" s="264"/>
      <c r="H708" s="264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64"/>
      <c r="C709" s="264"/>
      <c r="D709" s="264"/>
      <c r="E709" s="264"/>
      <c r="F709" s="282"/>
      <c r="G709" s="264"/>
      <c r="H709" s="264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64"/>
      <c r="C710" s="264"/>
      <c r="D710" s="264"/>
      <c r="E710" s="264"/>
      <c r="F710" s="282"/>
      <c r="G710" s="264"/>
      <c r="H710" s="264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64"/>
      <c r="C711" s="264"/>
      <c r="D711" s="264"/>
      <c r="E711" s="264"/>
      <c r="F711" s="282"/>
      <c r="G711" s="264"/>
      <c r="H711" s="264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64"/>
      <c r="C712" s="264"/>
      <c r="D712" s="264"/>
      <c r="E712" s="264"/>
      <c r="F712" s="282"/>
      <c r="G712" s="264"/>
      <c r="H712" s="264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64"/>
      <c r="C713" s="264"/>
      <c r="D713" s="264"/>
      <c r="E713" s="264"/>
      <c r="F713" s="282"/>
      <c r="G713" s="264"/>
      <c r="H713" s="264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64"/>
      <c r="C714" s="264"/>
      <c r="D714" s="264"/>
      <c r="E714" s="264"/>
      <c r="F714" s="282"/>
      <c r="G714" s="264"/>
      <c r="H714" s="264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64"/>
      <c r="C715" s="264"/>
      <c r="D715" s="264"/>
      <c r="E715" s="264"/>
      <c r="F715" s="282"/>
      <c r="G715" s="264"/>
      <c r="H715" s="264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64"/>
      <c r="C716" s="264"/>
      <c r="D716" s="264"/>
      <c r="E716" s="264"/>
      <c r="F716" s="282"/>
      <c r="G716" s="264"/>
      <c r="H716" s="264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64"/>
      <c r="C717" s="264"/>
      <c r="D717" s="264"/>
      <c r="E717" s="264"/>
      <c r="F717" s="282"/>
      <c r="G717" s="264"/>
      <c r="H717" s="264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64"/>
      <c r="C718" s="264"/>
      <c r="D718" s="264"/>
      <c r="E718" s="264"/>
      <c r="F718" s="282"/>
      <c r="G718" s="264"/>
      <c r="H718" s="264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64"/>
      <c r="C719" s="264"/>
      <c r="D719" s="264"/>
      <c r="E719" s="264"/>
      <c r="F719" s="282"/>
      <c r="G719" s="264"/>
      <c r="H719" s="264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64"/>
      <c r="C720" s="264"/>
      <c r="D720" s="264"/>
      <c r="E720" s="264"/>
      <c r="F720" s="282"/>
      <c r="G720" s="264"/>
      <c r="H720" s="264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64"/>
      <c r="C721" s="264"/>
      <c r="D721" s="264"/>
      <c r="E721" s="264"/>
      <c r="F721" s="282"/>
      <c r="G721" s="264"/>
      <c r="H721" s="264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64"/>
      <c r="C722" s="264"/>
      <c r="D722" s="264"/>
      <c r="E722" s="264"/>
      <c r="F722" s="282"/>
      <c r="G722" s="264"/>
      <c r="H722" s="264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64"/>
      <c r="C723" s="264"/>
      <c r="D723" s="264"/>
      <c r="E723" s="264"/>
      <c r="F723" s="282"/>
      <c r="G723" s="264"/>
      <c r="H723" s="264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64"/>
      <c r="C724" s="264"/>
      <c r="D724" s="264"/>
      <c r="E724" s="264"/>
      <c r="F724" s="282"/>
      <c r="G724" s="264"/>
      <c r="H724" s="264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64"/>
      <c r="C725" s="264"/>
      <c r="D725" s="264"/>
      <c r="E725" s="264"/>
      <c r="F725" s="282"/>
      <c r="G725" s="264"/>
      <c r="H725" s="264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64"/>
      <c r="C726" s="264"/>
      <c r="D726" s="264"/>
      <c r="E726" s="264"/>
      <c r="F726" s="282"/>
      <c r="G726" s="264"/>
      <c r="H726" s="264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64"/>
      <c r="C727" s="264"/>
      <c r="D727" s="264"/>
      <c r="E727" s="264"/>
      <c r="F727" s="282"/>
      <c r="G727" s="264"/>
      <c r="H727" s="264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64"/>
      <c r="C728" s="264"/>
      <c r="D728" s="264"/>
      <c r="E728" s="264"/>
      <c r="F728" s="282"/>
      <c r="G728" s="264"/>
      <c r="H728" s="264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64"/>
      <c r="C729" s="264"/>
      <c r="D729" s="264"/>
      <c r="E729" s="264"/>
      <c r="F729" s="282"/>
      <c r="G729" s="264"/>
      <c r="H729" s="264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64"/>
      <c r="C730" s="264"/>
      <c r="D730" s="264"/>
      <c r="E730" s="264"/>
      <c r="F730" s="282"/>
      <c r="G730" s="264"/>
      <c r="H730" s="264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64"/>
      <c r="C731" s="264"/>
      <c r="D731" s="264"/>
      <c r="E731" s="264"/>
      <c r="F731" s="282"/>
      <c r="G731" s="264"/>
      <c r="H731" s="264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64"/>
      <c r="C732" s="264"/>
      <c r="D732" s="264"/>
      <c r="E732" s="264"/>
      <c r="F732" s="282"/>
      <c r="G732" s="264"/>
      <c r="H732" s="264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64"/>
      <c r="C733" s="264"/>
      <c r="D733" s="264"/>
      <c r="E733" s="264"/>
      <c r="F733" s="282"/>
      <c r="G733" s="264"/>
      <c r="H733" s="264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64"/>
      <c r="C734" s="264"/>
      <c r="D734" s="264"/>
      <c r="E734" s="264"/>
      <c r="F734" s="282"/>
      <c r="G734" s="264"/>
      <c r="H734" s="264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64"/>
      <c r="C735" s="264"/>
      <c r="D735" s="264"/>
      <c r="E735" s="264"/>
      <c r="F735" s="282"/>
      <c r="G735" s="264"/>
      <c r="H735" s="264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64"/>
      <c r="C736" s="264"/>
      <c r="D736" s="264"/>
      <c r="E736" s="264"/>
      <c r="F736" s="282"/>
      <c r="G736" s="264"/>
      <c r="H736" s="264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64"/>
      <c r="C737" s="264"/>
      <c r="D737" s="264"/>
      <c r="E737" s="264"/>
      <c r="F737" s="282"/>
      <c r="G737" s="264"/>
      <c r="H737" s="264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64"/>
      <c r="C738" s="264"/>
      <c r="D738" s="264"/>
      <c r="E738" s="264"/>
      <c r="F738" s="282"/>
      <c r="G738" s="264"/>
      <c r="H738" s="264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64"/>
      <c r="C739" s="264"/>
      <c r="D739" s="264"/>
      <c r="E739" s="264"/>
      <c r="F739" s="282"/>
      <c r="G739" s="264"/>
      <c r="H739" s="264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64"/>
      <c r="C740" s="264"/>
      <c r="D740" s="264"/>
      <c r="E740" s="264"/>
      <c r="F740" s="282"/>
      <c r="G740" s="264"/>
      <c r="H740" s="264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64"/>
      <c r="C741" s="264"/>
      <c r="D741" s="264"/>
      <c r="E741" s="264"/>
      <c r="F741" s="282"/>
      <c r="G741" s="264"/>
      <c r="H741" s="264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64"/>
      <c r="C742" s="264"/>
      <c r="D742" s="264"/>
      <c r="E742" s="264"/>
      <c r="F742" s="282"/>
      <c r="G742" s="264"/>
      <c r="H742" s="264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64"/>
      <c r="C743" s="264"/>
      <c r="D743" s="264"/>
      <c r="E743" s="264"/>
      <c r="F743" s="282"/>
      <c r="G743" s="264"/>
      <c r="H743" s="264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64"/>
      <c r="C744" s="264"/>
      <c r="D744" s="264"/>
      <c r="E744" s="264"/>
      <c r="F744" s="282"/>
      <c r="G744" s="264"/>
      <c r="H744" s="264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64"/>
      <c r="C745" s="264"/>
      <c r="D745" s="264"/>
      <c r="E745" s="264"/>
      <c r="F745" s="282"/>
      <c r="G745" s="264"/>
      <c r="H745" s="264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64"/>
      <c r="C746" s="264"/>
      <c r="D746" s="264"/>
      <c r="E746" s="264"/>
      <c r="F746" s="282"/>
      <c r="G746" s="264"/>
      <c r="H746" s="264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64"/>
      <c r="C747" s="264"/>
      <c r="D747" s="264"/>
      <c r="E747" s="264"/>
      <c r="F747" s="282"/>
      <c r="G747" s="264"/>
      <c r="H747" s="264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64"/>
      <c r="C748" s="264"/>
      <c r="D748" s="264"/>
      <c r="E748" s="264"/>
      <c r="F748" s="282"/>
      <c r="G748" s="264"/>
      <c r="H748" s="264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64"/>
      <c r="C749" s="264"/>
      <c r="D749" s="264"/>
      <c r="E749" s="264"/>
      <c r="F749" s="282"/>
      <c r="G749" s="264"/>
      <c r="H749" s="264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64"/>
      <c r="C750" s="264"/>
      <c r="D750" s="264"/>
      <c r="E750" s="264"/>
      <c r="F750" s="282"/>
      <c r="G750" s="264"/>
      <c r="H750" s="264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64"/>
      <c r="C751" s="264"/>
      <c r="D751" s="264"/>
      <c r="E751" s="264"/>
      <c r="F751" s="282"/>
      <c r="G751" s="264"/>
      <c r="H751" s="264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64"/>
      <c r="C752" s="264"/>
      <c r="D752" s="264"/>
      <c r="E752" s="264"/>
      <c r="F752" s="282"/>
      <c r="G752" s="264"/>
      <c r="H752" s="264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64"/>
      <c r="C753" s="264"/>
      <c r="D753" s="264"/>
      <c r="E753" s="264"/>
      <c r="F753" s="282"/>
      <c r="G753" s="264"/>
      <c r="H753" s="264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64"/>
      <c r="C754" s="264"/>
      <c r="D754" s="264"/>
      <c r="E754" s="264"/>
      <c r="F754" s="282"/>
      <c r="G754" s="264"/>
      <c r="H754" s="264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64"/>
      <c r="C755" s="264"/>
      <c r="D755" s="264"/>
      <c r="E755" s="264"/>
      <c r="F755" s="282"/>
      <c r="G755" s="264"/>
      <c r="H755" s="264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64"/>
      <c r="C756" s="264"/>
      <c r="D756" s="264"/>
      <c r="E756" s="264"/>
      <c r="F756" s="282"/>
      <c r="G756" s="264"/>
      <c r="H756" s="264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64"/>
      <c r="C757" s="264"/>
      <c r="D757" s="264"/>
      <c r="E757" s="264"/>
      <c r="F757" s="282"/>
      <c r="G757" s="264"/>
      <c r="H757" s="264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64"/>
      <c r="C758" s="264"/>
      <c r="D758" s="264"/>
      <c r="E758" s="264"/>
      <c r="F758" s="282"/>
      <c r="G758" s="264"/>
      <c r="H758" s="264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64"/>
      <c r="C759" s="264"/>
      <c r="D759" s="264"/>
      <c r="E759" s="264"/>
      <c r="F759" s="282"/>
      <c r="G759" s="264"/>
      <c r="H759" s="264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64"/>
      <c r="C760" s="264"/>
      <c r="D760" s="264"/>
      <c r="E760" s="264"/>
      <c r="F760" s="282"/>
      <c r="G760" s="264"/>
      <c r="H760" s="264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64"/>
      <c r="C761" s="264"/>
      <c r="D761" s="264"/>
      <c r="E761" s="264"/>
      <c r="F761" s="282"/>
      <c r="G761" s="264"/>
      <c r="H761" s="264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64"/>
      <c r="C762" s="264"/>
      <c r="D762" s="264"/>
      <c r="E762" s="264"/>
      <c r="F762" s="282"/>
      <c r="G762" s="264"/>
      <c r="H762" s="264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64"/>
      <c r="C763" s="264"/>
      <c r="D763" s="264"/>
      <c r="E763" s="264"/>
      <c r="F763" s="282"/>
      <c r="G763" s="264"/>
      <c r="H763" s="264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64"/>
      <c r="C764" s="264"/>
      <c r="D764" s="264"/>
      <c r="E764" s="264"/>
      <c r="F764" s="282"/>
      <c r="G764" s="264"/>
      <c r="H764" s="264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64"/>
      <c r="C765" s="264"/>
      <c r="D765" s="264"/>
      <c r="E765" s="264"/>
      <c r="F765" s="282"/>
      <c r="G765" s="264"/>
      <c r="H765" s="264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64"/>
      <c r="C766" s="264"/>
      <c r="D766" s="264"/>
      <c r="E766" s="264"/>
      <c r="F766" s="282"/>
      <c r="G766" s="264"/>
      <c r="H766" s="264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64"/>
      <c r="C767" s="264"/>
      <c r="D767" s="264"/>
      <c r="E767" s="264"/>
      <c r="F767" s="282"/>
      <c r="G767" s="264"/>
      <c r="H767" s="264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64"/>
      <c r="C768" s="264"/>
      <c r="D768" s="264"/>
      <c r="E768" s="264"/>
      <c r="F768" s="282"/>
      <c r="G768" s="264"/>
      <c r="H768" s="264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64"/>
      <c r="C769" s="264"/>
      <c r="D769" s="264"/>
      <c r="E769" s="264"/>
      <c r="F769" s="282"/>
      <c r="G769" s="264"/>
      <c r="H769" s="264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64"/>
      <c r="C770" s="264"/>
      <c r="D770" s="264"/>
      <c r="E770" s="264"/>
      <c r="F770" s="282"/>
      <c r="G770" s="264"/>
      <c r="H770" s="264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64"/>
      <c r="C771" s="264"/>
      <c r="D771" s="264"/>
      <c r="E771" s="264"/>
      <c r="F771" s="282"/>
      <c r="G771" s="264"/>
      <c r="H771" s="264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64"/>
      <c r="C772" s="264"/>
      <c r="D772" s="264"/>
      <c r="E772" s="264"/>
      <c r="F772" s="282"/>
      <c r="G772" s="264"/>
      <c r="H772" s="264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64"/>
      <c r="C773" s="264"/>
      <c r="D773" s="264"/>
      <c r="E773" s="264"/>
      <c r="F773" s="282"/>
      <c r="G773" s="264"/>
      <c r="H773" s="264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64"/>
      <c r="C774" s="264"/>
      <c r="D774" s="264"/>
      <c r="E774" s="264"/>
      <c r="F774" s="282"/>
      <c r="G774" s="264"/>
      <c r="H774" s="264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64"/>
      <c r="C775" s="264"/>
      <c r="D775" s="264"/>
      <c r="E775" s="264"/>
      <c r="F775" s="282"/>
      <c r="G775" s="264"/>
      <c r="H775" s="264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64"/>
      <c r="C776" s="264"/>
      <c r="D776" s="264"/>
      <c r="E776" s="264"/>
      <c r="F776" s="282"/>
      <c r="G776" s="264"/>
      <c r="H776" s="264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64"/>
      <c r="C777" s="264"/>
      <c r="D777" s="264"/>
      <c r="E777" s="264"/>
      <c r="F777" s="282"/>
      <c r="G777" s="264"/>
      <c r="H777" s="264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64"/>
      <c r="C778" s="264"/>
      <c r="D778" s="264"/>
      <c r="E778" s="264"/>
      <c r="F778" s="282"/>
      <c r="G778" s="264"/>
      <c r="H778" s="264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64"/>
      <c r="C779" s="264"/>
      <c r="D779" s="264"/>
      <c r="E779" s="264"/>
      <c r="F779" s="282"/>
      <c r="G779" s="264"/>
      <c r="H779" s="264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64"/>
      <c r="C780" s="264"/>
      <c r="D780" s="264"/>
      <c r="E780" s="264"/>
      <c r="F780" s="282"/>
      <c r="G780" s="264"/>
      <c r="H780" s="264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64"/>
      <c r="C781" s="264"/>
      <c r="D781" s="264"/>
      <c r="E781" s="264"/>
      <c r="F781" s="282"/>
      <c r="G781" s="264"/>
      <c r="H781" s="264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64"/>
      <c r="C782" s="264"/>
      <c r="D782" s="264"/>
      <c r="E782" s="264"/>
      <c r="F782" s="282"/>
      <c r="G782" s="264"/>
      <c r="H782" s="264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64"/>
      <c r="C783" s="264"/>
      <c r="D783" s="264"/>
      <c r="E783" s="264"/>
      <c r="F783" s="282"/>
      <c r="G783" s="264"/>
      <c r="H783" s="264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64"/>
      <c r="C784" s="264"/>
      <c r="D784" s="264"/>
      <c r="E784" s="264"/>
      <c r="F784" s="282"/>
      <c r="G784" s="264"/>
      <c r="H784" s="264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64"/>
      <c r="C785" s="264"/>
      <c r="D785" s="264"/>
      <c r="E785" s="264"/>
      <c r="F785" s="282"/>
      <c r="G785" s="264"/>
      <c r="H785" s="264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64"/>
      <c r="C786" s="264"/>
      <c r="D786" s="264"/>
      <c r="E786" s="264"/>
      <c r="F786" s="282"/>
      <c r="G786" s="264"/>
      <c r="H786" s="264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64"/>
      <c r="C787" s="264"/>
      <c r="D787" s="264"/>
      <c r="E787" s="264"/>
      <c r="F787" s="282"/>
      <c r="G787" s="264"/>
      <c r="H787" s="264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64"/>
      <c r="C788" s="264"/>
      <c r="D788" s="264"/>
      <c r="E788" s="264"/>
      <c r="F788" s="282"/>
      <c r="G788" s="264"/>
      <c r="H788" s="264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64"/>
      <c r="C789" s="264"/>
      <c r="D789" s="264"/>
      <c r="E789" s="264"/>
      <c r="F789" s="282"/>
      <c r="G789" s="264"/>
      <c r="H789" s="264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64"/>
      <c r="C790" s="264"/>
      <c r="D790" s="264"/>
      <c r="E790" s="264"/>
      <c r="F790" s="282"/>
      <c r="G790" s="264"/>
      <c r="H790" s="264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64"/>
      <c r="C791" s="264"/>
      <c r="D791" s="264"/>
      <c r="E791" s="264"/>
      <c r="F791" s="282"/>
      <c r="G791" s="264"/>
      <c r="H791" s="264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64"/>
      <c r="C792" s="264"/>
      <c r="D792" s="264"/>
      <c r="E792" s="264"/>
      <c r="F792" s="282"/>
      <c r="G792" s="264"/>
      <c r="H792" s="264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64"/>
      <c r="C793" s="264"/>
      <c r="D793" s="264"/>
      <c r="E793" s="264"/>
      <c r="F793" s="282"/>
      <c r="G793" s="264"/>
      <c r="H793" s="264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64"/>
      <c r="C794" s="264"/>
      <c r="D794" s="264"/>
      <c r="E794" s="264"/>
      <c r="F794" s="282"/>
      <c r="G794" s="264"/>
      <c r="H794" s="264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64"/>
      <c r="C795" s="264"/>
      <c r="D795" s="264"/>
      <c r="E795" s="264"/>
      <c r="F795" s="282"/>
      <c r="G795" s="264"/>
      <c r="H795" s="264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64"/>
      <c r="C796" s="264"/>
      <c r="D796" s="264"/>
      <c r="E796" s="264"/>
      <c r="F796" s="282"/>
      <c r="G796" s="264"/>
      <c r="H796" s="264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64"/>
      <c r="C797" s="264"/>
      <c r="D797" s="264"/>
      <c r="E797" s="264"/>
      <c r="F797" s="282"/>
      <c r="G797" s="264"/>
      <c r="H797" s="264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64"/>
      <c r="C798" s="264"/>
      <c r="D798" s="264"/>
      <c r="E798" s="264"/>
      <c r="F798" s="282"/>
      <c r="G798" s="264"/>
      <c r="H798" s="264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64"/>
      <c r="C799" s="264"/>
      <c r="D799" s="264"/>
      <c r="E799" s="264"/>
      <c r="F799" s="282"/>
      <c r="G799" s="264"/>
      <c r="H799" s="264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64"/>
      <c r="C800" s="264"/>
      <c r="D800" s="264"/>
      <c r="E800" s="264"/>
      <c r="F800" s="282"/>
      <c r="G800" s="264"/>
      <c r="H800" s="264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64"/>
      <c r="C801" s="264"/>
      <c r="D801" s="264"/>
      <c r="E801" s="264"/>
      <c r="F801" s="282"/>
      <c r="G801" s="264"/>
      <c r="H801" s="264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64"/>
      <c r="C802" s="264"/>
      <c r="D802" s="264"/>
      <c r="E802" s="264"/>
      <c r="F802" s="282"/>
      <c r="G802" s="264"/>
      <c r="H802" s="264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64"/>
      <c r="C803" s="264"/>
      <c r="D803" s="264"/>
      <c r="E803" s="264"/>
      <c r="F803" s="282"/>
      <c r="G803" s="264"/>
      <c r="H803" s="264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64"/>
      <c r="C804" s="264"/>
      <c r="D804" s="264"/>
      <c r="E804" s="264"/>
      <c r="F804" s="282"/>
      <c r="G804" s="264"/>
      <c r="H804" s="264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64"/>
      <c r="C805" s="264"/>
      <c r="D805" s="264"/>
      <c r="E805" s="264"/>
      <c r="F805" s="282"/>
      <c r="G805" s="264"/>
      <c r="H805" s="264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64"/>
      <c r="C806" s="264"/>
      <c r="D806" s="264"/>
      <c r="E806" s="264"/>
      <c r="F806" s="282"/>
      <c r="G806" s="264"/>
      <c r="H806" s="264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64"/>
      <c r="C807" s="264"/>
      <c r="D807" s="264"/>
      <c r="E807" s="264"/>
      <c r="F807" s="282"/>
      <c r="G807" s="264"/>
      <c r="H807" s="264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64"/>
      <c r="C808" s="264"/>
      <c r="D808" s="264"/>
      <c r="E808" s="264"/>
      <c r="F808" s="282"/>
      <c r="G808" s="264"/>
      <c r="H808" s="264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64"/>
      <c r="C809" s="264"/>
      <c r="D809" s="264"/>
      <c r="E809" s="264"/>
      <c r="F809" s="282"/>
      <c r="G809" s="264"/>
      <c r="H809" s="264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64"/>
      <c r="C810" s="264"/>
      <c r="D810" s="264"/>
      <c r="E810" s="264"/>
      <c r="F810" s="282"/>
      <c r="G810" s="264"/>
      <c r="H810" s="264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64"/>
      <c r="C811" s="264"/>
      <c r="D811" s="264"/>
      <c r="E811" s="264"/>
      <c r="F811" s="282"/>
      <c r="G811" s="264"/>
      <c r="H811" s="264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64"/>
      <c r="C812" s="264"/>
      <c r="D812" s="264"/>
      <c r="E812" s="264"/>
      <c r="F812" s="282"/>
      <c r="G812" s="264"/>
      <c r="H812" s="264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64"/>
      <c r="C813" s="264"/>
      <c r="D813" s="264"/>
      <c r="E813" s="264"/>
      <c r="F813" s="282"/>
      <c r="G813" s="264"/>
      <c r="H813" s="264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64"/>
      <c r="C814" s="264"/>
      <c r="D814" s="264"/>
      <c r="E814" s="264"/>
      <c r="F814" s="282"/>
      <c r="G814" s="264"/>
      <c r="H814" s="264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64"/>
      <c r="C815" s="264"/>
      <c r="D815" s="264"/>
      <c r="E815" s="264"/>
      <c r="F815" s="282"/>
      <c r="G815" s="264"/>
      <c r="H815" s="264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64"/>
      <c r="C816" s="264"/>
      <c r="D816" s="264"/>
      <c r="E816" s="264"/>
      <c r="F816" s="282"/>
      <c r="G816" s="264"/>
      <c r="H816" s="264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64"/>
      <c r="C817" s="264"/>
      <c r="D817" s="264"/>
      <c r="E817" s="264"/>
      <c r="F817" s="282"/>
      <c r="G817" s="264"/>
      <c r="H817" s="264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64"/>
      <c r="C818" s="264"/>
      <c r="D818" s="264"/>
      <c r="E818" s="264"/>
      <c r="F818" s="282"/>
      <c r="G818" s="264"/>
      <c r="H818" s="264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64"/>
      <c r="C819" s="264"/>
      <c r="D819" s="264"/>
      <c r="E819" s="264"/>
      <c r="F819" s="282"/>
      <c r="G819" s="264"/>
      <c r="H819" s="264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64"/>
      <c r="C820" s="264"/>
      <c r="D820" s="264"/>
      <c r="E820" s="264"/>
      <c r="F820" s="282"/>
      <c r="G820" s="264"/>
      <c r="H820" s="264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64"/>
      <c r="C821" s="264"/>
      <c r="D821" s="264"/>
      <c r="E821" s="264"/>
      <c r="F821" s="282"/>
      <c r="G821" s="264"/>
      <c r="H821" s="264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64"/>
      <c r="C822" s="264"/>
      <c r="D822" s="264"/>
      <c r="E822" s="264"/>
      <c r="F822" s="282"/>
      <c r="G822" s="264"/>
      <c r="H822" s="264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64"/>
      <c r="C823" s="264"/>
      <c r="D823" s="264"/>
      <c r="E823" s="264"/>
      <c r="F823" s="282"/>
      <c r="G823" s="264"/>
      <c r="H823" s="264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64"/>
      <c r="C824" s="264"/>
      <c r="D824" s="264"/>
      <c r="E824" s="264"/>
      <c r="F824" s="282"/>
      <c r="G824" s="264"/>
      <c r="H824" s="264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64"/>
      <c r="C825" s="264"/>
      <c r="D825" s="264"/>
      <c r="E825" s="264"/>
      <c r="F825" s="282"/>
      <c r="G825" s="264"/>
      <c r="H825" s="264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64"/>
      <c r="C826" s="264"/>
      <c r="D826" s="264"/>
      <c r="E826" s="264"/>
      <c r="F826" s="282"/>
      <c r="G826" s="264"/>
      <c r="H826" s="264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64"/>
      <c r="C827" s="264"/>
      <c r="D827" s="264"/>
      <c r="E827" s="264"/>
      <c r="F827" s="282"/>
      <c r="G827" s="264"/>
      <c r="H827" s="264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64"/>
      <c r="C828" s="264"/>
      <c r="D828" s="264"/>
      <c r="E828" s="264"/>
      <c r="F828" s="282"/>
      <c r="G828" s="264"/>
      <c r="H828" s="264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64"/>
      <c r="C829" s="264"/>
      <c r="D829" s="264"/>
      <c r="E829" s="264"/>
      <c r="F829" s="282"/>
      <c r="G829" s="264"/>
      <c r="H829" s="264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64"/>
      <c r="C830" s="264"/>
      <c r="D830" s="264"/>
      <c r="E830" s="264"/>
      <c r="F830" s="282"/>
      <c r="G830" s="264"/>
      <c r="H830" s="264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64"/>
      <c r="C831" s="264"/>
      <c r="D831" s="264"/>
      <c r="E831" s="264"/>
      <c r="F831" s="282"/>
      <c r="G831" s="264"/>
      <c r="H831" s="264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64"/>
      <c r="C832" s="264"/>
      <c r="D832" s="264"/>
      <c r="E832" s="264"/>
      <c r="F832" s="282"/>
      <c r="G832" s="264"/>
      <c r="H832" s="264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64"/>
      <c r="C833" s="264"/>
      <c r="D833" s="264"/>
      <c r="E833" s="264"/>
      <c r="F833" s="282"/>
      <c r="G833" s="264"/>
      <c r="H833" s="264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64"/>
      <c r="C834" s="264"/>
      <c r="D834" s="264"/>
      <c r="E834" s="264"/>
      <c r="F834" s="282"/>
      <c r="G834" s="264"/>
      <c r="H834" s="264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64"/>
      <c r="C835" s="264"/>
      <c r="D835" s="264"/>
      <c r="E835" s="264"/>
      <c r="F835" s="282"/>
      <c r="G835" s="264"/>
      <c r="H835" s="264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64"/>
      <c r="C836" s="264"/>
      <c r="D836" s="264"/>
      <c r="E836" s="264"/>
      <c r="F836" s="282"/>
      <c r="G836" s="264"/>
      <c r="H836" s="264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64"/>
      <c r="C837" s="264"/>
      <c r="D837" s="264"/>
      <c r="E837" s="264"/>
      <c r="F837" s="282"/>
      <c r="G837" s="264"/>
      <c r="H837" s="264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64"/>
      <c r="C838" s="264"/>
      <c r="D838" s="264"/>
      <c r="E838" s="264"/>
      <c r="F838" s="282"/>
      <c r="G838" s="264"/>
      <c r="H838" s="264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64"/>
      <c r="C839" s="264"/>
      <c r="D839" s="264"/>
      <c r="E839" s="264"/>
      <c r="F839" s="282"/>
      <c r="G839" s="264"/>
      <c r="H839" s="264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64"/>
      <c r="C840" s="264"/>
      <c r="D840" s="264"/>
      <c r="E840" s="264"/>
      <c r="F840" s="282"/>
      <c r="G840" s="264"/>
      <c r="H840" s="264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64"/>
      <c r="C841" s="264"/>
      <c r="D841" s="264"/>
      <c r="E841" s="264"/>
      <c r="F841" s="282"/>
      <c r="G841" s="264"/>
      <c r="H841" s="264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64"/>
      <c r="C842" s="264"/>
      <c r="D842" s="264"/>
      <c r="E842" s="264"/>
      <c r="F842" s="282"/>
      <c r="G842" s="264"/>
      <c r="H842" s="264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64"/>
      <c r="C843" s="264"/>
      <c r="D843" s="264"/>
      <c r="E843" s="264"/>
      <c r="F843" s="282"/>
      <c r="G843" s="264"/>
      <c r="H843" s="264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64"/>
      <c r="C844" s="264"/>
      <c r="D844" s="264"/>
      <c r="E844" s="264"/>
      <c r="F844" s="282"/>
      <c r="G844" s="264"/>
      <c r="H844" s="264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64"/>
      <c r="C845" s="264"/>
      <c r="D845" s="264"/>
      <c r="E845" s="264"/>
      <c r="F845" s="282"/>
      <c r="G845" s="264"/>
      <c r="H845" s="264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64"/>
      <c r="C846" s="264"/>
      <c r="D846" s="264"/>
      <c r="E846" s="264"/>
      <c r="F846" s="282"/>
      <c r="G846" s="264"/>
      <c r="H846" s="264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64"/>
      <c r="C847" s="264"/>
      <c r="D847" s="264"/>
      <c r="E847" s="264"/>
      <c r="F847" s="282"/>
      <c r="G847" s="264"/>
      <c r="H847" s="264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64"/>
      <c r="C848" s="264"/>
      <c r="D848" s="264"/>
      <c r="E848" s="264"/>
      <c r="F848" s="282"/>
      <c r="G848" s="264"/>
      <c r="H848" s="264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64"/>
      <c r="C849" s="264"/>
      <c r="D849" s="264"/>
      <c r="E849" s="264"/>
      <c r="F849" s="282"/>
      <c r="G849" s="264"/>
      <c r="H849" s="264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64"/>
      <c r="C850" s="264"/>
      <c r="D850" s="264"/>
      <c r="E850" s="264"/>
      <c r="F850" s="282"/>
      <c r="G850" s="264"/>
      <c r="H850" s="264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64"/>
      <c r="C851" s="264"/>
      <c r="D851" s="264"/>
      <c r="E851" s="264"/>
      <c r="F851" s="282"/>
      <c r="G851" s="264"/>
      <c r="H851" s="264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64"/>
      <c r="C852" s="264"/>
      <c r="D852" s="264"/>
      <c r="E852" s="264"/>
      <c r="F852" s="282"/>
      <c r="G852" s="264"/>
      <c r="H852" s="264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64"/>
      <c r="C853" s="264"/>
      <c r="D853" s="264"/>
      <c r="E853" s="264"/>
      <c r="F853" s="282"/>
      <c r="G853" s="264"/>
      <c r="H853" s="264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64"/>
      <c r="C854" s="264"/>
      <c r="D854" s="264"/>
      <c r="E854" s="264"/>
      <c r="F854" s="282"/>
      <c r="G854" s="264"/>
      <c r="H854" s="264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64"/>
      <c r="C855" s="264"/>
      <c r="D855" s="264"/>
      <c r="E855" s="264"/>
      <c r="F855" s="282"/>
      <c r="G855" s="264"/>
      <c r="H855" s="264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64"/>
      <c r="C856" s="264"/>
      <c r="D856" s="264"/>
      <c r="E856" s="264"/>
      <c r="F856" s="282"/>
      <c r="G856" s="264"/>
      <c r="H856" s="264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64"/>
      <c r="C857" s="264"/>
      <c r="D857" s="264"/>
      <c r="E857" s="264"/>
      <c r="F857" s="282"/>
      <c r="G857" s="264"/>
      <c r="H857" s="264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64"/>
      <c r="C858" s="264"/>
      <c r="D858" s="264"/>
      <c r="E858" s="264"/>
      <c r="F858" s="282"/>
      <c r="G858" s="264"/>
      <c r="H858" s="264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64"/>
      <c r="C859" s="264"/>
      <c r="D859" s="264"/>
      <c r="E859" s="264"/>
      <c r="F859" s="282"/>
      <c r="G859" s="264"/>
      <c r="H859" s="264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64"/>
      <c r="C860" s="264"/>
      <c r="D860" s="264"/>
      <c r="E860" s="264"/>
      <c r="F860" s="282"/>
      <c r="G860" s="264"/>
      <c r="H860" s="264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64"/>
      <c r="C861" s="264"/>
      <c r="D861" s="264"/>
      <c r="E861" s="264"/>
      <c r="F861" s="282"/>
      <c r="G861" s="264"/>
      <c r="H861" s="264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64"/>
      <c r="C862" s="264"/>
      <c r="D862" s="264"/>
      <c r="E862" s="264"/>
      <c r="F862" s="282"/>
      <c r="G862" s="264"/>
      <c r="H862" s="264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64"/>
      <c r="C863" s="264"/>
      <c r="D863" s="264"/>
      <c r="E863" s="264"/>
      <c r="F863" s="282"/>
      <c r="G863" s="264"/>
      <c r="H863" s="264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64"/>
      <c r="C864" s="264"/>
      <c r="D864" s="264"/>
      <c r="E864" s="264"/>
      <c r="F864" s="282"/>
      <c r="G864" s="264"/>
      <c r="H864" s="264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64"/>
      <c r="C865" s="264"/>
      <c r="D865" s="264"/>
      <c r="E865" s="264"/>
      <c r="F865" s="282"/>
      <c r="G865" s="264"/>
      <c r="H865" s="264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64"/>
      <c r="C866" s="264"/>
      <c r="D866" s="264"/>
      <c r="E866" s="264"/>
      <c r="F866" s="282"/>
      <c r="G866" s="264"/>
      <c r="H866" s="264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64"/>
      <c r="C867" s="264"/>
      <c r="D867" s="264"/>
      <c r="E867" s="264"/>
      <c r="F867" s="282"/>
      <c r="G867" s="264"/>
      <c r="H867" s="264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64"/>
      <c r="C868" s="264"/>
      <c r="D868" s="264"/>
      <c r="E868" s="264"/>
      <c r="F868" s="282"/>
      <c r="G868" s="264"/>
      <c r="H868" s="264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64"/>
      <c r="C869" s="264"/>
      <c r="D869" s="264"/>
      <c r="E869" s="264"/>
      <c r="F869" s="282"/>
      <c r="G869" s="264"/>
      <c r="H869" s="264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64"/>
      <c r="C870" s="264"/>
      <c r="D870" s="264"/>
      <c r="E870" s="264"/>
      <c r="F870" s="282"/>
      <c r="G870" s="264"/>
      <c r="H870" s="264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64"/>
      <c r="C871" s="264"/>
      <c r="D871" s="264"/>
      <c r="E871" s="264"/>
      <c r="F871" s="282"/>
      <c r="G871" s="264"/>
      <c r="H871" s="264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64"/>
      <c r="C872" s="264"/>
      <c r="D872" s="264"/>
      <c r="E872" s="264"/>
      <c r="F872" s="282"/>
      <c r="G872" s="264"/>
      <c r="H872" s="264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64"/>
      <c r="C873" s="264"/>
      <c r="D873" s="264"/>
      <c r="E873" s="264"/>
      <c r="F873" s="282"/>
      <c r="G873" s="264"/>
      <c r="H873" s="264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64"/>
      <c r="C874" s="264"/>
      <c r="D874" s="264"/>
      <c r="E874" s="264"/>
      <c r="F874" s="282"/>
      <c r="G874" s="264"/>
      <c r="H874" s="264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64"/>
      <c r="C875" s="264"/>
      <c r="D875" s="264"/>
      <c r="E875" s="264"/>
      <c r="F875" s="282"/>
      <c r="G875" s="264"/>
      <c r="H875" s="264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64"/>
      <c r="C876" s="264"/>
      <c r="D876" s="264"/>
      <c r="E876" s="264"/>
      <c r="F876" s="282"/>
      <c r="G876" s="264"/>
      <c r="H876" s="264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64"/>
      <c r="C877" s="264"/>
      <c r="D877" s="264"/>
      <c r="E877" s="264"/>
      <c r="F877" s="282"/>
      <c r="G877" s="264"/>
      <c r="H877" s="264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64"/>
      <c r="C878" s="264"/>
      <c r="D878" s="264"/>
      <c r="E878" s="264"/>
      <c r="F878" s="282"/>
      <c r="G878" s="264"/>
      <c r="H878" s="264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64"/>
      <c r="C879" s="264"/>
      <c r="D879" s="264"/>
      <c r="E879" s="264"/>
      <c r="F879" s="282"/>
      <c r="G879" s="264"/>
      <c r="H879" s="264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64"/>
      <c r="C880" s="264"/>
      <c r="D880" s="264"/>
      <c r="E880" s="264"/>
      <c r="F880" s="282"/>
      <c r="G880" s="264"/>
      <c r="H880" s="264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64"/>
      <c r="C881" s="264"/>
      <c r="D881" s="264"/>
      <c r="E881" s="264"/>
      <c r="F881" s="282"/>
      <c r="G881" s="264"/>
      <c r="H881" s="264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64"/>
      <c r="C882" s="264"/>
      <c r="D882" s="264"/>
      <c r="E882" s="264"/>
      <c r="F882" s="282"/>
      <c r="G882" s="264"/>
      <c r="H882" s="264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64"/>
      <c r="C883" s="264"/>
      <c r="D883" s="264"/>
      <c r="E883" s="264"/>
      <c r="F883" s="282"/>
      <c r="G883" s="264"/>
      <c r="H883" s="264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64"/>
      <c r="C884" s="264"/>
      <c r="D884" s="264"/>
      <c r="E884" s="264"/>
      <c r="F884" s="282"/>
      <c r="G884" s="264"/>
      <c r="H884" s="264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64"/>
      <c r="C885" s="264"/>
      <c r="D885" s="264"/>
      <c r="E885" s="264"/>
      <c r="F885" s="282"/>
      <c r="G885" s="264"/>
      <c r="H885" s="264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64"/>
      <c r="C886" s="264"/>
      <c r="D886" s="264"/>
      <c r="E886" s="264"/>
      <c r="F886" s="282"/>
      <c r="G886" s="264"/>
      <c r="H886" s="264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64"/>
      <c r="C887" s="264"/>
      <c r="D887" s="264"/>
      <c r="E887" s="264"/>
      <c r="F887" s="282"/>
      <c r="G887" s="264"/>
      <c r="H887" s="264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64"/>
      <c r="C888" s="264"/>
      <c r="D888" s="264"/>
      <c r="E888" s="264"/>
      <c r="F888" s="282"/>
      <c r="G888" s="264"/>
      <c r="H888" s="264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64"/>
      <c r="C889" s="264"/>
      <c r="D889" s="264"/>
      <c r="E889" s="264"/>
      <c r="F889" s="282"/>
      <c r="G889" s="264"/>
      <c r="H889" s="264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64"/>
      <c r="C890" s="264"/>
      <c r="D890" s="264"/>
      <c r="E890" s="264"/>
      <c r="F890" s="282"/>
      <c r="G890" s="264"/>
      <c r="H890" s="264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64"/>
      <c r="C891" s="264"/>
      <c r="D891" s="264"/>
      <c r="E891" s="264"/>
      <c r="F891" s="282"/>
      <c r="G891" s="264"/>
      <c r="H891" s="264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64"/>
      <c r="C892" s="264"/>
      <c r="D892" s="264"/>
      <c r="E892" s="264"/>
      <c r="F892" s="282"/>
      <c r="G892" s="264"/>
      <c r="H892" s="264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64"/>
      <c r="C893" s="264"/>
      <c r="D893" s="264"/>
      <c r="E893" s="264"/>
      <c r="F893" s="282"/>
      <c r="G893" s="264"/>
      <c r="H893" s="264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64"/>
      <c r="C894" s="264"/>
      <c r="D894" s="264"/>
      <c r="E894" s="264"/>
      <c r="F894" s="282"/>
      <c r="G894" s="264"/>
      <c r="H894" s="264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64"/>
      <c r="C895" s="264"/>
      <c r="D895" s="264"/>
      <c r="E895" s="264"/>
      <c r="F895" s="282"/>
      <c r="G895" s="264"/>
      <c r="H895" s="264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64"/>
      <c r="C896" s="264"/>
      <c r="D896" s="264"/>
      <c r="E896" s="264"/>
      <c r="F896" s="282"/>
      <c r="G896" s="264"/>
      <c r="H896" s="264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64"/>
      <c r="C897" s="264"/>
      <c r="D897" s="264"/>
      <c r="E897" s="264"/>
      <c r="F897" s="282"/>
      <c r="G897" s="264"/>
      <c r="H897" s="264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64"/>
      <c r="C898" s="264"/>
      <c r="D898" s="264"/>
      <c r="E898" s="264"/>
      <c r="F898" s="282"/>
      <c r="G898" s="264"/>
      <c r="H898" s="264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64"/>
      <c r="C899" s="264"/>
      <c r="D899" s="264"/>
      <c r="E899" s="264"/>
      <c r="F899" s="282"/>
      <c r="G899" s="264"/>
      <c r="H899" s="264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64"/>
      <c r="C900" s="264"/>
      <c r="D900" s="264"/>
      <c r="E900" s="264"/>
      <c r="F900" s="282"/>
      <c r="G900" s="264"/>
      <c r="H900" s="264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64"/>
      <c r="C901" s="264"/>
      <c r="D901" s="264"/>
      <c r="E901" s="264"/>
      <c r="F901" s="282"/>
      <c r="G901" s="264"/>
      <c r="H901" s="264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64"/>
      <c r="C902" s="264"/>
      <c r="D902" s="264"/>
      <c r="E902" s="264"/>
      <c r="F902" s="282"/>
      <c r="G902" s="264"/>
      <c r="H902" s="264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64"/>
      <c r="C903" s="264"/>
      <c r="D903" s="264"/>
      <c r="E903" s="264"/>
      <c r="F903" s="282"/>
      <c r="G903" s="264"/>
      <c r="H903" s="264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64"/>
      <c r="C904" s="264"/>
      <c r="D904" s="264"/>
      <c r="E904" s="264"/>
      <c r="F904" s="282"/>
      <c r="G904" s="264"/>
      <c r="H904" s="264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64"/>
      <c r="C905" s="264"/>
      <c r="D905" s="264"/>
      <c r="E905" s="264"/>
      <c r="F905" s="282"/>
      <c r="G905" s="264"/>
      <c r="H905" s="264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64"/>
      <c r="C906" s="264"/>
      <c r="D906" s="264"/>
      <c r="E906" s="264"/>
      <c r="F906" s="282"/>
      <c r="G906" s="264"/>
      <c r="H906" s="264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64"/>
      <c r="C907" s="264"/>
      <c r="D907" s="264"/>
      <c r="E907" s="264"/>
      <c r="F907" s="282"/>
      <c r="G907" s="264"/>
      <c r="H907" s="264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64"/>
      <c r="C908" s="264"/>
      <c r="D908" s="264"/>
      <c r="E908" s="264"/>
      <c r="F908" s="282"/>
      <c r="G908" s="264"/>
      <c r="H908" s="264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64"/>
      <c r="C909" s="264"/>
      <c r="D909" s="264"/>
      <c r="E909" s="264"/>
      <c r="F909" s="282"/>
      <c r="G909" s="264"/>
      <c r="H909" s="264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64"/>
      <c r="C910" s="264"/>
      <c r="D910" s="264"/>
      <c r="E910" s="264"/>
      <c r="F910" s="282"/>
      <c r="G910" s="264"/>
      <c r="H910" s="264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64"/>
      <c r="C911" s="264"/>
      <c r="D911" s="264"/>
      <c r="E911" s="264"/>
      <c r="F911" s="282"/>
      <c r="G911" s="264"/>
      <c r="H911" s="264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64"/>
      <c r="C912" s="264"/>
      <c r="D912" s="264"/>
      <c r="E912" s="264"/>
      <c r="F912" s="282"/>
      <c r="G912" s="264"/>
      <c r="H912" s="264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64"/>
      <c r="C913" s="264"/>
      <c r="D913" s="264"/>
      <c r="E913" s="264"/>
      <c r="F913" s="282"/>
      <c r="G913" s="264"/>
      <c r="H913" s="264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64"/>
      <c r="C914" s="264"/>
      <c r="D914" s="264"/>
      <c r="E914" s="264"/>
      <c r="F914" s="282"/>
      <c r="G914" s="264"/>
      <c r="H914" s="264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64"/>
      <c r="C915" s="264"/>
      <c r="D915" s="264"/>
      <c r="E915" s="264"/>
      <c r="F915" s="282"/>
      <c r="G915" s="264"/>
      <c r="H915" s="264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64"/>
      <c r="C916" s="264"/>
      <c r="D916" s="264"/>
      <c r="E916" s="264"/>
      <c r="F916" s="282"/>
      <c r="G916" s="264"/>
      <c r="H916" s="264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64"/>
      <c r="C917" s="264"/>
      <c r="D917" s="264"/>
      <c r="E917" s="264"/>
      <c r="F917" s="282"/>
      <c r="G917" s="264"/>
      <c r="H917" s="264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64"/>
      <c r="C918" s="264"/>
      <c r="D918" s="264"/>
      <c r="E918" s="264"/>
      <c r="F918" s="282"/>
      <c r="G918" s="264"/>
      <c r="H918" s="264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64"/>
      <c r="C919" s="264"/>
      <c r="D919" s="264"/>
      <c r="E919" s="264"/>
      <c r="F919" s="282"/>
      <c r="G919" s="264"/>
      <c r="H919" s="264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64"/>
      <c r="C920" s="264"/>
      <c r="D920" s="264"/>
      <c r="E920" s="264"/>
      <c r="F920" s="282"/>
      <c r="G920" s="264"/>
      <c r="H920" s="264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64"/>
      <c r="C921" s="264"/>
      <c r="D921" s="264"/>
      <c r="E921" s="264"/>
      <c r="F921" s="282"/>
      <c r="G921" s="264"/>
      <c r="H921" s="264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64"/>
      <c r="C922" s="264"/>
      <c r="D922" s="264"/>
      <c r="E922" s="264"/>
      <c r="F922" s="282"/>
      <c r="G922" s="264"/>
      <c r="H922" s="264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64"/>
      <c r="C923" s="264"/>
      <c r="D923" s="264"/>
      <c r="E923" s="264"/>
      <c r="F923" s="282"/>
      <c r="G923" s="264"/>
      <c r="H923" s="264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64"/>
      <c r="C924" s="264"/>
      <c r="D924" s="264"/>
      <c r="E924" s="264"/>
      <c r="F924" s="282"/>
      <c r="G924" s="264"/>
      <c r="H924" s="264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64"/>
      <c r="C925" s="264"/>
      <c r="D925" s="264"/>
      <c r="E925" s="264"/>
      <c r="F925" s="282"/>
      <c r="G925" s="264"/>
      <c r="H925" s="264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64"/>
      <c r="C926" s="264"/>
      <c r="D926" s="264"/>
      <c r="E926" s="264"/>
      <c r="F926" s="282"/>
      <c r="G926" s="264"/>
      <c r="H926" s="264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64"/>
      <c r="C927" s="264"/>
      <c r="D927" s="264"/>
      <c r="E927" s="264"/>
      <c r="F927" s="282"/>
      <c r="G927" s="264"/>
      <c r="H927" s="264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64"/>
      <c r="C928" s="264"/>
      <c r="D928" s="264"/>
      <c r="E928" s="264"/>
      <c r="F928" s="282"/>
      <c r="G928" s="264"/>
      <c r="H928" s="264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64"/>
      <c r="C929" s="264"/>
      <c r="D929" s="264"/>
      <c r="E929" s="264"/>
      <c r="F929" s="282"/>
      <c r="G929" s="264"/>
      <c r="H929" s="264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64"/>
      <c r="C930" s="264"/>
      <c r="D930" s="264"/>
      <c r="E930" s="264"/>
      <c r="F930" s="282"/>
      <c r="G930" s="264"/>
      <c r="H930" s="264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64"/>
      <c r="C931" s="264"/>
      <c r="D931" s="264"/>
      <c r="E931" s="264"/>
      <c r="F931" s="282"/>
      <c r="G931" s="264"/>
      <c r="H931" s="264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64"/>
      <c r="C932" s="264"/>
      <c r="D932" s="264"/>
      <c r="E932" s="264"/>
      <c r="F932" s="282"/>
      <c r="G932" s="264"/>
      <c r="H932" s="264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64"/>
      <c r="C933" s="264"/>
      <c r="D933" s="264"/>
      <c r="E933" s="264"/>
      <c r="F933" s="282"/>
      <c r="G933" s="264"/>
      <c r="H933" s="264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64"/>
      <c r="C934" s="264"/>
      <c r="D934" s="264"/>
      <c r="E934" s="264"/>
      <c r="F934" s="282"/>
      <c r="G934" s="264"/>
      <c r="H934" s="264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64"/>
      <c r="C935" s="264"/>
      <c r="D935" s="264"/>
      <c r="E935" s="264"/>
      <c r="F935" s="282"/>
      <c r="G935" s="264"/>
      <c r="H935" s="264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64"/>
      <c r="C936" s="264"/>
      <c r="D936" s="264"/>
      <c r="E936" s="264"/>
      <c r="F936" s="282"/>
      <c r="G936" s="264"/>
      <c r="H936" s="264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64"/>
      <c r="C937" s="264"/>
      <c r="D937" s="264"/>
      <c r="E937" s="264"/>
      <c r="F937" s="282"/>
      <c r="G937" s="264"/>
      <c r="H937" s="264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64"/>
      <c r="C938" s="264"/>
      <c r="D938" s="264"/>
      <c r="E938" s="264"/>
      <c r="F938" s="282"/>
      <c r="G938" s="264"/>
      <c r="H938" s="264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64"/>
      <c r="C939" s="264"/>
      <c r="D939" s="264"/>
      <c r="E939" s="264"/>
      <c r="F939" s="282"/>
      <c r="G939" s="264"/>
      <c r="H939" s="264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64"/>
      <c r="C940" s="264"/>
      <c r="D940" s="264"/>
      <c r="E940" s="264"/>
      <c r="F940" s="282"/>
      <c r="G940" s="264"/>
      <c r="H940" s="264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64"/>
      <c r="C941" s="264"/>
      <c r="D941" s="264"/>
      <c r="E941" s="264"/>
      <c r="F941" s="282"/>
      <c r="G941" s="264"/>
      <c r="H941" s="264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64"/>
      <c r="C942" s="264"/>
      <c r="D942" s="264"/>
      <c r="E942" s="264"/>
      <c r="F942" s="282"/>
      <c r="G942" s="264"/>
      <c r="H942" s="264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64"/>
      <c r="C943" s="264"/>
      <c r="D943" s="264"/>
      <c r="E943" s="264"/>
      <c r="F943" s="282"/>
      <c r="G943" s="264"/>
      <c r="H943" s="264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64"/>
      <c r="C944" s="264"/>
      <c r="D944" s="264"/>
      <c r="E944" s="264"/>
      <c r="F944" s="282"/>
      <c r="G944" s="264"/>
      <c r="H944" s="264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64"/>
      <c r="C945" s="264"/>
      <c r="D945" s="264"/>
      <c r="E945" s="264"/>
      <c r="F945" s="282"/>
      <c r="G945" s="264"/>
      <c r="H945" s="264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64"/>
      <c r="C946" s="264"/>
      <c r="D946" s="264"/>
      <c r="E946" s="264"/>
      <c r="F946" s="282"/>
      <c r="G946" s="264"/>
      <c r="H946" s="264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64"/>
      <c r="C947" s="264"/>
      <c r="D947" s="264"/>
      <c r="E947" s="264"/>
      <c r="F947" s="282"/>
      <c r="G947" s="264"/>
      <c r="H947" s="264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64"/>
      <c r="C948" s="264"/>
      <c r="D948" s="264"/>
      <c r="E948" s="264"/>
      <c r="F948" s="282"/>
      <c r="G948" s="264"/>
      <c r="H948" s="264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64"/>
      <c r="C949" s="264"/>
      <c r="D949" s="264"/>
      <c r="E949" s="264"/>
      <c r="F949" s="282"/>
      <c r="G949" s="264"/>
      <c r="H949" s="264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64"/>
      <c r="C950" s="264"/>
      <c r="D950" s="264"/>
      <c r="E950" s="264"/>
      <c r="F950" s="282"/>
      <c r="G950" s="264"/>
      <c r="H950" s="264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64"/>
      <c r="C951" s="264"/>
      <c r="D951" s="264"/>
      <c r="E951" s="264"/>
      <c r="F951" s="282"/>
      <c r="G951" s="264"/>
      <c r="H951" s="264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64"/>
      <c r="C952" s="264"/>
      <c r="D952" s="264"/>
      <c r="E952" s="264"/>
      <c r="F952" s="282"/>
      <c r="G952" s="264"/>
      <c r="H952" s="264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64"/>
      <c r="C953" s="264"/>
      <c r="D953" s="264"/>
      <c r="E953" s="264"/>
      <c r="F953" s="282"/>
      <c r="G953" s="264"/>
      <c r="H953" s="264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64"/>
      <c r="C954" s="264"/>
      <c r="D954" s="264"/>
      <c r="E954" s="264"/>
      <c r="F954" s="282"/>
      <c r="G954" s="264"/>
      <c r="H954" s="264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64"/>
      <c r="C955" s="264"/>
      <c r="D955" s="264"/>
      <c r="E955" s="264"/>
      <c r="F955" s="282"/>
      <c r="G955" s="264"/>
      <c r="H955" s="264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64"/>
      <c r="C956" s="264"/>
      <c r="D956" s="264"/>
      <c r="E956" s="264"/>
      <c r="F956" s="282"/>
      <c r="G956" s="264"/>
      <c r="H956" s="264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64"/>
      <c r="C957" s="264"/>
      <c r="D957" s="264"/>
      <c r="E957" s="264"/>
      <c r="F957" s="282"/>
      <c r="G957" s="264"/>
      <c r="H957" s="264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64"/>
      <c r="C958" s="264"/>
      <c r="D958" s="264"/>
      <c r="E958" s="264"/>
      <c r="F958" s="282"/>
      <c r="G958" s="264"/>
      <c r="H958" s="264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64"/>
      <c r="C959" s="264"/>
      <c r="D959" s="264"/>
      <c r="E959" s="264"/>
      <c r="F959" s="282"/>
      <c r="G959" s="264"/>
      <c r="H959" s="264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64"/>
      <c r="C960" s="264"/>
      <c r="D960" s="264"/>
      <c r="E960" s="264"/>
      <c r="F960" s="282"/>
      <c r="G960" s="264"/>
      <c r="H960" s="264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64"/>
      <c r="C961" s="264"/>
      <c r="D961" s="264"/>
      <c r="E961" s="264"/>
      <c r="F961" s="282"/>
      <c r="G961" s="264"/>
      <c r="H961" s="264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64"/>
      <c r="C962" s="264"/>
      <c r="D962" s="264"/>
      <c r="E962" s="264"/>
      <c r="F962" s="282"/>
      <c r="G962" s="264"/>
      <c r="H962" s="264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64"/>
      <c r="C963" s="264"/>
      <c r="D963" s="264"/>
      <c r="E963" s="264"/>
      <c r="F963" s="282"/>
      <c r="G963" s="264"/>
      <c r="H963" s="264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64"/>
      <c r="C964" s="264"/>
      <c r="D964" s="264"/>
      <c r="E964" s="264"/>
      <c r="F964" s="282"/>
      <c r="G964" s="264"/>
      <c r="H964" s="264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64"/>
      <c r="C965" s="264"/>
      <c r="D965" s="264"/>
      <c r="E965" s="264"/>
      <c r="F965" s="282"/>
      <c r="G965" s="264"/>
      <c r="H965" s="264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64"/>
      <c r="C966" s="264"/>
      <c r="D966" s="264"/>
      <c r="E966" s="264"/>
      <c r="F966" s="282"/>
      <c r="G966" s="264"/>
      <c r="H966" s="264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64"/>
      <c r="C967" s="264"/>
      <c r="D967" s="264"/>
      <c r="E967" s="264"/>
      <c r="F967" s="282"/>
      <c r="G967" s="264"/>
      <c r="H967" s="264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64"/>
      <c r="C968" s="264"/>
      <c r="D968" s="264"/>
      <c r="E968" s="264"/>
      <c r="F968" s="282"/>
      <c r="G968" s="264"/>
      <c r="H968" s="264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64"/>
      <c r="C969" s="264"/>
      <c r="D969" s="264"/>
      <c r="E969" s="264"/>
      <c r="F969" s="282"/>
      <c r="G969" s="264"/>
      <c r="H969" s="264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64"/>
      <c r="C970" s="264"/>
      <c r="D970" s="264"/>
      <c r="E970" s="264"/>
      <c r="F970" s="282"/>
      <c r="G970" s="264"/>
      <c r="H970" s="264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64"/>
      <c r="C971" s="264"/>
      <c r="D971" s="264"/>
      <c r="E971" s="264"/>
      <c r="F971" s="282"/>
      <c r="G971" s="264"/>
      <c r="H971" s="264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64"/>
      <c r="C972" s="264"/>
      <c r="D972" s="264"/>
      <c r="E972" s="264"/>
      <c r="F972" s="282"/>
      <c r="G972" s="264"/>
      <c r="H972" s="264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64"/>
      <c r="C973" s="264"/>
      <c r="D973" s="264"/>
      <c r="E973" s="264"/>
      <c r="F973" s="282"/>
      <c r="G973" s="264"/>
      <c r="H973" s="264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64"/>
      <c r="C974" s="264"/>
      <c r="D974" s="264"/>
      <c r="E974" s="264"/>
      <c r="F974" s="282"/>
      <c r="G974" s="264"/>
      <c r="H974" s="264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64"/>
      <c r="C975" s="264"/>
      <c r="D975" s="264"/>
      <c r="E975" s="264"/>
      <c r="F975" s="282"/>
      <c r="G975" s="264"/>
      <c r="H975" s="264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64"/>
      <c r="C976" s="264"/>
      <c r="D976" s="264"/>
      <c r="E976" s="264"/>
      <c r="F976" s="282"/>
      <c r="G976" s="264"/>
      <c r="H976" s="264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64"/>
      <c r="C977" s="264"/>
      <c r="D977" s="264"/>
      <c r="E977" s="264"/>
      <c r="F977" s="282"/>
      <c r="G977" s="264"/>
      <c r="H977" s="264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64"/>
      <c r="C978" s="264"/>
      <c r="D978" s="264"/>
      <c r="E978" s="264"/>
      <c r="F978" s="282"/>
      <c r="G978" s="264"/>
      <c r="H978" s="264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64"/>
      <c r="C979" s="264"/>
      <c r="D979" s="264"/>
      <c r="E979" s="264"/>
      <c r="F979" s="282"/>
      <c r="G979" s="264"/>
      <c r="H979" s="264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64"/>
      <c r="C980" s="264"/>
      <c r="D980" s="264"/>
      <c r="E980" s="264"/>
      <c r="F980" s="282"/>
      <c r="G980" s="264"/>
      <c r="H980" s="264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64"/>
      <c r="C981" s="264"/>
      <c r="D981" s="264"/>
      <c r="E981" s="264"/>
      <c r="F981" s="282"/>
      <c r="G981" s="264"/>
      <c r="H981" s="264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64"/>
      <c r="C982" s="264"/>
      <c r="D982" s="264"/>
      <c r="E982" s="264"/>
      <c r="F982" s="282"/>
      <c r="G982" s="264"/>
      <c r="H982" s="264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64"/>
      <c r="C983" s="264"/>
      <c r="D983" s="264"/>
      <c r="E983" s="264"/>
      <c r="F983" s="282"/>
      <c r="G983" s="264"/>
      <c r="H983" s="264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64"/>
      <c r="C984" s="264"/>
      <c r="D984" s="264"/>
      <c r="E984" s="264"/>
      <c r="F984" s="282"/>
      <c r="G984" s="264"/>
      <c r="H984" s="264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64"/>
      <c r="C985" s="264"/>
      <c r="D985" s="264"/>
      <c r="E985" s="264"/>
      <c r="F985" s="282"/>
      <c r="G985" s="264"/>
      <c r="H985" s="264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64"/>
      <c r="C986" s="264"/>
      <c r="D986" s="264"/>
      <c r="E986" s="264"/>
      <c r="F986" s="282"/>
      <c r="G986" s="264"/>
      <c r="H986" s="264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64"/>
      <c r="C987" s="264"/>
      <c r="D987" s="264"/>
      <c r="E987" s="264"/>
      <c r="F987" s="282"/>
      <c r="G987" s="264"/>
      <c r="H987" s="264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64"/>
      <c r="C988" s="264"/>
      <c r="D988" s="264"/>
      <c r="E988" s="264"/>
      <c r="F988" s="282"/>
      <c r="G988" s="264"/>
      <c r="H988" s="264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64"/>
      <c r="C989" s="264"/>
      <c r="D989" s="264"/>
      <c r="E989" s="264"/>
      <c r="F989" s="282"/>
      <c r="G989" s="264"/>
      <c r="H989" s="264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64"/>
      <c r="C990" s="264"/>
      <c r="D990" s="264"/>
      <c r="E990" s="264"/>
      <c r="F990" s="282"/>
      <c r="G990" s="264"/>
      <c r="H990" s="264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64"/>
      <c r="C991" s="264"/>
      <c r="D991" s="264"/>
      <c r="E991" s="264"/>
      <c r="F991" s="282"/>
      <c r="G991" s="264"/>
      <c r="H991" s="264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64"/>
      <c r="C992" s="264"/>
      <c r="D992" s="264"/>
      <c r="E992" s="264"/>
      <c r="F992" s="282"/>
      <c r="G992" s="264"/>
      <c r="H992" s="264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64"/>
      <c r="C993" s="264"/>
      <c r="D993" s="264"/>
      <c r="E993" s="264"/>
      <c r="F993" s="282"/>
      <c r="G993" s="264"/>
      <c r="H993" s="264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64"/>
      <c r="C994" s="264"/>
      <c r="D994" s="264"/>
      <c r="E994" s="264"/>
      <c r="F994" s="282"/>
      <c r="G994" s="264"/>
      <c r="H994" s="264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64"/>
      <c r="C995" s="264"/>
      <c r="D995" s="264"/>
      <c r="E995" s="264"/>
      <c r="F995" s="282"/>
      <c r="G995" s="264"/>
      <c r="H995" s="264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64"/>
      <c r="C996" s="264"/>
      <c r="D996" s="264"/>
      <c r="E996" s="264"/>
      <c r="F996" s="282"/>
      <c r="G996" s="264"/>
      <c r="H996" s="264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64"/>
      <c r="C997" s="264"/>
      <c r="D997" s="264"/>
      <c r="E997" s="264"/>
      <c r="F997" s="282"/>
      <c r="G997" s="264"/>
      <c r="H997" s="264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64"/>
      <c r="C998" s="264"/>
      <c r="D998" s="264"/>
      <c r="E998" s="264"/>
      <c r="F998" s="282"/>
      <c r="G998" s="264"/>
      <c r="H998" s="264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64"/>
      <c r="C999" s="264"/>
      <c r="D999" s="264"/>
      <c r="E999" s="264"/>
      <c r="F999" s="282"/>
      <c r="G999" s="264"/>
      <c r="H999" s="264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64"/>
      <c r="C1000" s="264"/>
      <c r="D1000" s="264"/>
      <c r="E1000" s="264"/>
      <c r="F1000" s="282"/>
      <c r="G1000" s="264"/>
      <c r="H1000" s="264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3">
    <mergeCell ref="I2:L2"/>
    <mergeCell ref="M2:P2"/>
    <mergeCell ref="Q2:R2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66699"/>
  </sheetPr>
  <dimension ref="A1:A1000"/>
  <sheetViews>
    <sheetView workbookViewId="0"/>
  </sheetViews>
  <sheetFormatPr defaultColWidth="12.5390625" defaultRowHeight="15" customHeight="1" x14ac:dyDescent="0.15"/>
  <cols>
    <col min="1" max="26" width="7.95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666699"/>
  </sheetPr>
  <dimension ref="A1:A1000"/>
  <sheetViews>
    <sheetView workbookViewId="0"/>
  </sheetViews>
  <sheetFormatPr defaultColWidth="12.5390625" defaultRowHeight="15" customHeight="1" x14ac:dyDescent="0.15"/>
  <cols>
    <col min="1" max="26" width="7.95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00"/>
  </sheetPr>
  <dimension ref="A1:Z1000"/>
  <sheetViews>
    <sheetView workbookViewId="0"/>
  </sheetViews>
  <sheetFormatPr defaultColWidth="12.5390625" defaultRowHeight="15" customHeight="1" x14ac:dyDescent="0.15"/>
  <cols>
    <col min="1" max="1" width="6.3359375" customWidth="1"/>
    <col min="2" max="2" width="20.6328125" customWidth="1"/>
    <col min="3" max="3" width="17.6640625" customWidth="1"/>
    <col min="4" max="7" width="8.08984375" customWidth="1"/>
    <col min="8" max="8" width="9.16796875" customWidth="1"/>
    <col min="9" max="26" width="7.953125" customWidth="1"/>
  </cols>
  <sheetData>
    <row r="1" spans="1:26" ht="12.75" customHeight="1" x14ac:dyDescent="0.15">
      <c r="A1" s="320"/>
      <c r="B1" s="321"/>
      <c r="C1" s="321"/>
      <c r="D1" s="387" t="s">
        <v>570</v>
      </c>
      <c r="E1" s="388"/>
      <c r="F1" s="388"/>
      <c r="G1" s="389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15">
      <c r="A2" s="322" t="s">
        <v>0</v>
      </c>
      <c r="B2" s="323" t="s">
        <v>572</v>
      </c>
      <c r="C2" s="324" t="s">
        <v>573</v>
      </c>
      <c r="D2" s="325" t="s">
        <v>593</v>
      </c>
      <c r="E2" s="325" t="s">
        <v>594</v>
      </c>
      <c r="F2" s="326" t="s">
        <v>595</v>
      </c>
      <c r="G2" s="327" t="s">
        <v>596</v>
      </c>
      <c r="H2" s="328" t="s">
        <v>3460</v>
      </c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</row>
    <row r="3" spans="1:26" ht="12.75" customHeight="1" x14ac:dyDescent="0.15">
      <c r="A3" s="330">
        <v>1</v>
      </c>
      <c r="B3" s="331" t="str">
        <f>DATABASE!C2</f>
        <v>Ivan Chvátal</v>
      </c>
      <c r="C3" s="332" t="str">
        <f>DATABASE!D2</f>
        <v>KOSMOS OLOMOUC</v>
      </c>
      <c r="D3" s="333">
        <f>Základ!AD3</f>
        <v>0</v>
      </c>
      <c r="E3" s="333">
        <f>Základ!AE3</f>
        <v>0</v>
      </c>
      <c r="F3" s="333">
        <f>Základ!AF3</f>
        <v>0</v>
      </c>
      <c r="G3" s="334">
        <f>Základ!AG3</f>
        <v>0</v>
      </c>
      <c r="H3" s="335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15">
      <c r="A4" s="336">
        <v>2</v>
      </c>
      <c r="B4" s="337" t="str">
        <f>DATABASE!C3</f>
        <v>Petr Zavadil</v>
      </c>
      <c r="C4" s="210" t="str">
        <f>DATABASE!D3</f>
        <v>KOSMOS OLOMOUC</v>
      </c>
      <c r="D4" s="219"/>
      <c r="E4" s="219"/>
      <c r="F4" s="212"/>
      <c r="G4" s="338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194">
        <v>3</v>
      </c>
      <c r="B5" s="339" t="str">
        <f>DATABASE!C4</f>
        <v>Radek Soušek</v>
      </c>
      <c r="C5" s="226" t="str">
        <f>DATABASE!D4</f>
        <v>KOSMOS OLOMOUC</v>
      </c>
      <c r="D5" s="234"/>
      <c r="E5" s="234"/>
      <c r="F5" s="233"/>
      <c r="G5" s="340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194">
        <v>4</v>
      </c>
      <c r="B6" s="339" t="str">
        <f>DATABASE!C5</f>
        <v>Libor Kiš</v>
      </c>
      <c r="C6" s="226" t="str">
        <f>DATABASE!D5</f>
        <v>KOSMOS OLOMOUC</v>
      </c>
      <c r="D6" s="234"/>
      <c r="E6" s="234"/>
      <c r="F6" s="233"/>
      <c r="G6" s="340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194">
        <v>5</v>
      </c>
      <c r="B7" s="339" t="str">
        <f>DATABASE!C6</f>
        <v>0</v>
      </c>
      <c r="C7" s="226" t="str">
        <f>DATABASE!D6</f>
        <v>KOSMOS OLOMOUC</v>
      </c>
      <c r="D7" s="234"/>
      <c r="E7" s="234"/>
      <c r="F7" s="233"/>
      <c r="G7" s="340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194">
        <v>6</v>
      </c>
      <c r="B8" s="339">
        <f>DATABASE!C7</f>
        <v>0</v>
      </c>
      <c r="C8" s="226" t="str">
        <f>DATABASE!D7</f>
        <v>KOSMOS OLOMOUC</v>
      </c>
      <c r="D8" s="234"/>
      <c r="E8" s="234"/>
      <c r="F8" s="233"/>
      <c r="G8" s="340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341">
        <v>7</v>
      </c>
      <c r="B9" s="342">
        <f>DATABASE!C8</f>
        <v>0</v>
      </c>
      <c r="C9" s="343">
        <f>DATABASE!D8</f>
        <v>0</v>
      </c>
      <c r="D9" s="344"/>
      <c r="E9" s="344"/>
      <c r="F9" s="345"/>
      <c r="G9" s="346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330">
        <v>8</v>
      </c>
      <c r="B10" s="331" t="str">
        <f>DATABASE!C9</f>
        <v>Drahoslav Brňák</v>
      </c>
      <c r="C10" s="332" t="str">
        <f>DATABASE!D9</f>
        <v>LICHNOVÁCI</v>
      </c>
      <c r="D10" s="333">
        <f>Základ!AD10</f>
        <v>688</v>
      </c>
      <c r="E10" s="333">
        <f>Základ!AE10</f>
        <v>291</v>
      </c>
      <c r="F10" s="333">
        <f>Základ!AF10</f>
        <v>979</v>
      </c>
      <c r="G10" s="334">
        <f>Základ!AG10</f>
        <v>25</v>
      </c>
      <c r="H10" s="335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08">
        <v>9</v>
      </c>
      <c r="B11" s="337" t="str">
        <f>DATABASE!C10</f>
        <v>Jan Opěla</v>
      </c>
      <c r="C11" s="210" t="str">
        <f>DATABASE!D10</f>
        <v>LICHNOVÁCI</v>
      </c>
      <c r="D11" s="219"/>
      <c r="E11" s="219"/>
      <c r="F11" s="212"/>
      <c r="G11" s="338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24">
        <v>10</v>
      </c>
      <c r="B12" s="339" t="str">
        <f>DATABASE!C11</f>
        <v>David Slíva</v>
      </c>
      <c r="C12" s="226" t="str">
        <f>DATABASE!D11</f>
        <v>LICHNOVÁCI</v>
      </c>
      <c r="D12" s="234"/>
      <c r="E12" s="234"/>
      <c r="F12" s="233"/>
      <c r="G12" s="340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24">
        <v>11</v>
      </c>
      <c r="B13" s="339" t="str">
        <f>DATABASE!C12</f>
        <v>Jiří Maňásek</v>
      </c>
      <c r="C13" s="226" t="str">
        <f>DATABASE!D12</f>
        <v>LICHNOVÁCI</v>
      </c>
      <c r="D13" s="234"/>
      <c r="E13" s="234"/>
      <c r="F13" s="233"/>
      <c r="G13" s="340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24">
        <v>12</v>
      </c>
      <c r="B14" s="339" t="str">
        <f>DATABASE!C13</f>
        <v>0</v>
      </c>
      <c r="C14" s="226" t="str">
        <f>DATABASE!D13</f>
        <v>LICHNOVÁCI</v>
      </c>
      <c r="D14" s="234"/>
      <c r="E14" s="234"/>
      <c r="F14" s="233"/>
      <c r="G14" s="340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24">
        <v>13</v>
      </c>
      <c r="B15" s="339" t="str">
        <f>DATABASE!C14</f>
        <v>0</v>
      </c>
      <c r="C15" s="226" t="str">
        <f>DATABASE!D14</f>
        <v>0</v>
      </c>
      <c r="D15" s="234"/>
      <c r="E15" s="234"/>
      <c r="F15" s="233"/>
      <c r="G15" s="340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347">
        <v>14</v>
      </c>
      <c r="B16" s="342" t="str">
        <f>DATABASE!C15</f>
        <v>0</v>
      </c>
      <c r="C16" s="343" t="str">
        <f>DATABASE!D15</f>
        <v>0</v>
      </c>
      <c r="D16" s="344"/>
      <c r="E16" s="344"/>
      <c r="F16" s="345"/>
      <c r="G16" s="346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330">
        <v>15</v>
      </c>
      <c r="B17" s="331" t="str">
        <f>DATABASE!C16</f>
        <v>Milan Dusbaba (h)</v>
      </c>
      <c r="C17" s="332" t="str">
        <f>DATABASE!D16</f>
        <v>HIC PARTA</v>
      </c>
      <c r="D17" s="333">
        <f>Základ!AD17</f>
        <v>0</v>
      </c>
      <c r="E17" s="333">
        <f>Základ!AE17</f>
        <v>0</v>
      </c>
      <c r="F17" s="333">
        <f>Základ!AF17</f>
        <v>0</v>
      </c>
      <c r="G17" s="334">
        <f>Základ!AG17</f>
        <v>0</v>
      </c>
      <c r="H17" s="335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08">
        <v>16</v>
      </c>
      <c r="B18" s="337" t="str">
        <f>DATABASE!C17</f>
        <v>Petr Hofman</v>
      </c>
      <c r="C18" s="210" t="str">
        <f>DATABASE!D17</f>
        <v>HIC PARTA</v>
      </c>
      <c r="D18" s="219"/>
      <c r="E18" s="219"/>
      <c r="F18" s="212"/>
      <c r="G18" s="338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24">
        <v>17</v>
      </c>
      <c r="B19" s="339" t="str">
        <f>DATABASE!C18</f>
        <v>Milan Falta</v>
      </c>
      <c r="C19" s="226" t="str">
        <f>DATABASE!D18</f>
        <v>HIC PARTA</v>
      </c>
      <c r="D19" s="234"/>
      <c r="E19" s="234"/>
      <c r="F19" s="233"/>
      <c r="G19" s="340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24">
        <v>18</v>
      </c>
      <c r="B20" s="339" t="str">
        <f>DATABASE!C19</f>
        <v>Michal Kubinec</v>
      </c>
      <c r="C20" s="226" t="str">
        <f>DATABASE!D19</f>
        <v>HIC PARTA</v>
      </c>
      <c r="D20" s="234"/>
      <c r="E20" s="234"/>
      <c r="F20" s="233"/>
      <c r="G20" s="340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24">
        <v>19</v>
      </c>
      <c r="B21" s="339" t="str">
        <f>DATABASE!C20</f>
        <v>0</v>
      </c>
      <c r="C21" s="226" t="str">
        <f>DATABASE!D20</f>
        <v>HIC PARTA</v>
      </c>
      <c r="D21" s="234"/>
      <c r="E21" s="234"/>
      <c r="F21" s="233"/>
      <c r="G21" s="340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24">
        <v>20</v>
      </c>
      <c r="B22" s="339" t="str">
        <f>DATABASE!C21</f>
        <v>0</v>
      </c>
      <c r="C22" s="226" t="str">
        <f>DATABASE!D21</f>
        <v>0</v>
      </c>
      <c r="D22" s="234"/>
      <c r="E22" s="234"/>
      <c r="F22" s="233"/>
      <c r="G22" s="340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347">
        <v>21</v>
      </c>
      <c r="B23" s="342" t="str">
        <f>DATABASE!C22</f>
        <v>0</v>
      </c>
      <c r="C23" s="343" t="str">
        <f>DATABASE!D22</f>
        <v>0</v>
      </c>
      <c r="D23" s="344"/>
      <c r="E23" s="344"/>
      <c r="F23" s="345"/>
      <c r="G23" s="346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330">
        <v>22</v>
      </c>
      <c r="B24" s="331" t="str">
        <f>DATABASE!C23</f>
        <v>Bohumír Chlebovský</v>
      </c>
      <c r="C24" s="332" t="str">
        <f>DATABASE!D23</f>
        <v>KOS KRNOV</v>
      </c>
      <c r="D24" s="333">
        <f>Základ!AD24</f>
        <v>0</v>
      </c>
      <c r="E24" s="333">
        <f>Základ!AE24</f>
        <v>0</v>
      </c>
      <c r="F24" s="333">
        <f>Základ!AF24</f>
        <v>0</v>
      </c>
      <c r="G24" s="334">
        <f>Základ!AG24</f>
        <v>0</v>
      </c>
      <c r="H24" s="335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08">
        <v>23</v>
      </c>
      <c r="B25" s="337" t="str">
        <f>DATABASE!C24</f>
        <v>Petr Daranský</v>
      </c>
      <c r="C25" s="210" t="str">
        <f>DATABASE!D24</f>
        <v>KOS KRNOV</v>
      </c>
      <c r="D25" s="219"/>
      <c r="E25" s="219"/>
      <c r="F25" s="212"/>
      <c r="G25" s="338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24">
        <v>24</v>
      </c>
      <c r="B26" s="339" t="str">
        <f>DATABASE!C25</f>
        <v>Bedřich Pluhař</v>
      </c>
      <c r="C26" s="226" t="str">
        <f>DATABASE!D25</f>
        <v>KOS KRNOV</v>
      </c>
      <c r="D26" s="234"/>
      <c r="E26" s="234"/>
      <c r="F26" s="233"/>
      <c r="G26" s="340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24">
        <v>25</v>
      </c>
      <c r="B27" s="339" t="str">
        <f>DATABASE!C26</f>
        <v>Roman Anderle (h)</v>
      </c>
      <c r="C27" s="226" t="str">
        <f>DATABASE!D26</f>
        <v>KOS KRNOV</v>
      </c>
      <c r="D27" s="234"/>
      <c r="E27" s="234"/>
      <c r="F27" s="233"/>
      <c r="G27" s="340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24">
        <v>26</v>
      </c>
      <c r="B28" s="339" t="str">
        <f>DATABASE!C27</f>
        <v>0</v>
      </c>
      <c r="C28" s="226" t="str">
        <f>DATABASE!D27</f>
        <v>KOS KRNOV</v>
      </c>
      <c r="D28" s="234"/>
      <c r="E28" s="234"/>
      <c r="F28" s="233"/>
      <c r="G28" s="340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24">
        <v>27</v>
      </c>
      <c r="B29" s="339" t="str">
        <f>DATABASE!C28</f>
        <v>0</v>
      </c>
      <c r="C29" s="226" t="str">
        <f>DATABASE!D28</f>
        <v>0</v>
      </c>
      <c r="D29" s="234"/>
      <c r="E29" s="234"/>
      <c r="F29" s="233"/>
      <c r="G29" s="340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347">
        <v>28</v>
      </c>
      <c r="B30" s="342" t="str">
        <f>DATABASE!C29</f>
        <v>0</v>
      </c>
      <c r="C30" s="343" t="str">
        <f>DATABASE!D29</f>
        <v>0</v>
      </c>
      <c r="D30" s="344"/>
      <c r="E30" s="344"/>
      <c r="F30" s="345"/>
      <c r="G30" s="346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330">
        <v>29</v>
      </c>
      <c r="B31" s="331" t="str">
        <f>DATABASE!C30</f>
        <v>Petr Šístek</v>
      </c>
      <c r="C31" s="332" t="str">
        <f>DATABASE!D30</f>
        <v>ČD UZEL PŘEROV</v>
      </c>
      <c r="D31" s="333">
        <f>Základ!AD31</f>
        <v>765</v>
      </c>
      <c r="E31" s="333">
        <f>Základ!AE31</f>
        <v>322</v>
      </c>
      <c r="F31" s="333">
        <f>Základ!AF31</f>
        <v>1087</v>
      </c>
      <c r="G31" s="334">
        <f>Základ!AG31</f>
        <v>16</v>
      </c>
      <c r="H31" s="335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08">
        <v>30</v>
      </c>
      <c r="B32" s="337" t="str">
        <f>DATABASE!C31</f>
        <v>František Hnilica</v>
      </c>
      <c r="C32" s="210" t="str">
        <f>DATABASE!D31</f>
        <v>ČD UZEL PŘEROV</v>
      </c>
      <c r="D32" s="219"/>
      <c r="E32" s="219"/>
      <c r="F32" s="212"/>
      <c r="G32" s="338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24">
        <v>31</v>
      </c>
      <c r="B33" s="339" t="str">
        <f>DATABASE!C32</f>
        <v>Michaela Sedláčková</v>
      </c>
      <c r="C33" s="226" t="str">
        <f>DATABASE!D32</f>
        <v>ČD UZEL PŘEROV</v>
      </c>
      <c r="D33" s="234"/>
      <c r="E33" s="234"/>
      <c r="F33" s="233"/>
      <c r="G33" s="340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24">
        <v>32</v>
      </c>
      <c r="B34" s="339" t="str">
        <f>DATABASE!C33</f>
        <v>Jaroslav Kolla</v>
      </c>
      <c r="C34" s="226" t="str">
        <f>DATABASE!D33</f>
        <v>ČD UZEL PŘEROV</v>
      </c>
      <c r="D34" s="234"/>
      <c r="E34" s="234"/>
      <c r="F34" s="233"/>
      <c r="G34" s="340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24">
        <v>33</v>
      </c>
      <c r="B35" s="339" t="str">
        <f>DATABASE!C34</f>
        <v>Antonín Příhoda</v>
      </c>
      <c r="C35" s="226" t="str">
        <f>DATABASE!D34</f>
        <v>ČD UZEL PŘEROV</v>
      </c>
      <c r="D35" s="234"/>
      <c r="E35" s="234"/>
      <c r="F35" s="233"/>
      <c r="G35" s="340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24">
        <v>34</v>
      </c>
      <c r="B36" s="339" t="str">
        <f>DATABASE!C35</f>
        <v>Vlastimil Křupala</v>
      </c>
      <c r="C36" s="226" t="str">
        <f>DATABASE!D35</f>
        <v>ČD UZEL PŘEROV</v>
      </c>
      <c r="D36" s="234"/>
      <c r="E36" s="234"/>
      <c r="F36" s="233"/>
      <c r="G36" s="340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347">
        <v>35</v>
      </c>
      <c r="B37" s="342" t="str">
        <f>DATABASE!C36</f>
        <v>0</v>
      </c>
      <c r="C37" s="343" t="str">
        <f>DATABASE!D36</f>
        <v>ČD UZEL PŘEROV</v>
      </c>
      <c r="D37" s="344"/>
      <c r="E37" s="344"/>
      <c r="F37" s="345"/>
      <c r="G37" s="346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330">
        <v>36</v>
      </c>
      <c r="B38" s="331" t="str">
        <f>DATABASE!C37</f>
        <v>Jan Šmerda</v>
      </c>
      <c r="C38" s="332" t="str">
        <f>DATABASE!D37</f>
        <v>A JE TO BLANSKO</v>
      </c>
      <c r="D38" s="333">
        <f>Základ!AD38</f>
        <v>775</v>
      </c>
      <c r="E38" s="333">
        <f>Základ!AE38</f>
        <v>370</v>
      </c>
      <c r="F38" s="333">
        <f>Základ!AF38</f>
        <v>1145</v>
      </c>
      <c r="G38" s="334">
        <f>Základ!AG38</f>
        <v>12</v>
      </c>
      <c r="H38" s="335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08">
        <v>37</v>
      </c>
      <c r="B39" s="337" t="str">
        <f>DATABASE!C38</f>
        <v>Iva Stejskalová</v>
      </c>
      <c r="C39" s="210" t="str">
        <f>DATABASE!D38</f>
        <v>A JE TO BLANSKO</v>
      </c>
      <c r="D39" s="219"/>
      <c r="E39" s="219"/>
      <c r="F39" s="212"/>
      <c r="G39" s="338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24">
        <v>38</v>
      </c>
      <c r="B40" s="339" t="str">
        <f>DATABASE!C39</f>
        <v>Kamila Veselá</v>
      </c>
      <c r="C40" s="226" t="str">
        <f>DATABASE!D39</f>
        <v>A JE TO BLANSKO</v>
      </c>
      <c r="D40" s="234"/>
      <c r="E40" s="234"/>
      <c r="F40" s="233"/>
      <c r="G40" s="340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24">
        <v>39</v>
      </c>
      <c r="B41" s="339" t="str">
        <f>DATABASE!C40</f>
        <v>Miloš Stloukal</v>
      </c>
      <c r="C41" s="226" t="str">
        <f>DATABASE!D40</f>
        <v>A JE TO BLANSKO</v>
      </c>
      <c r="D41" s="234"/>
      <c r="E41" s="234"/>
      <c r="F41" s="233"/>
      <c r="G41" s="340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24">
        <v>40</v>
      </c>
      <c r="B42" s="339" t="str">
        <f>DATABASE!C41</f>
        <v>Michal Král</v>
      </c>
      <c r="C42" s="226" t="str">
        <f>DATABASE!D41</f>
        <v>A JE TO BLANSKO</v>
      </c>
      <c r="D42" s="234"/>
      <c r="E42" s="234"/>
      <c r="F42" s="233"/>
      <c r="G42" s="340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24">
        <v>41</v>
      </c>
      <c r="B43" s="339" t="str">
        <f>DATABASE!C42</f>
        <v>0</v>
      </c>
      <c r="C43" s="226" t="str">
        <f>DATABASE!D42</f>
        <v>A JE TO BLANSKO</v>
      </c>
      <c r="D43" s="234"/>
      <c r="E43" s="234"/>
      <c r="F43" s="233"/>
      <c r="G43" s="340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347">
        <v>42</v>
      </c>
      <c r="B44" s="342">
        <f>DATABASE!C43</f>
        <v>0</v>
      </c>
      <c r="C44" s="343" t="str">
        <f>DATABASE!D43</f>
        <v>A JE TO BLANSKO</v>
      </c>
      <c r="D44" s="344"/>
      <c r="E44" s="344"/>
      <c r="F44" s="345"/>
      <c r="G44" s="346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330">
        <v>43</v>
      </c>
      <c r="B45" s="331" t="str">
        <f>DATABASE!C44</f>
        <v>Michal Brychta</v>
      </c>
      <c r="C45" s="332" t="str">
        <f>DATABASE!D44</f>
        <v>BRUSÍRNA „B“</v>
      </c>
      <c r="D45" s="333">
        <f>Základ!AD45</f>
        <v>756</v>
      </c>
      <c r="E45" s="333">
        <f>Základ!AE45</f>
        <v>313</v>
      </c>
      <c r="F45" s="333">
        <f>Základ!AF45</f>
        <v>1069</v>
      </c>
      <c r="G45" s="334">
        <f>Základ!AG45</f>
        <v>18</v>
      </c>
      <c r="H45" s="335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08">
        <v>44</v>
      </c>
      <c r="B46" s="337" t="str">
        <f>DATABASE!C45</f>
        <v>Radim Nezval</v>
      </c>
      <c r="C46" s="210" t="str">
        <f>DATABASE!D45</f>
        <v>BRUSÍRNA „B“</v>
      </c>
      <c r="D46" s="219"/>
      <c r="E46" s="219"/>
      <c r="F46" s="212"/>
      <c r="G46" s="338"/>
      <c r="H46" s="277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24">
        <v>45</v>
      </c>
      <c r="B47" s="339" t="str">
        <f>DATABASE!C46</f>
        <v>Pavel Zouhar</v>
      </c>
      <c r="C47" s="226" t="str">
        <f>DATABASE!D46</f>
        <v>BRUSÍRNA „B“</v>
      </c>
      <c r="D47" s="234"/>
      <c r="E47" s="234"/>
      <c r="F47" s="233"/>
      <c r="G47" s="340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24">
        <v>46</v>
      </c>
      <c r="B48" s="339" t="str">
        <f>DATABASE!C47</f>
        <v>Petr Novotný</v>
      </c>
      <c r="C48" s="226" t="str">
        <f>DATABASE!D47</f>
        <v>BRUSÍRNA „B“</v>
      </c>
      <c r="D48" s="234"/>
      <c r="E48" s="234"/>
      <c r="F48" s="233"/>
      <c r="G48" s="340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24">
        <v>47</v>
      </c>
      <c r="B49" s="339" t="str">
        <f>DATABASE!C48</f>
        <v>Miroslav Pernica</v>
      </c>
      <c r="C49" s="226" t="str">
        <f>DATABASE!D48</f>
        <v>BRUSÍRNA „B“</v>
      </c>
      <c r="D49" s="234"/>
      <c r="E49" s="234"/>
      <c r="F49" s="233"/>
      <c r="G49" s="340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24">
        <v>48</v>
      </c>
      <c r="B50" s="339" t="str">
        <f>DATABASE!C49</f>
        <v>Martin Malits</v>
      </c>
      <c r="C50" s="226" t="str">
        <f>DATABASE!D49</f>
        <v>BRUSÍRNA „B“</v>
      </c>
      <c r="D50" s="234"/>
      <c r="E50" s="234"/>
      <c r="F50" s="233"/>
      <c r="G50" s="340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347">
        <v>49</v>
      </c>
      <c r="B51" s="342" t="str">
        <f>DATABASE!C50</f>
        <v>0</v>
      </c>
      <c r="C51" s="343" t="str">
        <f>DATABASE!D50</f>
        <v>0</v>
      </c>
      <c r="D51" s="344"/>
      <c r="E51" s="344"/>
      <c r="F51" s="345"/>
      <c r="G51" s="346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330">
        <v>50</v>
      </c>
      <c r="B52" s="331" t="str">
        <f>DATABASE!C51</f>
        <v>Pavel Kakáč</v>
      </c>
      <c r="C52" s="332" t="str">
        <f>DATABASE!D51</f>
        <v>POSTUP BLANSKO</v>
      </c>
      <c r="D52" s="333">
        <f>Základ!AD52</f>
        <v>730</v>
      </c>
      <c r="E52" s="333">
        <f>Základ!AE52</f>
        <v>378</v>
      </c>
      <c r="F52" s="333">
        <f>Základ!AF52</f>
        <v>1108</v>
      </c>
      <c r="G52" s="334">
        <f>Základ!AG52</f>
        <v>22</v>
      </c>
      <c r="H52" s="335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08">
        <v>51</v>
      </c>
      <c r="B53" s="337" t="str">
        <f>DATABASE!C52</f>
        <v>Jan Semrád</v>
      </c>
      <c r="C53" s="210" t="str">
        <f>DATABASE!D52</f>
        <v>POSTUP BLANSKO</v>
      </c>
      <c r="D53" s="219"/>
      <c r="E53" s="219"/>
      <c r="F53" s="212"/>
      <c r="G53" s="338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24">
        <v>52</v>
      </c>
      <c r="B54" s="339" t="str">
        <f>DATABASE!C53</f>
        <v>Tomáš Smola</v>
      </c>
      <c r="C54" s="226" t="str">
        <f>DATABASE!D53</f>
        <v>POSTUP BLANSKO</v>
      </c>
      <c r="D54" s="234"/>
      <c r="E54" s="234"/>
      <c r="F54" s="233"/>
      <c r="G54" s="340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24">
        <v>53</v>
      </c>
      <c r="B55" s="339" t="str">
        <f>DATABASE!C54</f>
        <v>Tomáš Stojkovič</v>
      </c>
      <c r="C55" s="226" t="str">
        <f>DATABASE!D54</f>
        <v>POSTUP BLANSKO</v>
      </c>
      <c r="D55" s="234"/>
      <c r="E55" s="234"/>
      <c r="F55" s="233"/>
      <c r="G55" s="340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24">
        <v>54</v>
      </c>
      <c r="B56" s="339" t="str">
        <f>DATABASE!C55</f>
        <v>Luboš Sotolář</v>
      </c>
      <c r="C56" s="226" t="str">
        <f>DATABASE!D55</f>
        <v>POSTUP BLANSKO</v>
      </c>
      <c r="D56" s="234"/>
      <c r="E56" s="234"/>
      <c r="F56" s="233"/>
      <c r="G56" s="340"/>
      <c r="H56" s="277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24">
        <v>55</v>
      </c>
      <c r="B57" s="339" t="str">
        <f>DATABASE!C56</f>
        <v>Martin Hrubý</v>
      </c>
      <c r="C57" s="226" t="str">
        <f>DATABASE!D56</f>
        <v>POSTUP BLANSKO</v>
      </c>
      <c r="D57" s="234"/>
      <c r="E57" s="234"/>
      <c r="F57" s="233"/>
      <c r="G57" s="340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347">
        <v>56</v>
      </c>
      <c r="B58" s="342" t="str">
        <f>DATABASE!C57</f>
        <v>0</v>
      </c>
      <c r="C58" s="343" t="str">
        <f>DATABASE!D57</f>
        <v>POSTUP BLANSKO</v>
      </c>
      <c r="D58" s="344"/>
      <c r="E58" s="344"/>
      <c r="F58" s="345"/>
      <c r="G58" s="346"/>
      <c r="H58" s="277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330">
        <v>57</v>
      </c>
      <c r="B59" s="331" t="str">
        <f>DATABASE!C58</f>
        <v>Milan Kříž</v>
      </c>
      <c r="C59" s="332" t="str">
        <f>DATABASE!D58</f>
        <v>LAZAŘI DAČICE</v>
      </c>
      <c r="D59" s="333">
        <f>Základ!AD59</f>
        <v>0</v>
      </c>
      <c r="E59" s="333">
        <f>Základ!AE59</f>
        <v>0</v>
      </c>
      <c r="F59" s="333">
        <f>Základ!AF59</f>
        <v>0</v>
      </c>
      <c r="G59" s="334">
        <f>Základ!AG59</f>
        <v>0</v>
      </c>
      <c r="H59" s="335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08">
        <v>58</v>
      </c>
      <c r="B60" s="337" t="str">
        <f>DATABASE!C59</f>
        <v>Petr Doležal</v>
      </c>
      <c r="C60" s="210" t="str">
        <f>DATABASE!D59</f>
        <v>LAZAŘI DAČICE</v>
      </c>
      <c r="D60" s="219"/>
      <c r="E60" s="219"/>
      <c r="F60" s="212"/>
      <c r="G60" s="338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24">
        <v>59</v>
      </c>
      <c r="B61" s="339" t="str">
        <f>DATABASE!C60</f>
        <v>Vojta Čurda</v>
      </c>
      <c r="C61" s="226" t="str">
        <f>DATABASE!D60</f>
        <v>LAZAŘI DAČICE</v>
      </c>
      <c r="D61" s="234"/>
      <c r="E61" s="234"/>
      <c r="F61" s="233"/>
      <c r="G61" s="340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24">
        <v>60</v>
      </c>
      <c r="B62" s="339" t="str">
        <f>DATABASE!C61</f>
        <v>Aleš Macků (h)</v>
      </c>
      <c r="C62" s="226" t="str">
        <f>DATABASE!D61</f>
        <v>LAZAŘI DAČICE</v>
      </c>
      <c r="D62" s="234"/>
      <c r="E62" s="234"/>
      <c r="F62" s="233"/>
      <c r="G62" s="340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24">
        <v>61</v>
      </c>
      <c r="B63" s="339" t="str">
        <f>DATABASE!C62</f>
        <v>0</v>
      </c>
      <c r="C63" s="226" t="str">
        <f>DATABASE!D62</f>
        <v>LAZAŘI DAČICE</v>
      </c>
      <c r="D63" s="234"/>
      <c r="E63" s="234"/>
      <c r="F63" s="233"/>
      <c r="G63" s="340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24">
        <v>62</v>
      </c>
      <c r="B64" s="339" t="str">
        <f>DATABASE!C63</f>
        <v>0</v>
      </c>
      <c r="C64" s="226" t="str">
        <f>DATABASE!D63</f>
        <v>LAZAŘI DAČICE</v>
      </c>
      <c r="D64" s="234"/>
      <c r="E64" s="234"/>
      <c r="F64" s="233"/>
      <c r="G64" s="340"/>
      <c r="H64" s="277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347">
        <v>63</v>
      </c>
      <c r="B65" s="342" t="str">
        <f>DATABASE!C64</f>
        <v>0</v>
      </c>
      <c r="C65" s="343" t="str">
        <f>DATABASE!D64</f>
        <v>0</v>
      </c>
      <c r="D65" s="344"/>
      <c r="E65" s="344"/>
      <c r="F65" s="345"/>
      <c r="G65" s="346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330">
        <v>64</v>
      </c>
      <c r="B66" s="331" t="str">
        <f>DATABASE!C65</f>
        <v>Petr Mikulenka</v>
      </c>
      <c r="C66" s="332" t="str">
        <f>DATABASE!D65</f>
        <v>KROKODÝLI VELKÝ KARLOV</v>
      </c>
      <c r="D66" s="333">
        <f>Základ!AD66</f>
        <v>0</v>
      </c>
      <c r="E66" s="333">
        <f>Základ!AE66</f>
        <v>0</v>
      </c>
      <c r="F66" s="333">
        <f>Základ!AF66</f>
        <v>0</v>
      </c>
      <c r="G66" s="334">
        <f>Základ!AG66</f>
        <v>0</v>
      </c>
      <c r="H66" s="335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08">
        <v>65</v>
      </c>
      <c r="B67" s="337" t="str">
        <f>DATABASE!C66</f>
        <v>Robert Mikulenka</v>
      </c>
      <c r="C67" s="210" t="str">
        <f>DATABASE!D66</f>
        <v>KROKODÝLI VELKÝ KARLOV</v>
      </c>
      <c r="D67" s="219"/>
      <c r="E67" s="219"/>
      <c r="F67" s="212"/>
      <c r="G67" s="338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24">
        <v>66</v>
      </c>
      <c r="B68" s="339" t="str">
        <f>DATABASE!C67</f>
        <v>Jakub Mikulenka</v>
      </c>
      <c r="C68" s="226" t="str">
        <f>DATABASE!D67</f>
        <v>KROKODÝLI VELKÝ KARLOV</v>
      </c>
      <c r="D68" s="234"/>
      <c r="E68" s="234"/>
      <c r="F68" s="233"/>
      <c r="G68" s="340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24">
        <v>67</v>
      </c>
      <c r="B69" s="339" t="str">
        <f>DATABASE!C68</f>
        <v>Tomáš Juhaňák</v>
      </c>
      <c r="C69" s="226" t="str">
        <f>DATABASE!D68</f>
        <v>KROKODÝLI VELKÝ KARLOV</v>
      </c>
      <c r="D69" s="234"/>
      <c r="E69" s="234"/>
      <c r="F69" s="233"/>
      <c r="G69" s="340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24">
        <v>68</v>
      </c>
      <c r="B70" s="339" t="str">
        <f>DATABASE!C69</f>
        <v>Michal Jurkovič</v>
      </c>
      <c r="C70" s="226" t="str">
        <f>DATABASE!D69</f>
        <v>KROKODÝLI VELKÝ KARLOV</v>
      </c>
      <c r="D70" s="234"/>
      <c r="E70" s="234"/>
      <c r="F70" s="233"/>
      <c r="G70" s="340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24">
        <v>69</v>
      </c>
      <c r="B71" s="339" t="str">
        <f>DATABASE!C70</f>
        <v>Leoš Zoubek</v>
      </c>
      <c r="C71" s="226" t="str">
        <f>DATABASE!D70</f>
        <v>KROKODÝLI VELKÝ KARLOV</v>
      </c>
      <c r="D71" s="234"/>
      <c r="E71" s="234"/>
      <c r="F71" s="233"/>
      <c r="G71" s="340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347">
        <v>70</v>
      </c>
      <c r="B72" s="342">
        <f>DATABASE!C71</f>
        <v>0</v>
      </c>
      <c r="C72" s="343">
        <f>DATABASE!D71</f>
        <v>0</v>
      </c>
      <c r="D72" s="344"/>
      <c r="E72" s="344"/>
      <c r="F72" s="345"/>
      <c r="G72" s="346"/>
      <c r="H72" s="277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330">
        <v>71</v>
      </c>
      <c r="B73" s="331" t="str">
        <f>DATABASE!C72</f>
        <v>Milan Svěrák</v>
      </c>
      <c r="C73" s="332" t="str">
        <f>DATABASE!D72</f>
        <v>CTIRAD TROUBSKO</v>
      </c>
      <c r="D73" s="333">
        <f>Základ!AD73</f>
        <v>0</v>
      </c>
      <c r="E73" s="333">
        <f>Základ!AE73</f>
        <v>0</v>
      </c>
      <c r="F73" s="333">
        <f>Základ!AF73</f>
        <v>0</v>
      </c>
      <c r="G73" s="334">
        <f>Základ!AG73</f>
        <v>0</v>
      </c>
      <c r="H73" s="335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08">
        <v>72</v>
      </c>
      <c r="B74" s="337" t="str">
        <f>DATABASE!C73</f>
        <v>Aleš Svěrák</v>
      </c>
      <c r="C74" s="210" t="str">
        <f>DATABASE!D73</f>
        <v>CTIRAD TROUBSKO</v>
      </c>
      <c r="D74" s="219"/>
      <c r="E74" s="219"/>
      <c r="F74" s="212"/>
      <c r="G74" s="338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24">
        <v>73</v>
      </c>
      <c r="B75" s="339" t="str">
        <f>DATABASE!C74</f>
        <v>Oldřich Zbíral</v>
      </c>
      <c r="C75" s="226" t="str">
        <f>DATABASE!D74</f>
        <v>CTIRAD TROUBSKO</v>
      </c>
      <c r="D75" s="234"/>
      <c r="E75" s="234"/>
      <c r="F75" s="233"/>
      <c r="G75" s="340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24">
        <v>74</v>
      </c>
      <c r="B76" s="339" t="str">
        <f>DATABASE!C75</f>
        <v>Tomáš Turek</v>
      </c>
      <c r="C76" s="226" t="str">
        <f>DATABASE!D75</f>
        <v>CTIRAD TROUBSKO</v>
      </c>
      <c r="D76" s="234"/>
      <c r="E76" s="234"/>
      <c r="F76" s="233"/>
      <c r="G76" s="340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24">
        <v>75</v>
      </c>
      <c r="B77" s="339" t="str">
        <f>DATABASE!C76</f>
        <v>Tobiáš Turek</v>
      </c>
      <c r="C77" s="226" t="str">
        <f>DATABASE!D76</f>
        <v>CTIRAD TROUBSKO</v>
      </c>
      <c r="D77" s="234"/>
      <c r="E77" s="234"/>
      <c r="F77" s="233"/>
      <c r="G77" s="340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24">
        <v>76</v>
      </c>
      <c r="B78" s="339" t="str">
        <f>DATABASE!C77</f>
        <v>Matěj Pospíšil</v>
      </c>
      <c r="C78" s="226" t="str">
        <f>DATABASE!D77</f>
        <v>CTIRAD TROUBSKO</v>
      </c>
      <c r="D78" s="234"/>
      <c r="E78" s="234"/>
      <c r="F78" s="233"/>
      <c r="G78" s="340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347">
        <v>77</v>
      </c>
      <c r="B79" s="342" t="str">
        <f>DATABASE!C78</f>
        <v>0</v>
      </c>
      <c r="C79" s="343" t="str">
        <f>DATABASE!D78</f>
        <v>CTIRAD TROUBSKO</v>
      </c>
      <c r="D79" s="344"/>
      <c r="E79" s="344"/>
      <c r="F79" s="345"/>
      <c r="G79" s="346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330">
        <v>78</v>
      </c>
      <c r="B80" s="331" t="str">
        <f>DATABASE!C79</f>
        <v>Martin Mazáček</v>
      </c>
      <c r="C80" s="332" t="str">
        <f>DATABASE!D79</f>
        <v>KRČMA DĚTENICE „A“</v>
      </c>
      <c r="D80" s="333">
        <f>Základ!AD80</f>
        <v>733</v>
      </c>
      <c r="E80" s="333">
        <f>Základ!AE80</f>
        <v>297</v>
      </c>
      <c r="F80" s="333">
        <f>Základ!AF80</f>
        <v>1030</v>
      </c>
      <c r="G80" s="334">
        <f>Základ!AG80</f>
        <v>21</v>
      </c>
      <c r="H80" s="335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08">
        <v>79</v>
      </c>
      <c r="B81" s="337" t="str">
        <f>DATABASE!C80</f>
        <v>Petr Portyš ml.</v>
      </c>
      <c r="C81" s="210" t="str">
        <f>DATABASE!D80</f>
        <v>KRČMA DĚTENICE „A“</v>
      </c>
      <c r="D81" s="219"/>
      <c r="E81" s="219"/>
      <c r="F81" s="212"/>
      <c r="G81" s="338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24">
        <v>80</v>
      </c>
      <c r="B82" s="339" t="str">
        <f>DATABASE!C81</f>
        <v>Petr Portyš st.</v>
      </c>
      <c r="C82" s="226" t="str">
        <f>DATABASE!D81</f>
        <v>KRČMA DĚTENICE „A“</v>
      </c>
      <c r="D82" s="234"/>
      <c r="E82" s="234"/>
      <c r="F82" s="233"/>
      <c r="G82" s="340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24">
        <v>81</v>
      </c>
      <c r="B83" s="339" t="str">
        <f>DATABASE!C82</f>
        <v>Michaela Nožičková (h)</v>
      </c>
      <c r="C83" s="226" t="str">
        <f>DATABASE!D82</f>
        <v>KRČMA DĚTENICE „A“</v>
      </c>
      <c r="D83" s="234"/>
      <c r="E83" s="234"/>
      <c r="F83" s="233"/>
      <c r="G83" s="340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24">
        <v>82</v>
      </c>
      <c r="B84" s="339" t="str">
        <f>DATABASE!C83</f>
        <v>Jiří Douša</v>
      </c>
      <c r="C84" s="226" t="str">
        <f>DATABASE!D83</f>
        <v>KRČMA DĚTENICE „A“</v>
      </c>
      <c r="D84" s="234"/>
      <c r="E84" s="234"/>
      <c r="F84" s="233"/>
      <c r="G84" s="340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24">
        <v>83</v>
      </c>
      <c r="B85" s="339" t="str">
        <f>DATABASE!C84</f>
        <v>Luděk Šulc</v>
      </c>
      <c r="C85" s="226" t="str">
        <f>DATABASE!D84</f>
        <v>KRČMA DĚTENICE „A“</v>
      </c>
      <c r="D85" s="234"/>
      <c r="E85" s="234"/>
      <c r="F85" s="233"/>
      <c r="G85" s="340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347">
        <v>84</v>
      </c>
      <c r="B86" s="342" t="str">
        <f>DATABASE!C85</f>
        <v>Jiří Šolc</v>
      </c>
      <c r="C86" s="343" t="str">
        <f>DATABASE!D85</f>
        <v>KRČMA DĚTENICE „A“</v>
      </c>
      <c r="D86" s="344"/>
      <c r="E86" s="344"/>
      <c r="F86" s="345"/>
      <c r="G86" s="346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330">
        <v>85</v>
      </c>
      <c r="B87" s="331" t="str">
        <f>DATABASE!C86</f>
        <v>Václav Procházka</v>
      </c>
      <c r="C87" s="332" t="str">
        <f>DATABASE!D86</f>
        <v>TESPO HOŘICE</v>
      </c>
      <c r="D87" s="333">
        <f>Základ!AD87</f>
        <v>802</v>
      </c>
      <c r="E87" s="333">
        <f>Základ!AE87</f>
        <v>362</v>
      </c>
      <c r="F87" s="333">
        <f>Základ!AF87</f>
        <v>1164</v>
      </c>
      <c r="G87" s="334">
        <f>Základ!AG87</f>
        <v>10</v>
      </c>
      <c r="H87" s="335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08">
        <v>86</v>
      </c>
      <c r="B88" s="337" t="str">
        <f>DATABASE!C87</f>
        <v>Ladislav Rolc</v>
      </c>
      <c r="C88" s="210" t="str">
        <f>DATABASE!D87</f>
        <v>TESPO HOŘICE</v>
      </c>
      <c r="D88" s="219"/>
      <c r="E88" s="219"/>
      <c r="F88" s="212"/>
      <c r="G88" s="338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24">
        <v>87</v>
      </c>
      <c r="B89" s="339" t="str">
        <f>DATABASE!C88</f>
        <v>Zbyněk Novotný</v>
      </c>
      <c r="C89" s="226" t="str">
        <f>DATABASE!D88</f>
        <v>TESPO HOŘICE</v>
      </c>
      <c r="D89" s="234"/>
      <c r="E89" s="234"/>
      <c r="F89" s="233"/>
      <c r="G89" s="340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24">
        <v>88</v>
      </c>
      <c r="B90" s="339" t="str">
        <f>DATABASE!C89</f>
        <v>Pavel Frait</v>
      </c>
      <c r="C90" s="226" t="str">
        <f>DATABASE!D89</f>
        <v>TESPO HOŘICE</v>
      </c>
      <c r="D90" s="234"/>
      <c r="E90" s="234"/>
      <c r="F90" s="233"/>
      <c r="G90" s="340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24">
        <v>89</v>
      </c>
      <c r="B91" s="339" t="str">
        <f>DATABASE!C90</f>
        <v>Jan Jaroš</v>
      </c>
      <c r="C91" s="226" t="str">
        <f>DATABASE!D90</f>
        <v>TESPO HOŘICE</v>
      </c>
      <c r="D91" s="234"/>
      <c r="E91" s="234"/>
      <c r="F91" s="233"/>
      <c r="G91" s="340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24">
        <v>90</v>
      </c>
      <c r="B92" s="339" t="str">
        <f>DATABASE!C91</f>
        <v>0</v>
      </c>
      <c r="C92" s="226" t="str">
        <f>DATABASE!D91</f>
        <v>0</v>
      </c>
      <c r="D92" s="234"/>
      <c r="E92" s="234"/>
      <c r="F92" s="233"/>
      <c r="G92" s="340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347">
        <v>91</v>
      </c>
      <c r="B93" s="342" t="str">
        <f>DATABASE!C92</f>
        <v>0</v>
      </c>
      <c r="C93" s="343" t="str">
        <f>DATABASE!D92</f>
        <v>0</v>
      </c>
      <c r="D93" s="344"/>
      <c r="E93" s="344"/>
      <c r="F93" s="345"/>
      <c r="G93" s="346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330">
        <v>92</v>
      </c>
      <c r="B94" s="331" t="str">
        <f>DATABASE!C93</f>
        <v>Tomáš Bartoníček</v>
      </c>
      <c r="C94" s="332" t="str">
        <f>DATABASE!D93</f>
        <v>HEKŤÁK HOŘICE</v>
      </c>
      <c r="D94" s="333">
        <f>Základ!AD94</f>
        <v>744</v>
      </c>
      <c r="E94" s="333">
        <f>Základ!AE94</f>
        <v>352</v>
      </c>
      <c r="F94" s="333">
        <f>Základ!AF94</f>
        <v>1096</v>
      </c>
      <c r="G94" s="334">
        <f>Základ!AG94</f>
        <v>21</v>
      </c>
      <c r="H94" s="335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08">
        <v>93</v>
      </c>
      <c r="B95" s="337" t="str">
        <f>DATABASE!C94</f>
        <v>Luboš Marek</v>
      </c>
      <c r="C95" s="210" t="str">
        <f>DATABASE!D94</f>
        <v>HEKŤÁK HOŘICE</v>
      </c>
      <c r="D95" s="219"/>
      <c r="E95" s="219"/>
      <c r="F95" s="212"/>
      <c r="G95" s="338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24">
        <v>94</v>
      </c>
      <c r="B96" s="339" t="str">
        <f>DATABASE!C95</f>
        <v>Petr Svoboda</v>
      </c>
      <c r="C96" s="226" t="str">
        <f>DATABASE!D95</f>
        <v>HEKŤÁK HOŘICE</v>
      </c>
      <c r="D96" s="234"/>
      <c r="E96" s="234"/>
      <c r="F96" s="233"/>
      <c r="G96" s="340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24">
        <v>95</v>
      </c>
      <c r="B97" s="339" t="str">
        <f>DATABASE!C96</f>
        <v>Jiří Marek</v>
      </c>
      <c r="C97" s="226" t="str">
        <f>DATABASE!D96</f>
        <v>HEKŤÁK HOŘICE</v>
      </c>
      <c r="D97" s="234"/>
      <c r="E97" s="234"/>
      <c r="F97" s="233"/>
      <c r="G97" s="340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24">
        <v>96</v>
      </c>
      <c r="B98" s="339" t="str">
        <f>DATABASE!C97</f>
        <v>Jindřich Kulhánek (h)</v>
      </c>
      <c r="C98" s="226" t="str">
        <f>DATABASE!D97</f>
        <v>HEKŤÁK HOŘICE</v>
      </c>
      <c r="D98" s="234"/>
      <c r="E98" s="234"/>
      <c r="F98" s="233"/>
      <c r="G98" s="340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24">
        <v>97</v>
      </c>
      <c r="B99" s="339" t="str">
        <f>DATABASE!C98</f>
        <v>Jakub Bartoníček (h)</v>
      </c>
      <c r="C99" s="226" t="str">
        <f>DATABASE!D98</f>
        <v>HEKŤÁK HOŘICE</v>
      </c>
      <c r="D99" s="234"/>
      <c r="E99" s="234"/>
      <c r="F99" s="233"/>
      <c r="G99" s="340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347">
        <v>98</v>
      </c>
      <c r="B100" s="342">
        <f>DATABASE!C99</f>
        <v>0</v>
      </c>
      <c r="C100" s="343">
        <f>DATABASE!D99</f>
        <v>0</v>
      </c>
      <c r="D100" s="344"/>
      <c r="E100" s="344"/>
      <c r="F100" s="345"/>
      <c r="G100" s="346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330">
        <v>99</v>
      </c>
      <c r="B101" s="331" t="str">
        <f>DATABASE!C100</f>
        <v>Patrik Palm</v>
      </c>
      <c r="C101" s="332" t="str">
        <f>DATABASE!D100</f>
        <v>FOTBAL HOŘICE</v>
      </c>
      <c r="D101" s="333">
        <f>Základ!AD101</f>
        <v>775</v>
      </c>
      <c r="E101" s="333">
        <f>Základ!AE101</f>
        <v>336</v>
      </c>
      <c r="F101" s="333">
        <f>Základ!AF101</f>
        <v>1111</v>
      </c>
      <c r="G101" s="334">
        <f>Základ!AG101</f>
        <v>18</v>
      </c>
      <c r="H101" s="335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08">
        <v>100</v>
      </c>
      <c r="B102" s="337" t="str">
        <f>DATABASE!C101</f>
        <v>Radek Palm</v>
      </c>
      <c r="C102" s="210" t="str">
        <f>DATABASE!D101</f>
        <v>FOTBAL HOŘICE</v>
      </c>
      <c r="D102" s="219"/>
      <c r="E102" s="219"/>
      <c r="F102" s="212"/>
      <c r="G102" s="338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24">
        <v>101</v>
      </c>
      <c r="B103" s="339" t="str">
        <f>DATABASE!C102</f>
        <v>Josef Koňák</v>
      </c>
      <c r="C103" s="226" t="str">
        <f>DATABASE!D102</f>
        <v>FOTBAL HOŘICE</v>
      </c>
      <c r="D103" s="234"/>
      <c r="E103" s="234"/>
      <c r="F103" s="233"/>
      <c r="G103" s="340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24">
        <v>102</v>
      </c>
      <c r="B104" s="339" t="str">
        <f>DATABASE!C103</f>
        <v>Miloš Fejfar</v>
      </c>
      <c r="C104" s="226" t="str">
        <f>DATABASE!D103</f>
        <v>FOTBAL HOŘICE</v>
      </c>
      <c r="D104" s="234"/>
      <c r="E104" s="234"/>
      <c r="F104" s="233"/>
      <c r="G104" s="340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24">
        <v>103</v>
      </c>
      <c r="B105" s="339" t="str">
        <f>DATABASE!C104</f>
        <v>Denisa Palmová</v>
      </c>
      <c r="C105" s="226" t="str">
        <f>DATABASE!D104</f>
        <v>FOTBAL HOŘICE</v>
      </c>
      <c r="D105" s="234"/>
      <c r="E105" s="234"/>
      <c r="F105" s="233"/>
      <c r="G105" s="340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24">
        <v>104</v>
      </c>
      <c r="B106" s="339" t="str">
        <f>DATABASE!C105</f>
        <v>0</v>
      </c>
      <c r="C106" s="226" t="str">
        <f>DATABASE!D105</f>
        <v>0</v>
      </c>
      <c r="D106" s="234"/>
      <c r="E106" s="234"/>
      <c r="F106" s="233"/>
      <c r="G106" s="340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347">
        <v>105</v>
      </c>
      <c r="B107" s="342">
        <f>DATABASE!C106</f>
        <v>0</v>
      </c>
      <c r="C107" s="343">
        <f>DATABASE!D106</f>
        <v>0</v>
      </c>
      <c r="D107" s="344"/>
      <c r="E107" s="344"/>
      <c r="F107" s="345"/>
      <c r="G107" s="346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330">
        <v>106</v>
      </c>
      <c r="B108" s="331" t="str">
        <f>DATABASE!C107</f>
        <v>Jiří Dědina</v>
      </c>
      <c r="C108" s="332" t="str">
        <f>DATABASE!D107</f>
        <v>CEREA OSTROMĚŘ</v>
      </c>
      <c r="D108" s="333">
        <f>Základ!AD108</f>
        <v>742</v>
      </c>
      <c r="E108" s="333">
        <f>Základ!AE108</f>
        <v>324</v>
      </c>
      <c r="F108" s="333">
        <f>Základ!AF108</f>
        <v>1066</v>
      </c>
      <c r="G108" s="334">
        <f>Základ!AG108</f>
        <v>31</v>
      </c>
      <c r="H108" s="335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08">
        <v>107</v>
      </c>
      <c r="B109" s="337" t="str">
        <f>DATABASE!C108</f>
        <v>Michal Havlíček</v>
      </c>
      <c r="C109" s="210" t="str">
        <f>DATABASE!D108</f>
        <v>CEREA OSTROMĚŘ</v>
      </c>
      <c r="D109" s="219"/>
      <c r="E109" s="219"/>
      <c r="F109" s="212"/>
      <c r="G109" s="338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24">
        <v>108</v>
      </c>
      <c r="B110" s="339" t="str">
        <f>DATABASE!C109</f>
        <v>Radislav Pražák</v>
      </c>
      <c r="C110" s="226" t="str">
        <f>DATABASE!D109</f>
        <v>CEREA OSTROMĚŘ</v>
      </c>
      <c r="D110" s="234"/>
      <c r="E110" s="234"/>
      <c r="F110" s="233"/>
      <c r="G110" s="340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24">
        <v>109</v>
      </c>
      <c r="B111" s="339" t="str">
        <f>DATABASE!C110</f>
        <v>Jan Černý (h)</v>
      </c>
      <c r="C111" s="226" t="str">
        <f>DATABASE!D110</f>
        <v>CEREA OSTROMĚŘ</v>
      </c>
      <c r="D111" s="234"/>
      <c r="E111" s="234"/>
      <c r="F111" s="233"/>
      <c r="G111" s="340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24">
        <v>110</v>
      </c>
      <c r="B112" s="339" t="str">
        <f>DATABASE!C111</f>
        <v>Pavol Krčmárik</v>
      </c>
      <c r="C112" s="226" t="str">
        <f>DATABASE!D111</f>
        <v>CEREA OSTROMĚŘ</v>
      </c>
      <c r="D112" s="234"/>
      <c r="E112" s="234"/>
      <c r="F112" s="233"/>
      <c r="G112" s="340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24">
        <v>111</v>
      </c>
      <c r="B113" s="339" t="str">
        <f>DATABASE!C112</f>
        <v>Jakub Šlambera (h)</v>
      </c>
      <c r="C113" s="226" t="str">
        <f>DATABASE!D112</f>
        <v>CEREA OSTROMĚŘ</v>
      </c>
      <c r="D113" s="234"/>
      <c r="E113" s="234"/>
      <c r="F113" s="233"/>
      <c r="G113" s="340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347">
        <v>112</v>
      </c>
      <c r="B114" s="342">
        <f>DATABASE!C113</f>
        <v>0</v>
      </c>
      <c r="C114" s="343" t="str">
        <f>DATABASE!D113</f>
        <v>CEREA OSTROMĚŘ</v>
      </c>
      <c r="D114" s="344"/>
      <c r="E114" s="344"/>
      <c r="F114" s="345"/>
      <c r="G114" s="346"/>
      <c r="H114" s="277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330">
        <v>113</v>
      </c>
      <c r="B115" s="331" t="str">
        <f>DATABASE!C114</f>
        <v>Pavel Trudič</v>
      </c>
      <c r="C115" s="332" t="str">
        <f>DATABASE!D114</f>
        <v>KRÁKORÁCI</v>
      </c>
      <c r="D115" s="333">
        <f>Základ!AD115</f>
        <v>772</v>
      </c>
      <c r="E115" s="333">
        <f>Základ!AE115</f>
        <v>378</v>
      </c>
      <c r="F115" s="333">
        <f>Základ!AF115</f>
        <v>1150</v>
      </c>
      <c r="G115" s="334">
        <f>Základ!AG115</f>
        <v>15</v>
      </c>
      <c r="H115" s="335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08">
        <v>114</v>
      </c>
      <c r="B116" s="337" t="str">
        <f>DATABASE!C115</f>
        <v>Petr Trudič ml.</v>
      </c>
      <c r="C116" s="210" t="str">
        <f>DATABASE!D115</f>
        <v>KRÁKORÁCI</v>
      </c>
      <c r="D116" s="219"/>
      <c r="E116" s="219"/>
      <c r="F116" s="212"/>
      <c r="G116" s="338"/>
      <c r="H116" s="277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24">
        <v>115</v>
      </c>
      <c r="B117" s="339" t="str">
        <f>DATABASE!C116</f>
        <v>Viktor Brožek ml.</v>
      </c>
      <c r="C117" s="226" t="str">
        <f>DATABASE!D116</f>
        <v>KRÁKORÁCI</v>
      </c>
      <c r="D117" s="234"/>
      <c r="E117" s="234"/>
      <c r="F117" s="233"/>
      <c r="G117" s="340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24">
        <v>116</v>
      </c>
      <c r="B118" s="339" t="str">
        <f>DATABASE!C117</f>
        <v>Viktor Brožek st.</v>
      </c>
      <c r="C118" s="226" t="str">
        <f>DATABASE!D117</f>
        <v>KRÁKORÁCI</v>
      </c>
      <c r="D118" s="234"/>
      <c r="E118" s="234"/>
      <c r="F118" s="233"/>
      <c r="G118" s="340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24">
        <v>117</v>
      </c>
      <c r="B119" s="339" t="str">
        <f>DATABASE!C118</f>
        <v>Petr Trudič st.</v>
      </c>
      <c r="C119" s="226" t="str">
        <f>DATABASE!D118</f>
        <v>KRÁKORÁCI</v>
      </c>
      <c r="D119" s="234"/>
      <c r="E119" s="234"/>
      <c r="F119" s="233"/>
      <c r="G119" s="340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24">
        <v>118</v>
      </c>
      <c r="B120" s="339">
        <f>DATABASE!C119</f>
        <v>0</v>
      </c>
      <c r="C120" s="226" t="str">
        <f>DATABASE!D119</f>
        <v>KRÁKORÁCI</v>
      </c>
      <c r="D120" s="234"/>
      <c r="E120" s="234"/>
      <c r="F120" s="233"/>
      <c r="G120" s="340"/>
      <c r="H120" s="277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347">
        <v>119</v>
      </c>
      <c r="B121" s="342">
        <f>DATABASE!C120</f>
        <v>0</v>
      </c>
      <c r="C121" s="343">
        <f>DATABASE!D120</f>
        <v>0</v>
      </c>
      <c r="D121" s="344"/>
      <c r="E121" s="344"/>
      <c r="F121" s="345"/>
      <c r="G121" s="346"/>
      <c r="H121" s="277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330">
        <v>120</v>
      </c>
      <c r="B122" s="331" t="str">
        <f>DATABASE!C121</f>
        <v>Bohuslav Reitermann</v>
      </c>
      <c r="C122" s="332" t="str">
        <f>DATABASE!D121</f>
        <v>CENTROSTAV BROK</v>
      </c>
      <c r="D122" s="333">
        <f>Základ!AD122</f>
        <v>765</v>
      </c>
      <c r="E122" s="333">
        <f>Základ!AE122</f>
        <v>363</v>
      </c>
      <c r="F122" s="333">
        <f>Základ!AF122</f>
        <v>1128</v>
      </c>
      <c r="G122" s="334">
        <f>Základ!AG122</f>
        <v>18</v>
      </c>
      <c r="H122" s="335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08">
        <v>121</v>
      </c>
      <c r="B123" s="337" t="str">
        <f>DATABASE!C122</f>
        <v>Igor Ševela</v>
      </c>
      <c r="C123" s="210" t="str">
        <f>DATABASE!D122</f>
        <v>CENTROSTAV BROK</v>
      </c>
      <c r="D123" s="219"/>
      <c r="E123" s="219"/>
      <c r="F123" s="212"/>
      <c r="G123" s="338"/>
      <c r="H123" s="277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24">
        <v>122</v>
      </c>
      <c r="B124" s="339" t="str">
        <f>DATABASE!C123</f>
        <v>Marian Ábel</v>
      </c>
      <c r="C124" s="226" t="str">
        <f>DATABASE!D123</f>
        <v>CENTROSTAV BROK</v>
      </c>
      <c r="D124" s="234"/>
      <c r="E124" s="234"/>
      <c r="F124" s="233"/>
      <c r="G124" s="340"/>
      <c r="H124" s="277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24">
        <v>123</v>
      </c>
      <c r="B125" s="339" t="str">
        <f>DATABASE!C124</f>
        <v>Aleš Zabloudil</v>
      </c>
      <c r="C125" s="226" t="str">
        <f>DATABASE!D124</f>
        <v>CENTROSTAV BROK</v>
      </c>
      <c r="D125" s="234"/>
      <c r="E125" s="234"/>
      <c r="F125" s="233"/>
      <c r="G125" s="340"/>
      <c r="H125" s="277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24">
        <v>124</v>
      </c>
      <c r="B126" s="339" t="str">
        <f>DATABASE!C125</f>
        <v>Roman Svoboda</v>
      </c>
      <c r="C126" s="226" t="str">
        <f>DATABASE!D125</f>
        <v>CENTROSTAV BROK</v>
      </c>
      <c r="D126" s="234"/>
      <c r="E126" s="234"/>
      <c r="F126" s="233"/>
      <c r="G126" s="340"/>
      <c r="H126" s="277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24">
        <v>125</v>
      </c>
      <c r="B127" s="339" t="str">
        <f>DATABASE!C126</f>
        <v>Tomáš Neužil</v>
      </c>
      <c r="C127" s="226" t="str">
        <f>DATABASE!D126</f>
        <v>CENTROSTAV BROK</v>
      </c>
      <c r="D127" s="234"/>
      <c r="E127" s="234"/>
      <c r="F127" s="233"/>
      <c r="G127" s="340"/>
      <c r="H127" s="277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347">
        <v>126</v>
      </c>
      <c r="B128" s="342" t="str">
        <f>DATABASE!C127</f>
        <v>Miroslav Zamazal (h)</v>
      </c>
      <c r="C128" s="343" t="str">
        <f>DATABASE!D127</f>
        <v>CENTROSTAV BROK</v>
      </c>
      <c r="D128" s="344"/>
      <c r="E128" s="344"/>
      <c r="F128" s="345"/>
      <c r="G128" s="346"/>
      <c r="H128" s="277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330">
        <v>127</v>
      </c>
      <c r="B129" s="331" t="str">
        <f>DATABASE!C128</f>
        <v>Miroslav Jedlička</v>
      </c>
      <c r="C129" s="332" t="str">
        <f>DATABASE!D128</f>
        <v>GPD JEMNICE</v>
      </c>
      <c r="D129" s="333">
        <f>Základ!AD129</f>
        <v>0</v>
      </c>
      <c r="E129" s="333">
        <f>Základ!AE129</f>
        <v>0</v>
      </c>
      <c r="F129" s="333">
        <f>Základ!AF129</f>
        <v>0</v>
      </c>
      <c r="G129" s="334">
        <f>Základ!AG129</f>
        <v>0</v>
      </c>
      <c r="H129" s="335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08">
        <v>128</v>
      </c>
      <c r="B130" s="337" t="str">
        <f>DATABASE!C129</f>
        <v>Vlastimil Sláma</v>
      </c>
      <c r="C130" s="210" t="str">
        <f>DATABASE!D129</f>
        <v>GPD JEMNICE</v>
      </c>
      <c r="D130" s="219"/>
      <c r="E130" s="219"/>
      <c r="F130" s="212"/>
      <c r="G130" s="338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24">
        <v>129</v>
      </c>
      <c r="B131" s="339" t="str">
        <f>DATABASE!C130</f>
        <v>Lukáš Zelenka</v>
      </c>
      <c r="C131" s="226" t="str">
        <f>DATABASE!D130</f>
        <v>GPD JEMNICE</v>
      </c>
      <c r="D131" s="234"/>
      <c r="E131" s="234"/>
      <c r="F131" s="233"/>
      <c r="G131" s="340"/>
      <c r="H131" s="277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24">
        <v>130</v>
      </c>
      <c r="B132" s="339" t="str">
        <f>DATABASE!C131</f>
        <v>Petr Musil</v>
      </c>
      <c r="C132" s="226" t="str">
        <f>DATABASE!D131</f>
        <v>GPD JEMNICE</v>
      </c>
      <c r="D132" s="234"/>
      <c r="E132" s="234"/>
      <c r="F132" s="233"/>
      <c r="G132" s="340"/>
      <c r="H132" s="277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24">
        <v>131</v>
      </c>
      <c r="B133" s="339" t="str">
        <f>DATABASE!C132</f>
        <v>Petr Švec (h)</v>
      </c>
      <c r="C133" s="226" t="str">
        <f>DATABASE!D132</f>
        <v>GPD JEMNICE</v>
      </c>
      <c r="D133" s="234"/>
      <c r="E133" s="234"/>
      <c r="F133" s="233"/>
      <c r="G133" s="340"/>
      <c r="H133" s="277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24">
        <v>132</v>
      </c>
      <c r="B134" s="339" t="str">
        <f>DATABASE!C133</f>
        <v>Aleš Jedlička</v>
      </c>
      <c r="C134" s="226" t="str">
        <f>DATABASE!D133</f>
        <v>GPD JEMNICE</v>
      </c>
      <c r="D134" s="234"/>
      <c r="E134" s="234"/>
      <c r="F134" s="233"/>
      <c r="G134" s="340"/>
      <c r="H134" s="277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347">
        <v>133</v>
      </c>
      <c r="B135" s="342">
        <f>DATABASE!C134</f>
        <v>0</v>
      </c>
      <c r="C135" s="343" t="str">
        <f>DATABASE!D134</f>
        <v>GPD JEMNICE</v>
      </c>
      <c r="D135" s="344"/>
      <c r="E135" s="344"/>
      <c r="F135" s="345"/>
      <c r="G135" s="346"/>
      <c r="H135" s="277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330">
        <v>134</v>
      </c>
      <c r="B136" s="331" t="str">
        <f>DATABASE!C135</f>
        <v>Jaroslav Kejzlar</v>
      </c>
      <c r="C136" s="332" t="str">
        <f>DATABASE!D135</f>
        <v>ŠKODA AUTO KVASINY „A“</v>
      </c>
      <c r="D136" s="333">
        <f>Základ!AD136</f>
        <v>765</v>
      </c>
      <c r="E136" s="333">
        <f>Základ!AE136</f>
        <v>349</v>
      </c>
      <c r="F136" s="333">
        <f>Základ!AF136</f>
        <v>1114</v>
      </c>
      <c r="G136" s="334">
        <f>Základ!AG136</f>
        <v>12</v>
      </c>
      <c r="H136" s="335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08">
        <v>135</v>
      </c>
      <c r="B137" s="337" t="str">
        <f>DATABASE!C136</f>
        <v>David Zaňka</v>
      </c>
      <c r="C137" s="210" t="str">
        <f>DATABASE!D136</f>
        <v>ŠKODA AUTO KVASINY „A“</v>
      </c>
      <c r="D137" s="219"/>
      <c r="E137" s="219"/>
      <c r="F137" s="212"/>
      <c r="G137" s="338"/>
      <c r="H137" s="277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24">
        <v>136</v>
      </c>
      <c r="B138" s="339" t="str">
        <f>DATABASE!C137</f>
        <v>Lukáš Hartman</v>
      </c>
      <c r="C138" s="226" t="str">
        <f>DATABASE!D137</f>
        <v>ŠKODA AUTO KVASINY „A“</v>
      </c>
      <c r="D138" s="234"/>
      <c r="E138" s="234"/>
      <c r="F138" s="233"/>
      <c r="G138" s="340"/>
      <c r="H138" s="277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24">
        <v>137</v>
      </c>
      <c r="B139" s="339" t="str">
        <f>DATABASE!C138</f>
        <v>Milan Koblása</v>
      </c>
      <c r="C139" s="226" t="str">
        <f>DATABASE!D138</f>
        <v>ŠKODA AUTO KVASINY „A“</v>
      </c>
      <c r="D139" s="234"/>
      <c r="E139" s="234"/>
      <c r="F139" s="233"/>
      <c r="G139" s="340"/>
      <c r="H139" s="277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24">
        <v>138</v>
      </c>
      <c r="B140" s="339" t="str">
        <f>DATABASE!C139</f>
        <v>Jiří Dušánek</v>
      </c>
      <c r="C140" s="226" t="str">
        <f>DATABASE!D139</f>
        <v>ŠKODA AUTO KVASINY „A“</v>
      </c>
      <c r="D140" s="234"/>
      <c r="E140" s="234"/>
      <c r="F140" s="233"/>
      <c r="G140" s="340"/>
      <c r="H140" s="277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24">
        <v>139</v>
      </c>
      <c r="B141" s="339" t="str">
        <f>DATABASE!C140</f>
        <v>0</v>
      </c>
      <c r="C141" s="226" t="str">
        <f>DATABASE!D140</f>
        <v>0</v>
      </c>
      <c r="D141" s="234"/>
      <c r="E141" s="234"/>
      <c r="F141" s="233"/>
      <c r="G141" s="340"/>
      <c r="H141" s="277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347">
        <v>140</v>
      </c>
      <c r="B142" s="342">
        <f>DATABASE!C141</f>
        <v>0</v>
      </c>
      <c r="C142" s="343">
        <f>DATABASE!D141</f>
        <v>0</v>
      </c>
      <c r="D142" s="344"/>
      <c r="E142" s="344"/>
      <c r="F142" s="345"/>
      <c r="G142" s="346"/>
      <c r="H142" s="277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330">
        <v>141</v>
      </c>
      <c r="B143" s="331" t="str">
        <f>DATABASE!C142</f>
        <v>David Pešák</v>
      </c>
      <c r="C143" s="332" t="str">
        <f>DATABASE!D142</f>
        <v>PACOŠI SLAVONICE</v>
      </c>
      <c r="D143" s="333">
        <f>Základ!AD143</f>
        <v>685</v>
      </c>
      <c r="E143" s="333">
        <f>Základ!AE143</f>
        <v>313</v>
      </c>
      <c r="F143" s="333">
        <f>Základ!AF143</f>
        <v>998</v>
      </c>
      <c r="G143" s="334">
        <f>Základ!AG143</f>
        <v>22</v>
      </c>
      <c r="H143" s="335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08">
        <v>142</v>
      </c>
      <c r="B144" s="337" t="str">
        <f>DATABASE!C143</f>
        <v>Dušan Šívr</v>
      </c>
      <c r="C144" s="210" t="str">
        <f>DATABASE!D143</f>
        <v>PACOŠI SLAVONICE</v>
      </c>
      <c r="D144" s="219"/>
      <c r="E144" s="219"/>
      <c r="F144" s="212"/>
      <c r="G144" s="338"/>
      <c r="H144" s="277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24">
        <v>143</v>
      </c>
      <c r="B145" s="339" t="str">
        <f>DATABASE!C144</f>
        <v>Patrik Jindra</v>
      </c>
      <c r="C145" s="226" t="str">
        <f>DATABASE!D144</f>
        <v>PACOŠI SLAVONICE</v>
      </c>
      <c r="D145" s="234"/>
      <c r="E145" s="234"/>
      <c r="F145" s="233"/>
      <c r="G145" s="340"/>
      <c r="H145" s="277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24">
        <v>144</v>
      </c>
      <c r="B146" s="339" t="str">
        <f>DATABASE!C145</f>
        <v>Jan Šuhaj</v>
      </c>
      <c r="C146" s="226" t="str">
        <f>DATABASE!D145</f>
        <v>PACOŠI SLAVONICE</v>
      </c>
      <c r="D146" s="234"/>
      <c r="E146" s="234"/>
      <c r="F146" s="233"/>
      <c r="G146" s="340"/>
      <c r="H146" s="277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24">
        <v>145</v>
      </c>
      <c r="B147" s="339" t="str">
        <f>DATABASE!C146</f>
        <v>0</v>
      </c>
      <c r="C147" s="226" t="str">
        <f>DATABASE!D146</f>
        <v>PACOŠI SLAVONICE</v>
      </c>
      <c r="D147" s="234"/>
      <c r="E147" s="234"/>
      <c r="F147" s="233"/>
      <c r="G147" s="340"/>
      <c r="H147" s="277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24">
        <v>146</v>
      </c>
      <c r="B148" s="339">
        <f>DATABASE!C147</f>
        <v>0</v>
      </c>
      <c r="C148" s="226">
        <f>DATABASE!D147</f>
        <v>0</v>
      </c>
      <c r="D148" s="234"/>
      <c r="E148" s="234"/>
      <c r="F148" s="233"/>
      <c r="G148" s="340"/>
      <c r="H148" s="277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347">
        <v>147</v>
      </c>
      <c r="B149" s="342">
        <f>DATABASE!C148</f>
        <v>0</v>
      </c>
      <c r="C149" s="343">
        <f>DATABASE!D148</f>
        <v>0</v>
      </c>
      <c r="D149" s="344"/>
      <c r="E149" s="344"/>
      <c r="F149" s="345"/>
      <c r="G149" s="346"/>
      <c r="H149" s="277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330">
        <v>148</v>
      </c>
      <c r="B150" s="331" t="str">
        <f>DATABASE!C149</f>
        <v>Michal Šilhavý</v>
      </c>
      <c r="C150" s="332" t="str">
        <f>DATABASE!D149</f>
        <v>BEDŘICH ROKYCANY</v>
      </c>
      <c r="D150" s="333">
        <f>Základ!AD150</f>
        <v>768</v>
      </c>
      <c r="E150" s="333">
        <f>Základ!AE150</f>
        <v>395</v>
      </c>
      <c r="F150" s="333">
        <f>Základ!AF150</f>
        <v>1163</v>
      </c>
      <c r="G150" s="334">
        <f>Základ!AG150</f>
        <v>12</v>
      </c>
      <c r="H150" s="335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08">
        <v>149</v>
      </c>
      <c r="B151" s="337" t="str">
        <f>DATABASE!C150</f>
        <v>Ladislav Šilhavý</v>
      </c>
      <c r="C151" s="210" t="str">
        <f>DATABASE!D150</f>
        <v>BEDŘICH ROKYCANY</v>
      </c>
      <c r="D151" s="219"/>
      <c r="E151" s="219"/>
      <c r="F151" s="212"/>
      <c r="G151" s="338"/>
      <c r="H151" s="277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24">
        <v>150</v>
      </c>
      <c r="B152" s="339" t="str">
        <f>DATABASE!C151</f>
        <v>Ladislav Benýr</v>
      </c>
      <c r="C152" s="226" t="str">
        <f>DATABASE!D151</f>
        <v>BEDŘICH ROKYCANY</v>
      </c>
      <c r="D152" s="234"/>
      <c r="E152" s="234"/>
      <c r="F152" s="233"/>
      <c r="G152" s="340"/>
      <c r="H152" s="277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24">
        <v>151</v>
      </c>
      <c r="B153" s="339" t="str">
        <f>DATABASE!C152</f>
        <v>Roman Veselý</v>
      </c>
      <c r="C153" s="226" t="str">
        <f>DATABASE!D152</f>
        <v>BEDŘICH ROKYCANY</v>
      </c>
      <c r="D153" s="234"/>
      <c r="E153" s="234"/>
      <c r="F153" s="233"/>
      <c r="G153" s="340"/>
      <c r="H153" s="277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24">
        <v>152</v>
      </c>
      <c r="B154" s="339" t="str">
        <f>DATABASE!C153</f>
        <v>Martin Fürst (h)</v>
      </c>
      <c r="C154" s="226" t="str">
        <f>DATABASE!D153</f>
        <v>BEDŘICH ROKYCANY</v>
      </c>
      <c r="D154" s="234"/>
      <c r="E154" s="234"/>
      <c r="F154" s="233"/>
      <c r="G154" s="340"/>
      <c r="H154" s="277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24">
        <v>153</v>
      </c>
      <c r="B155" s="339">
        <f>DATABASE!C154</f>
        <v>0</v>
      </c>
      <c r="C155" s="226">
        <f>DATABASE!D154</f>
        <v>0</v>
      </c>
      <c r="D155" s="234"/>
      <c r="E155" s="234"/>
      <c r="F155" s="233"/>
      <c r="G155" s="340"/>
      <c r="H155" s="277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347">
        <v>154</v>
      </c>
      <c r="B156" s="342">
        <f>DATABASE!C155</f>
        <v>0</v>
      </c>
      <c r="C156" s="343">
        <f>DATABASE!D155</f>
        <v>0</v>
      </c>
      <c r="D156" s="344"/>
      <c r="E156" s="344"/>
      <c r="F156" s="345"/>
      <c r="G156" s="346"/>
      <c r="H156" s="277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330">
        <v>155</v>
      </c>
      <c r="B157" s="331" t="str">
        <f>DATABASE!C156</f>
        <v>Jan Sutr</v>
      </c>
      <c r="C157" s="332" t="str">
        <f>DATABASE!D156</f>
        <v>TOTALGYM</v>
      </c>
      <c r="D157" s="333">
        <f>Základ!AD157</f>
        <v>701</v>
      </c>
      <c r="E157" s="333">
        <f>Základ!AE157</f>
        <v>331</v>
      </c>
      <c r="F157" s="333">
        <f>Základ!AF157</f>
        <v>1032</v>
      </c>
      <c r="G157" s="334">
        <f>Základ!AG157</f>
        <v>24</v>
      </c>
      <c r="H157" s="335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08">
        <v>156</v>
      </c>
      <c r="B158" s="337" t="str">
        <f>DATABASE!C157</f>
        <v>Jan Zítek</v>
      </c>
      <c r="C158" s="210" t="str">
        <f>DATABASE!D157</f>
        <v>TOTALGYM</v>
      </c>
      <c r="D158" s="219"/>
      <c r="E158" s="219"/>
      <c r="F158" s="212"/>
      <c r="G158" s="338"/>
      <c r="H158" s="277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24">
        <v>157</v>
      </c>
      <c r="B159" s="339" t="str">
        <f>DATABASE!C158</f>
        <v>Zdeněk Enžl</v>
      </c>
      <c r="C159" s="226" t="str">
        <f>DATABASE!D158</f>
        <v>TOTALGYM</v>
      </c>
      <c r="D159" s="234"/>
      <c r="E159" s="234"/>
      <c r="F159" s="233"/>
      <c r="G159" s="340"/>
      <c r="H159" s="277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24">
        <v>158</v>
      </c>
      <c r="B160" s="339" t="str">
        <f>DATABASE!C159</f>
        <v>Josef Pauch</v>
      </c>
      <c r="C160" s="226" t="str">
        <f>DATABASE!D159</f>
        <v>TOTALGYM</v>
      </c>
      <c r="D160" s="234"/>
      <c r="E160" s="234"/>
      <c r="F160" s="233"/>
      <c r="G160" s="340"/>
      <c r="H160" s="277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24">
        <v>159</v>
      </c>
      <c r="B161" s="339" t="str">
        <f>DATABASE!C160</f>
        <v>Veronika Moučková</v>
      </c>
      <c r="C161" s="226" t="str">
        <f>DATABASE!D160</f>
        <v>TOTALGYM</v>
      </c>
      <c r="D161" s="234"/>
      <c r="E161" s="234"/>
      <c r="F161" s="233"/>
      <c r="G161" s="340"/>
      <c r="H161" s="277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24">
        <v>160</v>
      </c>
      <c r="B162" s="339" t="str">
        <f>DATABASE!C161</f>
        <v>0</v>
      </c>
      <c r="C162" s="226" t="str">
        <f>DATABASE!D161</f>
        <v>TOTALGYM</v>
      </c>
      <c r="D162" s="234"/>
      <c r="E162" s="234"/>
      <c r="F162" s="233"/>
      <c r="G162" s="340"/>
      <c r="H162" s="277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347">
        <v>161</v>
      </c>
      <c r="B163" s="342">
        <f>DATABASE!C162</f>
        <v>0</v>
      </c>
      <c r="C163" s="343">
        <f>DATABASE!D162</f>
        <v>0</v>
      </c>
      <c r="D163" s="344"/>
      <c r="E163" s="344"/>
      <c r="F163" s="345"/>
      <c r="G163" s="346"/>
      <c r="H163" s="277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330">
        <v>162</v>
      </c>
      <c r="B164" s="331" t="str">
        <f>DATABASE!C163</f>
        <v>Ladislav Bečvář</v>
      </c>
      <c r="C164" s="332" t="str">
        <f>DATABASE!D163</f>
        <v>DP KARLOVY VARY</v>
      </c>
      <c r="D164" s="333">
        <f>Základ!AD164</f>
        <v>0</v>
      </c>
      <c r="E164" s="333">
        <f>Základ!AE164</f>
        <v>0</v>
      </c>
      <c r="F164" s="333">
        <f>Základ!AF164</f>
        <v>0</v>
      </c>
      <c r="G164" s="334">
        <f>Základ!AG164</f>
        <v>0</v>
      </c>
      <c r="H164" s="335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08">
        <v>163</v>
      </c>
      <c r="B165" s="337" t="str">
        <f>DATABASE!C164</f>
        <v>Roman Kalán (h)</v>
      </c>
      <c r="C165" s="210" t="str">
        <f>DATABASE!D164</f>
        <v>DP KARLOVY VARY</v>
      </c>
      <c r="D165" s="219"/>
      <c r="E165" s="219"/>
      <c r="F165" s="212"/>
      <c r="G165" s="338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24">
        <v>164</v>
      </c>
      <c r="B166" s="339" t="str">
        <f>DATABASE!C165</f>
        <v>Martin Kekéti</v>
      </c>
      <c r="C166" s="226" t="str">
        <f>DATABASE!D165</f>
        <v>DP KARLOVY VARY</v>
      </c>
      <c r="D166" s="234"/>
      <c r="E166" s="234"/>
      <c r="F166" s="233"/>
      <c r="G166" s="340"/>
      <c r="H166" s="277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24">
        <v>165</v>
      </c>
      <c r="B167" s="339" t="str">
        <f>DATABASE!C166</f>
        <v>Jana Růžičková</v>
      </c>
      <c r="C167" s="226" t="str">
        <f>DATABASE!D166</f>
        <v>DP KARLOVY VARY</v>
      </c>
      <c r="D167" s="234"/>
      <c r="E167" s="234"/>
      <c r="F167" s="233"/>
      <c r="G167" s="340"/>
      <c r="H167" s="277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24">
        <v>166</v>
      </c>
      <c r="B168" s="339" t="str">
        <f>DATABASE!C167</f>
        <v>Martin Sedlák</v>
      </c>
      <c r="C168" s="226" t="str">
        <f>DATABASE!D167</f>
        <v>DP KARLOVY VARY</v>
      </c>
      <c r="D168" s="234"/>
      <c r="E168" s="234"/>
      <c r="F168" s="233"/>
      <c r="G168" s="340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24">
        <v>167</v>
      </c>
      <c r="B169" s="339" t="str">
        <f>DATABASE!C168</f>
        <v>Josef Štech</v>
      </c>
      <c r="C169" s="226" t="str">
        <f>DATABASE!D168</f>
        <v>DP KARLOVY VARY</v>
      </c>
      <c r="D169" s="234"/>
      <c r="E169" s="234"/>
      <c r="F169" s="233"/>
      <c r="G169" s="340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347">
        <v>168</v>
      </c>
      <c r="B170" s="342">
        <f>DATABASE!C169</f>
        <v>0</v>
      </c>
      <c r="C170" s="343" t="str">
        <f>DATABASE!D169</f>
        <v>DP KARLOVY VARY</v>
      </c>
      <c r="D170" s="344"/>
      <c r="E170" s="344"/>
      <c r="F170" s="345"/>
      <c r="G170" s="346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330">
        <v>169</v>
      </c>
      <c r="B171" s="331" t="str">
        <f>DATABASE!C170</f>
        <v>0</v>
      </c>
      <c r="C171" s="332" t="str">
        <f>DATABASE!D170</f>
        <v>0</v>
      </c>
      <c r="D171" s="333">
        <f>Základ!AD171</f>
        <v>0</v>
      </c>
      <c r="E171" s="333">
        <f>Základ!AE171</f>
        <v>0</v>
      </c>
      <c r="F171" s="333">
        <f>Základ!AF171</f>
        <v>0</v>
      </c>
      <c r="G171" s="334">
        <f>Základ!AG171</f>
        <v>0</v>
      </c>
      <c r="H171" s="335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08">
        <v>170</v>
      </c>
      <c r="B172" s="337" t="str">
        <f>DATABASE!C171</f>
        <v>0</v>
      </c>
      <c r="C172" s="210" t="str">
        <f>DATABASE!D171</f>
        <v>0</v>
      </c>
      <c r="D172" s="219"/>
      <c r="E172" s="219"/>
      <c r="F172" s="212"/>
      <c r="G172" s="338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24">
        <v>171</v>
      </c>
      <c r="B173" s="339" t="str">
        <f>DATABASE!C172</f>
        <v>0</v>
      </c>
      <c r="C173" s="226" t="str">
        <f>DATABASE!D172</f>
        <v>0</v>
      </c>
      <c r="D173" s="234"/>
      <c r="E173" s="234"/>
      <c r="F173" s="233"/>
      <c r="G173" s="340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24">
        <v>172</v>
      </c>
      <c r="B174" s="339" t="str">
        <f>DATABASE!C173</f>
        <v>0</v>
      </c>
      <c r="C174" s="226" t="str">
        <f>DATABASE!D173</f>
        <v>0</v>
      </c>
      <c r="D174" s="234"/>
      <c r="E174" s="234"/>
      <c r="F174" s="233"/>
      <c r="G174" s="340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24">
        <v>173</v>
      </c>
      <c r="B175" s="339" t="str">
        <f>DATABASE!C174</f>
        <v>0</v>
      </c>
      <c r="C175" s="226" t="str">
        <f>DATABASE!D174</f>
        <v>0</v>
      </c>
      <c r="D175" s="234"/>
      <c r="E175" s="234"/>
      <c r="F175" s="233"/>
      <c r="G175" s="340"/>
      <c r="H175" s="277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24">
        <v>174</v>
      </c>
      <c r="B176" s="339">
        <f>DATABASE!C175</f>
        <v>0</v>
      </c>
      <c r="C176" s="226">
        <f>DATABASE!D175</f>
        <v>0</v>
      </c>
      <c r="D176" s="234"/>
      <c r="E176" s="234"/>
      <c r="F176" s="233"/>
      <c r="G176" s="340"/>
      <c r="H176" s="277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347">
        <v>175</v>
      </c>
      <c r="B177" s="342">
        <f>DATABASE!C176</f>
        <v>0</v>
      </c>
      <c r="C177" s="343">
        <f>DATABASE!D176</f>
        <v>0</v>
      </c>
      <c r="D177" s="344"/>
      <c r="E177" s="344"/>
      <c r="F177" s="345"/>
      <c r="G177" s="346"/>
      <c r="H177" s="277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330">
        <v>176</v>
      </c>
      <c r="B178" s="331">
        <f>DATABASE!C177</f>
        <v>0</v>
      </c>
      <c r="C178" s="332">
        <f>DATABASE!D177</f>
        <v>0</v>
      </c>
      <c r="D178" s="333">
        <f>Základ!AD178</f>
        <v>0</v>
      </c>
      <c r="E178" s="333">
        <f>Základ!AE178</f>
        <v>0</v>
      </c>
      <c r="F178" s="333">
        <f>Základ!AF178</f>
        <v>0</v>
      </c>
      <c r="G178" s="334">
        <f>Základ!AG178</f>
        <v>0</v>
      </c>
      <c r="H178" s="335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08">
        <v>177</v>
      </c>
      <c r="B179" s="337">
        <f>DATABASE!C178</f>
        <v>0</v>
      </c>
      <c r="C179" s="210">
        <f>DATABASE!D178</f>
        <v>0</v>
      </c>
      <c r="D179" s="219"/>
      <c r="E179" s="219"/>
      <c r="F179" s="212"/>
      <c r="G179" s="338"/>
      <c r="H179" s="277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24">
        <v>178</v>
      </c>
      <c r="B180" s="339">
        <f>DATABASE!C179</f>
        <v>0</v>
      </c>
      <c r="C180" s="226">
        <f>DATABASE!D179</f>
        <v>0</v>
      </c>
      <c r="D180" s="234"/>
      <c r="E180" s="234"/>
      <c r="F180" s="233"/>
      <c r="G180" s="340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24">
        <v>179</v>
      </c>
      <c r="B181" s="339">
        <f>DATABASE!C180</f>
        <v>0</v>
      </c>
      <c r="C181" s="226">
        <f>DATABASE!D180</f>
        <v>0</v>
      </c>
      <c r="D181" s="234"/>
      <c r="E181" s="234"/>
      <c r="F181" s="233"/>
      <c r="G181" s="340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24">
        <v>180</v>
      </c>
      <c r="B182" s="339">
        <f>DATABASE!C181</f>
        <v>0</v>
      </c>
      <c r="C182" s="226">
        <f>DATABASE!D181</f>
        <v>0</v>
      </c>
      <c r="D182" s="234"/>
      <c r="E182" s="234"/>
      <c r="F182" s="233"/>
      <c r="G182" s="340"/>
      <c r="H182" s="277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24">
        <v>181</v>
      </c>
      <c r="B183" s="339">
        <f>DATABASE!C182</f>
        <v>0</v>
      </c>
      <c r="C183" s="226">
        <f>DATABASE!D182</f>
        <v>0</v>
      </c>
      <c r="D183" s="234"/>
      <c r="E183" s="234"/>
      <c r="F183" s="233"/>
      <c r="G183" s="340"/>
      <c r="H183" s="277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347">
        <v>182</v>
      </c>
      <c r="B184" s="342">
        <f>DATABASE!C183</f>
        <v>0</v>
      </c>
      <c r="C184" s="343">
        <f>DATABASE!D183</f>
        <v>0</v>
      </c>
      <c r="D184" s="344"/>
      <c r="E184" s="344"/>
      <c r="F184" s="345"/>
      <c r="G184" s="346"/>
      <c r="H184" s="277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330">
        <v>183</v>
      </c>
      <c r="B185" s="331">
        <f>DATABASE!C184</f>
        <v>0</v>
      </c>
      <c r="C185" s="332">
        <f>DATABASE!D184</f>
        <v>0</v>
      </c>
      <c r="D185" s="333">
        <f>Základ!AD185</f>
        <v>0</v>
      </c>
      <c r="E185" s="333">
        <f>Základ!AE185</f>
        <v>0</v>
      </c>
      <c r="F185" s="333">
        <f>Základ!AF185</f>
        <v>0</v>
      </c>
      <c r="G185" s="334">
        <f>Základ!AG185</f>
        <v>0</v>
      </c>
      <c r="H185" s="335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08">
        <v>184</v>
      </c>
      <c r="B186" s="337">
        <f>DATABASE!C185</f>
        <v>0</v>
      </c>
      <c r="C186" s="210">
        <f>DATABASE!D185</f>
        <v>0</v>
      </c>
      <c r="D186" s="219"/>
      <c r="E186" s="219"/>
      <c r="F186" s="212"/>
      <c r="G186" s="338"/>
      <c r="H186" s="277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24">
        <v>185</v>
      </c>
      <c r="B187" s="339">
        <f>DATABASE!C186</f>
        <v>0</v>
      </c>
      <c r="C187" s="226">
        <f>DATABASE!D186</f>
        <v>0</v>
      </c>
      <c r="D187" s="234"/>
      <c r="E187" s="234"/>
      <c r="F187" s="233"/>
      <c r="G187" s="340"/>
      <c r="H187" s="277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24">
        <v>186</v>
      </c>
      <c r="B188" s="339">
        <f>DATABASE!C187</f>
        <v>0</v>
      </c>
      <c r="C188" s="226">
        <f>DATABASE!D187</f>
        <v>0</v>
      </c>
      <c r="D188" s="234"/>
      <c r="E188" s="234"/>
      <c r="F188" s="233"/>
      <c r="G188" s="340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24">
        <v>187</v>
      </c>
      <c r="B189" s="339">
        <f>DATABASE!C188</f>
        <v>0</v>
      </c>
      <c r="C189" s="226">
        <f>DATABASE!D188</f>
        <v>0</v>
      </c>
      <c r="D189" s="234"/>
      <c r="E189" s="234"/>
      <c r="F189" s="233"/>
      <c r="G189" s="340"/>
      <c r="H189" s="277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24">
        <v>188</v>
      </c>
      <c r="B190" s="339">
        <f>DATABASE!C189</f>
        <v>0</v>
      </c>
      <c r="C190" s="226">
        <f>DATABASE!D189</f>
        <v>0</v>
      </c>
      <c r="D190" s="234"/>
      <c r="E190" s="234"/>
      <c r="F190" s="233"/>
      <c r="G190" s="340"/>
      <c r="H190" s="277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347">
        <v>189</v>
      </c>
      <c r="B191" s="342">
        <f>DATABASE!C190</f>
        <v>0</v>
      </c>
      <c r="C191" s="343">
        <f>DATABASE!D190</f>
        <v>0</v>
      </c>
      <c r="D191" s="344"/>
      <c r="E191" s="344"/>
      <c r="F191" s="345"/>
      <c r="G191" s="346"/>
      <c r="H191" s="277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330">
        <v>190</v>
      </c>
      <c r="B192" s="331">
        <f>DATABASE!C191</f>
        <v>0</v>
      </c>
      <c r="C192" s="332">
        <f>DATABASE!D191</f>
        <v>0</v>
      </c>
      <c r="D192" s="333">
        <f>Základ!AD192</f>
        <v>0</v>
      </c>
      <c r="E192" s="333">
        <f>Základ!AE192</f>
        <v>0</v>
      </c>
      <c r="F192" s="333">
        <f>Základ!AF192</f>
        <v>0</v>
      </c>
      <c r="G192" s="334">
        <f>Základ!AG192</f>
        <v>0</v>
      </c>
      <c r="H192" s="335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08">
        <v>191</v>
      </c>
      <c r="B193" s="337">
        <f>DATABASE!C192</f>
        <v>0</v>
      </c>
      <c r="C193" s="210">
        <f>DATABASE!D192</f>
        <v>0</v>
      </c>
      <c r="D193" s="219"/>
      <c r="E193" s="219"/>
      <c r="F193" s="212"/>
      <c r="G193" s="338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24">
        <v>192</v>
      </c>
      <c r="B194" s="339">
        <f>DATABASE!C193</f>
        <v>0</v>
      </c>
      <c r="C194" s="226">
        <f>DATABASE!D193</f>
        <v>0</v>
      </c>
      <c r="D194" s="234"/>
      <c r="E194" s="234"/>
      <c r="F194" s="233"/>
      <c r="G194" s="340"/>
      <c r="H194" s="277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24">
        <v>193</v>
      </c>
      <c r="B195" s="339">
        <f>DATABASE!C194</f>
        <v>0</v>
      </c>
      <c r="C195" s="226">
        <f>DATABASE!D194</f>
        <v>0</v>
      </c>
      <c r="D195" s="234"/>
      <c r="E195" s="234"/>
      <c r="F195" s="233"/>
      <c r="G195" s="340"/>
      <c r="H195" s="277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24">
        <v>194</v>
      </c>
      <c r="B196" s="339">
        <f>DATABASE!C195</f>
        <v>0</v>
      </c>
      <c r="C196" s="226">
        <f>DATABASE!D195</f>
        <v>0</v>
      </c>
      <c r="D196" s="234"/>
      <c r="E196" s="234"/>
      <c r="F196" s="233"/>
      <c r="G196" s="340"/>
      <c r="H196" s="277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24">
        <v>195</v>
      </c>
      <c r="B197" s="339">
        <f>DATABASE!C196</f>
        <v>0</v>
      </c>
      <c r="C197" s="226">
        <f>DATABASE!D196</f>
        <v>0</v>
      </c>
      <c r="D197" s="234"/>
      <c r="E197" s="234"/>
      <c r="F197" s="233"/>
      <c r="G197" s="340"/>
      <c r="H197" s="277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347">
        <v>196</v>
      </c>
      <c r="B198" s="342">
        <f>DATABASE!C197</f>
        <v>0</v>
      </c>
      <c r="C198" s="343">
        <f>DATABASE!D197</f>
        <v>0</v>
      </c>
      <c r="D198" s="344"/>
      <c r="E198" s="344"/>
      <c r="F198" s="345"/>
      <c r="G198" s="346"/>
      <c r="H198" s="277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330">
        <v>197</v>
      </c>
      <c r="B199" s="331">
        <f>DATABASE!C198</f>
        <v>0</v>
      </c>
      <c r="C199" s="332">
        <f>DATABASE!D198</f>
        <v>0</v>
      </c>
      <c r="D199" s="333">
        <f>Základ!AD199</f>
        <v>0</v>
      </c>
      <c r="E199" s="333">
        <f>Základ!AE199</f>
        <v>0</v>
      </c>
      <c r="F199" s="333">
        <f>Základ!AF199</f>
        <v>0</v>
      </c>
      <c r="G199" s="334">
        <f>Základ!AG199</f>
        <v>0</v>
      </c>
      <c r="H199" s="335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08">
        <v>198</v>
      </c>
      <c r="B200" s="337">
        <f>DATABASE!C199</f>
        <v>0</v>
      </c>
      <c r="C200" s="210">
        <f>DATABASE!D199</f>
        <v>0</v>
      </c>
      <c r="D200" s="219"/>
      <c r="E200" s="219"/>
      <c r="F200" s="212"/>
      <c r="G200" s="338"/>
      <c r="H200" s="277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24">
        <v>199</v>
      </c>
      <c r="B201" s="339">
        <f>DATABASE!C200</f>
        <v>0</v>
      </c>
      <c r="C201" s="226">
        <f>DATABASE!D200</f>
        <v>0</v>
      </c>
      <c r="D201" s="234"/>
      <c r="E201" s="234"/>
      <c r="F201" s="233"/>
      <c r="G201" s="340"/>
      <c r="H201" s="277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24">
        <v>200</v>
      </c>
      <c r="B202" s="339">
        <f>DATABASE!C201</f>
        <v>0</v>
      </c>
      <c r="C202" s="226">
        <f>DATABASE!D201</f>
        <v>0</v>
      </c>
      <c r="D202" s="234"/>
      <c r="E202" s="234"/>
      <c r="F202" s="233"/>
      <c r="G202" s="340"/>
      <c r="H202" s="277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24">
        <v>201</v>
      </c>
      <c r="B203" s="339">
        <f>DATABASE!C202</f>
        <v>0</v>
      </c>
      <c r="C203" s="226">
        <f>DATABASE!D202</f>
        <v>0</v>
      </c>
      <c r="D203" s="234"/>
      <c r="E203" s="234"/>
      <c r="F203" s="233"/>
      <c r="G203" s="340"/>
      <c r="H203" s="277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24">
        <v>202</v>
      </c>
      <c r="B204" s="339">
        <f>DATABASE!C203</f>
        <v>0</v>
      </c>
      <c r="C204" s="226">
        <f>DATABASE!D203</f>
        <v>0</v>
      </c>
      <c r="D204" s="234"/>
      <c r="E204" s="234"/>
      <c r="F204" s="233"/>
      <c r="G204" s="340"/>
      <c r="H204" s="277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347">
        <v>203</v>
      </c>
      <c r="B205" s="342">
        <f>DATABASE!C204</f>
        <v>0</v>
      </c>
      <c r="C205" s="343">
        <f>DATABASE!D204</f>
        <v>0</v>
      </c>
      <c r="D205" s="344"/>
      <c r="E205" s="344"/>
      <c r="F205" s="345"/>
      <c r="G205" s="346"/>
      <c r="H205" s="277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330">
        <v>204</v>
      </c>
      <c r="B206" s="331">
        <f>DATABASE!C205</f>
        <v>0</v>
      </c>
      <c r="C206" s="332">
        <f>DATABASE!D205</f>
        <v>0</v>
      </c>
      <c r="D206" s="333">
        <f>Základ!AD206</f>
        <v>0</v>
      </c>
      <c r="E206" s="333">
        <f>Základ!AE206</f>
        <v>0</v>
      </c>
      <c r="F206" s="333">
        <f>Základ!AF206</f>
        <v>0</v>
      </c>
      <c r="G206" s="334">
        <f>Základ!AG206</f>
        <v>0</v>
      </c>
      <c r="H206" s="335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08">
        <v>205</v>
      </c>
      <c r="B207" s="337">
        <f>DATABASE!C206</f>
        <v>0</v>
      </c>
      <c r="C207" s="210">
        <f>DATABASE!D206</f>
        <v>0</v>
      </c>
      <c r="D207" s="219"/>
      <c r="E207" s="219"/>
      <c r="F207" s="212"/>
      <c r="G207" s="338"/>
      <c r="H207" s="277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24">
        <v>206</v>
      </c>
      <c r="B208" s="339">
        <f>DATABASE!C207</f>
        <v>0</v>
      </c>
      <c r="C208" s="226">
        <f>DATABASE!D207</f>
        <v>0</v>
      </c>
      <c r="D208" s="234"/>
      <c r="E208" s="234"/>
      <c r="F208" s="233"/>
      <c r="G208" s="340"/>
      <c r="H208" s="277"/>
      <c r="I208" s="277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24">
        <v>207</v>
      </c>
      <c r="B209" s="339">
        <f>DATABASE!C208</f>
        <v>0</v>
      </c>
      <c r="C209" s="226">
        <f>DATABASE!D208</f>
        <v>0</v>
      </c>
      <c r="D209" s="234"/>
      <c r="E209" s="234"/>
      <c r="F209" s="233"/>
      <c r="G209" s="340"/>
      <c r="H209" s="277"/>
      <c r="I209" s="277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24">
        <v>208</v>
      </c>
      <c r="B210" s="339">
        <f>DATABASE!C209</f>
        <v>0</v>
      </c>
      <c r="C210" s="226">
        <f>DATABASE!D209</f>
        <v>0</v>
      </c>
      <c r="D210" s="234"/>
      <c r="E210" s="234"/>
      <c r="F210" s="233"/>
      <c r="G210" s="340"/>
      <c r="H210" s="277"/>
      <c r="I210" s="277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24">
        <v>209</v>
      </c>
      <c r="B211" s="339">
        <f>DATABASE!C210</f>
        <v>0</v>
      </c>
      <c r="C211" s="226">
        <f>DATABASE!D210</f>
        <v>0</v>
      </c>
      <c r="D211" s="234"/>
      <c r="E211" s="234"/>
      <c r="F211" s="233"/>
      <c r="G211" s="340"/>
      <c r="H211" s="277"/>
      <c r="I211" s="277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347">
        <v>210</v>
      </c>
      <c r="B212" s="342">
        <f>DATABASE!C211</f>
        <v>0</v>
      </c>
      <c r="C212" s="343">
        <f>DATABASE!D211</f>
        <v>0</v>
      </c>
      <c r="D212" s="344"/>
      <c r="E212" s="344"/>
      <c r="F212" s="345"/>
      <c r="G212" s="346"/>
      <c r="H212" s="277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330">
        <v>211</v>
      </c>
      <c r="B213" s="331">
        <f>DATABASE!C212</f>
        <v>0</v>
      </c>
      <c r="C213" s="332">
        <f>DATABASE!D212</f>
        <v>0</v>
      </c>
      <c r="D213" s="333">
        <f>Základ!AD213</f>
        <v>0</v>
      </c>
      <c r="E213" s="333">
        <f>Základ!AE213</f>
        <v>0</v>
      </c>
      <c r="F213" s="333">
        <f>Základ!AF213</f>
        <v>0</v>
      </c>
      <c r="G213" s="334">
        <f>Základ!AG213</f>
        <v>0</v>
      </c>
      <c r="H213" s="335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08">
        <v>212</v>
      </c>
      <c r="B214" s="337">
        <f>DATABASE!C213</f>
        <v>0</v>
      </c>
      <c r="C214" s="210">
        <f>DATABASE!D213</f>
        <v>0</v>
      </c>
      <c r="D214" s="219"/>
      <c r="E214" s="219"/>
      <c r="F214" s="212"/>
      <c r="G214" s="338"/>
      <c r="H214" s="277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24">
        <v>213</v>
      </c>
      <c r="B215" s="339">
        <f>DATABASE!C214</f>
        <v>0</v>
      </c>
      <c r="C215" s="226">
        <f>DATABASE!D214</f>
        <v>0</v>
      </c>
      <c r="D215" s="234"/>
      <c r="E215" s="234"/>
      <c r="F215" s="233"/>
      <c r="G215" s="340"/>
      <c r="H215" s="277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24">
        <v>214</v>
      </c>
      <c r="B216" s="339">
        <f>DATABASE!C215</f>
        <v>0</v>
      </c>
      <c r="C216" s="226">
        <f>DATABASE!D215</f>
        <v>0</v>
      </c>
      <c r="D216" s="234"/>
      <c r="E216" s="234"/>
      <c r="F216" s="233"/>
      <c r="G216" s="340"/>
      <c r="H216" s="277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24">
        <v>215</v>
      </c>
      <c r="B217" s="339">
        <f>DATABASE!C216</f>
        <v>0</v>
      </c>
      <c r="C217" s="226">
        <f>DATABASE!D216</f>
        <v>0</v>
      </c>
      <c r="D217" s="234"/>
      <c r="E217" s="234"/>
      <c r="F217" s="233"/>
      <c r="G217" s="340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24">
        <v>216</v>
      </c>
      <c r="B218" s="339">
        <f>DATABASE!C217</f>
        <v>0</v>
      </c>
      <c r="C218" s="226">
        <f>DATABASE!D217</f>
        <v>0</v>
      </c>
      <c r="D218" s="234"/>
      <c r="E218" s="234"/>
      <c r="F218" s="233"/>
      <c r="G218" s="340"/>
      <c r="H218" s="277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347">
        <v>217</v>
      </c>
      <c r="B219" s="342">
        <f>DATABASE!C218</f>
        <v>0</v>
      </c>
      <c r="C219" s="343">
        <f>DATABASE!D218</f>
        <v>0</v>
      </c>
      <c r="D219" s="344"/>
      <c r="E219" s="344"/>
      <c r="F219" s="345"/>
      <c r="G219" s="346"/>
      <c r="H219" s="277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330">
        <v>218</v>
      </c>
      <c r="B220" s="331">
        <f>DATABASE!C219</f>
        <v>0</v>
      </c>
      <c r="C220" s="332">
        <f>DATABASE!D219</f>
        <v>0</v>
      </c>
      <c r="D220" s="333">
        <f>Základ!AD220</f>
        <v>0</v>
      </c>
      <c r="E220" s="333">
        <f>Základ!AE220</f>
        <v>0</v>
      </c>
      <c r="F220" s="333">
        <f>Základ!AF220</f>
        <v>0</v>
      </c>
      <c r="G220" s="334">
        <f>Základ!AG220</f>
        <v>0</v>
      </c>
      <c r="H220" s="335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08">
        <v>219</v>
      </c>
      <c r="B221" s="337">
        <f>DATABASE!C220</f>
        <v>0</v>
      </c>
      <c r="C221" s="210">
        <f>DATABASE!D220</f>
        <v>0</v>
      </c>
      <c r="D221" s="219"/>
      <c r="E221" s="219"/>
      <c r="F221" s="212"/>
      <c r="G221" s="338"/>
      <c r="H221" s="277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24">
        <v>220</v>
      </c>
      <c r="B222" s="339">
        <f>DATABASE!C221</f>
        <v>0</v>
      </c>
      <c r="C222" s="226">
        <f>DATABASE!D221</f>
        <v>0</v>
      </c>
      <c r="D222" s="234"/>
      <c r="E222" s="234"/>
      <c r="F222" s="233"/>
      <c r="G222" s="340"/>
      <c r="H222" s="277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24">
        <v>221</v>
      </c>
      <c r="B223" s="339">
        <f>DATABASE!C222</f>
        <v>0</v>
      </c>
      <c r="C223" s="226">
        <f>DATABASE!D222</f>
        <v>0</v>
      </c>
      <c r="D223" s="234"/>
      <c r="E223" s="234"/>
      <c r="F223" s="233"/>
      <c r="G223" s="340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24">
        <v>222</v>
      </c>
      <c r="B224" s="339">
        <f>DATABASE!C223</f>
        <v>0</v>
      </c>
      <c r="C224" s="226">
        <f>DATABASE!D223</f>
        <v>0</v>
      </c>
      <c r="D224" s="234"/>
      <c r="E224" s="234"/>
      <c r="F224" s="233"/>
      <c r="G224" s="340"/>
      <c r="H224" s="277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24">
        <v>223</v>
      </c>
      <c r="B225" s="339">
        <f>DATABASE!C224</f>
        <v>0</v>
      </c>
      <c r="C225" s="226">
        <f>DATABASE!D224</f>
        <v>0</v>
      </c>
      <c r="D225" s="234"/>
      <c r="E225" s="234"/>
      <c r="F225" s="233"/>
      <c r="G225" s="340"/>
      <c r="H225" s="277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347">
        <v>224</v>
      </c>
      <c r="B226" s="342">
        <f>DATABASE!C225</f>
        <v>0</v>
      </c>
      <c r="C226" s="343">
        <f>DATABASE!D225</f>
        <v>0</v>
      </c>
      <c r="D226" s="344"/>
      <c r="E226" s="344"/>
      <c r="F226" s="345"/>
      <c r="G226" s="346"/>
      <c r="H226" s="277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330">
        <v>225</v>
      </c>
      <c r="B227" s="331">
        <f>DATABASE!C226</f>
        <v>0</v>
      </c>
      <c r="C227" s="332">
        <f>DATABASE!D226</f>
        <v>0</v>
      </c>
      <c r="D227" s="333">
        <f>Základ!AD227</f>
        <v>0</v>
      </c>
      <c r="E227" s="333">
        <f>Základ!AE227</f>
        <v>0</v>
      </c>
      <c r="F227" s="333">
        <f>Základ!AF227</f>
        <v>0</v>
      </c>
      <c r="G227" s="334">
        <f>Základ!AG227</f>
        <v>0</v>
      </c>
      <c r="H227" s="335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08">
        <v>226</v>
      </c>
      <c r="B228" s="337">
        <f>DATABASE!C227</f>
        <v>0</v>
      </c>
      <c r="C228" s="210">
        <f>DATABASE!D227</f>
        <v>0</v>
      </c>
      <c r="D228" s="219"/>
      <c r="E228" s="219"/>
      <c r="F228" s="212"/>
      <c r="G228" s="338"/>
      <c r="H228" s="277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24">
        <v>227</v>
      </c>
      <c r="B229" s="339">
        <f>DATABASE!C228</f>
        <v>0</v>
      </c>
      <c r="C229" s="226">
        <f>DATABASE!D228</f>
        <v>0</v>
      </c>
      <c r="D229" s="234"/>
      <c r="E229" s="234"/>
      <c r="F229" s="233"/>
      <c r="G229" s="340"/>
      <c r="H229" s="277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24">
        <v>228</v>
      </c>
      <c r="B230" s="339">
        <f>DATABASE!C229</f>
        <v>0</v>
      </c>
      <c r="C230" s="226">
        <f>DATABASE!D229</f>
        <v>0</v>
      </c>
      <c r="D230" s="234"/>
      <c r="E230" s="234"/>
      <c r="F230" s="233"/>
      <c r="G230" s="340"/>
      <c r="H230" s="277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24">
        <v>229</v>
      </c>
      <c r="B231" s="339">
        <f>DATABASE!C230</f>
        <v>0</v>
      </c>
      <c r="C231" s="226">
        <f>DATABASE!D230</f>
        <v>0</v>
      </c>
      <c r="D231" s="234"/>
      <c r="E231" s="234"/>
      <c r="F231" s="233"/>
      <c r="G231" s="340"/>
      <c r="H231" s="277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24">
        <v>230</v>
      </c>
      <c r="B232" s="339">
        <f>DATABASE!C231</f>
        <v>0</v>
      </c>
      <c r="C232" s="226">
        <f>DATABASE!D231</f>
        <v>0</v>
      </c>
      <c r="D232" s="234"/>
      <c r="E232" s="234"/>
      <c r="F232" s="233"/>
      <c r="G232" s="340"/>
      <c r="H232" s="277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347">
        <v>231</v>
      </c>
      <c r="B233" s="342">
        <f>DATABASE!C232</f>
        <v>0</v>
      </c>
      <c r="C233" s="343">
        <f>DATABASE!D232</f>
        <v>0</v>
      </c>
      <c r="D233" s="344"/>
      <c r="E233" s="344"/>
      <c r="F233" s="345"/>
      <c r="G233" s="346"/>
      <c r="H233" s="277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330">
        <v>232</v>
      </c>
      <c r="B234" s="331">
        <f>DATABASE!C233</f>
        <v>0</v>
      </c>
      <c r="C234" s="332">
        <f>DATABASE!D233</f>
        <v>0</v>
      </c>
      <c r="D234" s="333">
        <f>Základ!AD234</f>
        <v>0</v>
      </c>
      <c r="E234" s="333">
        <f>Základ!AE234</f>
        <v>0</v>
      </c>
      <c r="F234" s="333">
        <f>Základ!AF234</f>
        <v>0</v>
      </c>
      <c r="G234" s="334">
        <f>Základ!AG234</f>
        <v>0</v>
      </c>
      <c r="H234" s="335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08">
        <v>233</v>
      </c>
      <c r="B235" s="337">
        <f>DATABASE!C234</f>
        <v>0</v>
      </c>
      <c r="C235" s="210">
        <f>DATABASE!D234</f>
        <v>0</v>
      </c>
      <c r="D235" s="219"/>
      <c r="E235" s="219"/>
      <c r="F235" s="212"/>
      <c r="G235" s="338"/>
      <c r="H235" s="277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24">
        <v>234</v>
      </c>
      <c r="B236" s="339">
        <f>DATABASE!C235</f>
        <v>0</v>
      </c>
      <c r="C236" s="226">
        <f>DATABASE!D235</f>
        <v>0</v>
      </c>
      <c r="D236" s="234"/>
      <c r="E236" s="234"/>
      <c r="F236" s="233"/>
      <c r="G236" s="340"/>
      <c r="H236" s="277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24">
        <v>235</v>
      </c>
      <c r="B237" s="339">
        <f>DATABASE!C236</f>
        <v>0</v>
      </c>
      <c r="C237" s="226">
        <f>DATABASE!D236</f>
        <v>0</v>
      </c>
      <c r="D237" s="234"/>
      <c r="E237" s="234"/>
      <c r="F237" s="233"/>
      <c r="G237" s="340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24">
        <v>236</v>
      </c>
      <c r="B238" s="339">
        <f>DATABASE!C237</f>
        <v>0</v>
      </c>
      <c r="C238" s="226">
        <f>DATABASE!D237</f>
        <v>0</v>
      </c>
      <c r="D238" s="234"/>
      <c r="E238" s="234"/>
      <c r="F238" s="233"/>
      <c r="G238" s="340"/>
      <c r="H238" s="277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24">
        <v>237</v>
      </c>
      <c r="B239" s="339">
        <f>DATABASE!C238</f>
        <v>0</v>
      </c>
      <c r="C239" s="226">
        <f>DATABASE!D238</f>
        <v>0</v>
      </c>
      <c r="D239" s="234"/>
      <c r="E239" s="234"/>
      <c r="F239" s="233"/>
      <c r="G239" s="340"/>
      <c r="H239" s="277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347">
        <v>238</v>
      </c>
      <c r="B240" s="342">
        <f>DATABASE!C239</f>
        <v>0</v>
      </c>
      <c r="C240" s="343">
        <f>DATABASE!D239</f>
        <v>0</v>
      </c>
      <c r="D240" s="344"/>
      <c r="E240" s="344"/>
      <c r="F240" s="345"/>
      <c r="G240" s="346"/>
      <c r="H240" s="277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330">
        <v>239</v>
      </c>
      <c r="B241" s="331">
        <f>DATABASE!C240</f>
        <v>0</v>
      </c>
      <c r="C241" s="332">
        <f>DATABASE!D240</f>
        <v>0</v>
      </c>
      <c r="D241" s="333">
        <f>Základ!AD241</f>
        <v>0</v>
      </c>
      <c r="E241" s="333">
        <f>Základ!AE241</f>
        <v>0</v>
      </c>
      <c r="F241" s="333">
        <f>Základ!AF241</f>
        <v>0</v>
      </c>
      <c r="G241" s="334">
        <f>Základ!AG241</f>
        <v>0</v>
      </c>
      <c r="H241" s="335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08">
        <v>240</v>
      </c>
      <c r="B242" s="337">
        <f>DATABASE!C241</f>
        <v>0</v>
      </c>
      <c r="C242" s="210">
        <f>DATABASE!D241</f>
        <v>0</v>
      </c>
      <c r="D242" s="219"/>
      <c r="E242" s="219"/>
      <c r="F242" s="212"/>
      <c r="G242" s="338"/>
      <c r="H242" s="277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24">
        <v>241</v>
      </c>
      <c r="B243" s="339">
        <f>DATABASE!C242</f>
        <v>0</v>
      </c>
      <c r="C243" s="226">
        <f>DATABASE!D242</f>
        <v>0</v>
      </c>
      <c r="D243" s="234"/>
      <c r="E243" s="234"/>
      <c r="F243" s="233"/>
      <c r="G243" s="340"/>
      <c r="H243" s="277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24">
        <v>242</v>
      </c>
      <c r="B244" s="339">
        <f>DATABASE!C243</f>
        <v>0</v>
      </c>
      <c r="C244" s="226">
        <f>DATABASE!D243</f>
        <v>0</v>
      </c>
      <c r="D244" s="234"/>
      <c r="E244" s="234"/>
      <c r="F244" s="233"/>
      <c r="G244" s="340"/>
      <c r="H244" s="277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24">
        <v>243</v>
      </c>
      <c r="B245" s="339">
        <f>DATABASE!C244</f>
        <v>0</v>
      </c>
      <c r="C245" s="226">
        <f>DATABASE!D244</f>
        <v>0</v>
      </c>
      <c r="D245" s="234"/>
      <c r="E245" s="234"/>
      <c r="F245" s="233"/>
      <c r="G245" s="340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24">
        <v>244</v>
      </c>
      <c r="B246" s="339">
        <f>DATABASE!C245</f>
        <v>0</v>
      </c>
      <c r="C246" s="226">
        <f>DATABASE!D245</f>
        <v>0</v>
      </c>
      <c r="D246" s="234"/>
      <c r="E246" s="234"/>
      <c r="F246" s="233"/>
      <c r="G246" s="340"/>
      <c r="H246" s="277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347">
        <v>245</v>
      </c>
      <c r="B247" s="342">
        <f>DATABASE!C246</f>
        <v>0</v>
      </c>
      <c r="C247" s="343">
        <f>DATABASE!D246</f>
        <v>0</v>
      </c>
      <c r="D247" s="344"/>
      <c r="E247" s="344"/>
      <c r="F247" s="345"/>
      <c r="G247" s="346"/>
      <c r="H247" s="277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330">
        <v>246</v>
      </c>
      <c r="B248" s="331">
        <f>DATABASE!C247</f>
        <v>0</v>
      </c>
      <c r="C248" s="332">
        <f>DATABASE!D247</f>
        <v>0</v>
      </c>
      <c r="D248" s="333">
        <f>Základ!AD248</f>
        <v>0</v>
      </c>
      <c r="E248" s="333">
        <f>Základ!AE248</f>
        <v>0</v>
      </c>
      <c r="F248" s="333">
        <f>Základ!AF248</f>
        <v>0</v>
      </c>
      <c r="G248" s="334">
        <f>Základ!AG248</f>
        <v>0</v>
      </c>
      <c r="H248" s="335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08">
        <v>247</v>
      </c>
      <c r="B249" s="337">
        <f>DATABASE!C248</f>
        <v>0</v>
      </c>
      <c r="C249" s="210">
        <f>DATABASE!D248</f>
        <v>0</v>
      </c>
      <c r="D249" s="219"/>
      <c r="E249" s="219"/>
      <c r="F249" s="212"/>
      <c r="G249" s="338"/>
      <c r="H249" s="277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24">
        <v>248</v>
      </c>
      <c r="B250" s="339">
        <f>DATABASE!C249</f>
        <v>0</v>
      </c>
      <c r="C250" s="226">
        <f>DATABASE!D249</f>
        <v>0</v>
      </c>
      <c r="D250" s="234"/>
      <c r="E250" s="234"/>
      <c r="F250" s="233"/>
      <c r="G250" s="340"/>
      <c r="H250" s="277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24">
        <v>249</v>
      </c>
      <c r="B251" s="339">
        <f>DATABASE!C250</f>
        <v>0</v>
      </c>
      <c r="C251" s="226">
        <f>DATABASE!D250</f>
        <v>0</v>
      </c>
      <c r="D251" s="234"/>
      <c r="E251" s="234"/>
      <c r="F251" s="233"/>
      <c r="G251" s="340"/>
      <c r="H251" s="277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24">
        <v>250</v>
      </c>
      <c r="B252" s="339">
        <f>DATABASE!C251</f>
        <v>0</v>
      </c>
      <c r="C252" s="226">
        <f>DATABASE!D251</f>
        <v>0</v>
      </c>
      <c r="D252" s="234"/>
      <c r="E252" s="234"/>
      <c r="F252" s="233"/>
      <c r="G252" s="340"/>
      <c r="H252" s="277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24">
        <v>251</v>
      </c>
      <c r="B253" s="339">
        <f>DATABASE!C252</f>
        <v>0</v>
      </c>
      <c r="C253" s="226">
        <f>DATABASE!D252</f>
        <v>0</v>
      </c>
      <c r="D253" s="234"/>
      <c r="E253" s="234"/>
      <c r="F253" s="233"/>
      <c r="G253" s="340"/>
      <c r="H253" s="277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347">
        <v>252</v>
      </c>
      <c r="B254" s="342">
        <f>DATABASE!C253</f>
        <v>0</v>
      </c>
      <c r="C254" s="343">
        <f>DATABASE!D253</f>
        <v>0</v>
      </c>
      <c r="D254" s="344"/>
      <c r="E254" s="344"/>
      <c r="F254" s="345"/>
      <c r="G254" s="346"/>
      <c r="H254" s="277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330">
        <v>253</v>
      </c>
      <c r="B255" s="331">
        <f>DATABASE!C254</f>
        <v>0</v>
      </c>
      <c r="C255" s="332">
        <f>DATABASE!D254</f>
        <v>0</v>
      </c>
      <c r="D255" s="333">
        <f>Základ!AD255</f>
        <v>0</v>
      </c>
      <c r="E255" s="333">
        <f>Základ!AE255</f>
        <v>0</v>
      </c>
      <c r="F255" s="333">
        <f>Základ!AF255</f>
        <v>0</v>
      </c>
      <c r="G255" s="334">
        <f>Základ!AG255</f>
        <v>0</v>
      </c>
      <c r="H255" s="335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08">
        <v>254</v>
      </c>
      <c r="B256" s="337">
        <f>DATABASE!C255</f>
        <v>0</v>
      </c>
      <c r="C256" s="210">
        <f>DATABASE!D255</f>
        <v>0</v>
      </c>
      <c r="D256" s="219"/>
      <c r="E256" s="219"/>
      <c r="F256" s="212"/>
      <c r="G256" s="338"/>
      <c r="H256" s="277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24">
        <v>255</v>
      </c>
      <c r="B257" s="339">
        <f>DATABASE!C256</f>
        <v>0</v>
      </c>
      <c r="C257" s="226">
        <f>DATABASE!D256</f>
        <v>0</v>
      </c>
      <c r="D257" s="234"/>
      <c r="E257" s="234"/>
      <c r="F257" s="233"/>
      <c r="G257" s="340"/>
      <c r="H257" s="277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24">
        <v>256</v>
      </c>
      <c r="B258" s="339">
        <f>DATABASE!C257</f>
        <v>0</v>
      </c>
      <c r="C258" s="226">
        <f>DATABASE!D257</f>
        <v>0</v>
      </c>
      <c r="D258" s="234"/>
      <c r="E258" s="234"/>
      <c r="F258" s="233"/>
      <c r="G258" s="340"/>
      <c r="H258" s="277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24">
        <v>257</v>
      </c>
      <c r="B259" s="339">
        <f>DATABASE!C258</f>
        <v>0</v>
      </c>
      <c r="C259" s="226">
        <f>DATABASE!D258</f>
        <v>0</v>
      </c>
      <c r="D259" s="234"/>
      <c r="E259" s="234"/>
      <c r="F259" s="233"/>
      <c r="G259" s="340"/>
      <c r="H259" s="277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24">
        <v>258</v>
      </c>
      <c r="B260" s="339">
        <f>DATABASE!C259</f>
        <v>0</v>
      </c>
      <c r="C260" s="226">
        <f>DATABASE!D259</f>
        <v>0</v>
      </c>
      <c r="D260" s="234"/>
      <c r="E260" s="234"/>
      <c r="F260" s="233"/>
      <c r="G260" s="340"/>
      <c r="H260" s="277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347">
        <v>259</v>
      </c>
      <c r="B261" s="342">
        <f>DATABASE!C260</f>
        <v>0</v>
      </c>
      <c r="C261" s="343">
        <f>DATABASE!D260</f>
        <v>0</v>
      </c>
      <c r="D261" s="344"/>
      <c r="E261" s="344"/>
      <c r="F261" s="345"/>
      <c r="G261" s="346"/>
      <c r="H261" s="277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330">
        <v>260</v>
      </c>
      <c r="B262" s="331">
        <f>DATABASE!C261</f>
        <v>0</v>
      </c>
      <c r="C262" s="332">
        <f>DATABASE!D261</f>
        <v>0</v>
      </c>
      <c r="D262" s="333">
        <f>Základ!AD262</f>
        <v>0</v>
      </c>
      <c r="E262" s="333">
        <f>Základ!AE262</f>
        <v>0</v>
      </c>
      <c r="F262" s="333">
        <f>Základ!AF262</f>
        <v>0</v>
      </c>
      <c r="G262" s="334">
        <f>Základ!AG262</f>
        <v>0</v>
      </c>
      <c r="H262" s="335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08">
        <v>261</v>
      </c>
      <c r="B263" s="337">
        <f>DATABASE!C262</f>
        <v>0</v>
      </c>
      <c r="C263" s="210">
        <f>DATABASE!D262</f>
        <v>0</v>
      </c>
      <c r="D263" s="219"/>
      <c r="E263" s="219"/>
      <c r="F263" s="212"/>
      <c r="G263" s="338"/>
      <c r="H263" s="277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24">
        <v>262</v>
      </c>
      <c r="B264" s="339">
        <f>DATABASE!C263</f>
        <v>0</v>
      </c>
      <c r="C264" s="226">
        <f>DATABASE!D263</f>
        <v>0</v>
      </c>
      <c r="D264" s="234"/>
      <c r="E264" s="234"/>
      <c r="F264" s="233"/>
      <c r="G264" s="340"/>
      <c r="H264" s="277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24">
        <v>263</v>
      </c>
      <c r="B265" s="339">
        <f>DATABASE!C264</f>
        <v>0</v>
      </c>
      <c r="C265" s="226">
        <f>DATABASE!D264</f>
        <v>0</v>
      </c>
      <c r="D265" s="234"/>
      <c r="E265" s="234"/>
      <c r="F265" s="233"/>
      <c r="G265" s="340"/>
      <c r="H265" s="277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24">
        <v>264</v>
      </c>
      <c r="B266" s="339">
        <f>DATABASE!C265</f>
        <v>0</v>
      </c>
      <c r="C266" s="226">
        <f>DATABASE!D265</f>
        <v>0</v>
      </c>
      <c r="D266" s="234"/>
      <c r="E266" s="234"/>
      <c r="F266" s="233"/>
      <c r="G266" s="340"/>
      <c r="H266" s="277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24">
        <v>265</v>
      </c>
      <c r="B267" s="339">
        <f>DATABASE!C266</f>
        <v>0</v>
      </c>
      <c r="C267" s="226">
        <f>DATABASE!D266</f>
        <v>0</v>
      </c>
      <c r="D267" s="234"/>
      <c r="E267" s="234"/>
      <c r="F267" s="233"/>
      <c r="G267" s="340"/>
      <c r="H267" s="277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347">
        <v>266</v>
      </c>
      <c r="B268" s="342">
        <f>DATABASE!C267</f>
        <v>0</v>
      </c>
      <c r="C268" s="343">
        <f>DATABASE!D267</f>
        <v>0</v>
      </c>
      <c r="D268" s="344"/>
      <c r="E268" s="344"/>
      <c r="F268" s="345"/>
      <c r="G268" s="346"/>
      <c r="H268" s="277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330">
        <v>267</v>
      </c>
      <c r="B269" s="331">
        <f>DATABASE!C268</f>
        <v>0</v>
      </c>
      <c r="C269" s="332">
        <f>DATABASE!D268</f>
        <v>0</v>
      </c>
      <c r="D269" s="333">
        <f>Základ!AD269</f>
        <v>0</v>
      </c>
      <c r="E269" s="333">
        <f>Základ!AE269</f>
        <v>0</v>
      </c>
      <c r="F269" s="333">
        <f>Základ!AF269</f>
        <v>0</v>
      </c>
      <c r="G269" s="334">
        <f>Základ!AG269</f>
        <v>0</v>
      </c>
      <c r="H269" s="335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08">
        <v>268</v>
      </c>
      <c r="B270" s="337">
        <f>DATABASE!C269</f>
        <v>0</v>
      </c>
      <c r="C270" s="210">
        <f>DATABASE!D269</f>
        <v>0</v>
      </c>
      <c r="D270" s="219"/>
      <c r="E270" s="219"/>
      <c r="F270" s="212"/>
      <c r="G270" s="338"/>
      <c r="H270" s="277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24">
        <v>269</v>
      </c>
      <c r="B271" s="339">
        <f>DATABASE!C270</f>
        <v>0</v>
      </c>
      <c r="C271" s="226">
        <f>DATABASE!D270</f>
        <v>0</v>
      </c>
      <c r="D271" s="234"/>
      <c r="E271" s="234"/>
      <c r="F271" s="233"/>
      <c r="G271" s="340"/>
      <c r="H271" s="277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24">
        <v>270</v>
      </c>
      <c r="B272" s="339">
        <f>DATABASE!C271</f>
        <v>0</v>
      </c>
      <c r="C272" s="226">
        <f>DATABASE!D271</f>
        <v>0</v>
      </c>
      <c r="D272" s="234"/>
      <c r="E272" s="234"/>
      <c r="F272" s="233"/>
      <c r="G272" s="340"/>
      <c r="H272" s="277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24">
        <v>271</v>
      </c>
      <c r="B273" s="339">
        <f>DATABASE!C272</f>
        <v>0</v>
      </c>
      <c r="C273" s="226">
        <f>DATABASE!D272</f>
        <v>0</v>
      </c>
      <c r="D273" s="234"/>
      <c r="E273" s="234"/>
      <c r="F273" s="233"/>
      <c r="G273" s="340"/>
      <c r="H273" s="277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24">
        <v>272</v>
      </c>
      <c r="B274" s="339">
        <f>DATABASE!C273</f>
        <v>0</v>
      </c>
      <c r="C274" s="226">
        <f>DATABASE!D273</f>
        <v>0</v>
      </c>
      <c r="D274" s="234"/>
      <c r="E274" s="234"/>
      <c r="F274" s="233"/>
      <c r="G274" s="340"/>
      <c r="H274" s="277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347">
        <v>273</v>
      </c>
      <c r="B275" s="342">
        <f>DATABASE!C274</f>
        <v>0</v>
      </c>
      <c r="C275" s="343">
        <f>DATABASE!D274</f>
        <v>0</v>
      </c>
      <c r="D275" s="344"/>
      <c r="E275" s="344"/>
      <c r="F275" s="345"/>
      <c r="G275" s="346"/>
      <c r="H275" s="277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330">
        <v>274</v>
      </c>
      <c r="B276" s="331">
        <f>DATABASE!C275</f>
        <v>0</v>
      </c>
      <c r="C276" s="332">
        <f>DATABASE!D275</f>
        <v>0</v>
      </c>
      <c r="D276" s="333">
        <f>Základ!AD276</f>
        <v>0</v>
      </c>
      <c r="E276" s="333">
        <f>Základ!AE276</f>
        <v>0</v>
      </c>
      <c r="F276" s="333">
        <f>Základ!AF276</f>
        <v>0</v>
      </c>
      <c r="G276" s="334">
        <f>Základ!AG276</f>
        <v>0</v>
      </c>
      <c r="H276" s="335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08">
        <v>275</v>
      </c>
      <c r="B277" s="337">
        <f>DATABASE!C276</f>
        <v>0</v>
      </c>
      <c r="C277" s="210">
        <f>DATABASE!D276</f>
        <v>0</v>
      </c>
      <c r="D277" s="219"/>
      <c r="E277" s="219"/>
      <c r="F277" s="212"/>
      <c r="G277" s="338"/>
      <c r="H277" s="277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24">
        <v>276</v>
      </c>
      <c r="B278" s="339">
        <f>DATABASE!C277</f>
        <v>0</v>
      </c>
      <c r="C278" s="226">
        <f>DATABASE!D277</f>
        <v>0</v>
      </c>
      <c r="D278" s="234"/>
      <c r="E278" s="234"/>
      <c r="F278" s="233"/>
      <c r="G278" s="340"/>
      <c r="H278" s="277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24">
        <v>277</v>
      </c>
      <c r="B279" s="339">
        <f>DATABASE!C278</f>
        <v>0</v>
      </c>
      <c r="C279" s="226">
        <f>DATABASE!D278</f>
        <v>0</v>
      </c>
      <c r="D279" s="234"/>
      <c r="E279" s="234"/>
      <c r="F279" s="233"/>
      <c r="G279" s="340"/>
      <c r="H279" s="277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24">
        <v>278</v>
      </c>
      <c r="B280" s="339">
        <f>DATABASE!C279</f>
        <v>0</v>
      </c>
      <c r="C280" s="226">
        <f>DATABASE!D279</f>
        <v>0</v>
      </c>
      <c r="D280" s="234"/>
      <c r="E280" s="234"/>
      <c r="F280" s="233"/>
      <c r="G280" s="340"/>
      <c r="H280" s="277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24">
        <v>279</v>
      </c>
      <c r="B281" s="339">
        <f>DATABASE!C280</f>
        <v>0</v>
      </c>
      <c r="C281" s="226">
        <f>DATABASE!D280</f>
        <v>0</v>
      </c>
      <c r="D281" s="234"/>
      <c r="E281" s="234"/>
      <c r="F281" s="233"/>
      <c r="G281" s="340"/>
      <c r="H281" s="277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347">
        <v>280</v>
      </c>
      <c r="B282" s="342">
        <f>DATABASE!C281</f>
        <v>0</v>
      </c>
      <c r="C282" s="343">
        <f>DATABASE!D281</f>
        <v>0</v>
      </c>
      <c r="D282" s="344"/>
      <c r="E282" s="344"/>
      <c r="F282" s="345"/>
      <c r="G282" s="346"/>
      <c r="H282" s="277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330">
        <v>281</v>
      </c>
      <c r="B283" s="331">
        <f>DATABASE!C282</f>
        <v>0</v>
      </c>
      <c r="C283" s="332">
        <f>DATABASE!D282</f>
        <v>0</v>
      </c>
      <c r="D283" s="333">
        <f>Základ!AD283</f>
        <v>0</v>
      </c>
      <c r="E283" s="333">
        <f>Základ!AE283</f>
        <v>0</v>
      </c>
      <c r="F283" s="333">
        <f>Základ!AF283</f>
        <v>0</v>
      </c>
      <c r="G283" s="334">
        <f>Základ!AG283</f>
        <v>0</v>
      </c>
      <c r="H283" s="335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08">
        <v>282</v>
      </c>
      <c r="B284" s="337">
        <f>DATABASE!C283</f>
        <v>0</v>
      </c>
      <c r="C284" s="210">
        <f>DATABASE!D283</f>
        <v>0</v>
      </c>
      <c r="D284" s="219"/>
      <c r="E284" s="219"/>
      <c r="F284" s="212"/>
      <c r="G284" s="338"/>
      <c r="H284" s="277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24">
        <v>283</v>
      </c>
      <c r="B285" s="339">
        <f>DATABASE!C284</f>
        <v>0</v>
      </c>
      <c r="C285" s="226">
        <f>DATABASE!D284</f>
        <v>0</v>
      </c>
      <c r="D285" s="234"/>
      <c r="E285" s="234"/>
      <c r="F285" s="233"/>
      <c r="G285" s="340"/>
      <c r="H285" s="277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24">
        <v>284</v>
      </c>
      <c r="B286" s="339">
        <f>DATABASE!C285</f>
        <v>0</v>
      </c>
      <c r="C286" s="226">
        <f>DATABASE!D285</f>
        <v>0</v>
      </c>
      <c r="D286" s="234"/>
      <c r="E286" s="234"/>
      <c r="F286" s="233"/>
      <c r="G286" s="340"/>
      <c r="H286" s="277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24">
        <v>285</v>
      </c>
      <c r="B287" s="339">
        <f>DATABASE!C286</f>
        <v>0</v>
      </c>
      <c r="C287" s="226">
        <f>DATABASE!D286</f>
        <v>0</v>
      </c>
      <c r="D287" s="234"/>
      <c r="E287" s="234"/>
      <c r="F287" s="233"/>
      <c r="G287" s="340"/>
      <c r="H287" s="277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24">
        <v>286</v>
      </c>
      <c r="B288" s="339">
        <f>DATABASE!C287</f>
        <v>0</v>
      </c>
      <c r="C288" s="226">
        <f>DATABASE!D287</f>
        <v>0</v>
      </c>
      <c r="D288" s="234"/>
      <c r="E288" s="234"/>
      <c r="F288" s="233"/>
      <c r="G288" s="340"/>
      <c r="H288" s="277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347">
        <v>287</v>
      </c>
      <c r="B289" s="342">
        <f>DATABASE!C288</f>
        <v>0</v>
      </c>
      <c r="C289" s="343">
        <f>DATABASE!D288</f>
        <v>0</v>
      </c>
      <c r="D289" s="344"/>
      <c r="E289" s="344"/>
      <c r="F289" s="345"/>
      <c r="G289" s="346"/>
      <c r="H289" s="277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330">
        <v>288</v>
      </c>
      <c r="B290" s="331">
        <f>DATABASE!C289</f>
        <v>0</v>
      </c>
      <c r="C290" s="332">
        <f>DATABASE!D289</f>
        <v>0</v>
      </c>
      <c r="D290" s="333">
        <f>Základ!AD290</f>
        <v>0</v>
      </c>
      <c r="E290" s="333">
        <f>Základ!AE290</f>
        <v>0</v>
      </c>
      <c r="F290" s="333">
        <f>Základ!AF290</f>
        <v>0</v>
      </c>
      <c r="G290" s="334">
        <f>Základ!AG290</f>
        <v>0</v>
      </c>
      <c r="H290" s="335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08">
        <v>289</v>
      </c>
      <c r="B291" s="337">
        <f>DATABASE!C290</f>
        <v>0</v>
      </c>
      <c r="C291" s="210">
        <f>DATABASE!D290</f>
        <v>0</v>
      </c>
      <c r="D291" s="219"/>
      <c r="E291" s="219"/>
      <c r="F291" s="212"/>
      <c r="G291" s="338"/>
      <c r="H291" s="277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24">
        <v>290</v>
      </c>
      <c r="B292" s="339">
        <f>DATABASE!C291</f>
        <v>0</v>
      </c>
      <c r="C292" s="226">
        <f>DATABASE!D291</f>
        <v>0</v>
      </c>
      <c r="D292" s="234"/>
      <c r="E292" s="234"/>
      <c r="F292" s="233"/>
      <c r="G292" s="340"/>
      <c r="H292" s="277"/>
      <c r="I292" s="277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24">
        <v>291</v>
      </c>
      <c r="B293" s="339">
        <f>DATABASE!C292</f>
        <v>0</v>
      </c>
      <c r="C293" s="226">
        <f>DATABASE!D292</f>
        <v>0</v>
      </c>
      <c r="D293" s="234"/>
      <c r="E293" s="234"/>
      <c r="F293" s="233"/>
      <c r="G293" s="340"/>
      <c r="H293" s="277"/>
      <c r="I293" s="277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24">
        <v>292</v>
      </c>
      <c r="B294" s="339">
        <f>DATABASE!C293</f>
        <v>0</v>
      </c>
      <c r="C294" s="226">
        <f>DATABASE!D293</f>
        <v>0</v>
      </c>
      <c r="D294" s="234"/>
      <c r="E294" s="234"/>
      <c r="F294" s="233"/>
      <c r="G294" s="340"/>
      <c r="H294" s="277"/>
      <c r="I294" s="277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24">
        <v>293</v>
      </c>
      <c r="B295" s="339">
        <f>DATABASE!C294</f>
        <v>0</v>
      </c>
      <c r="C295" s="226">
        <f>DATABASE!D294</f>
        <v>0</v>
      </c>
      <c r="D295" s="234"/>
      <c r="E295" s="234"/>
      <c r="F295" s="233"/>
      <c r="G295" s="340"/>
      <c r="H295" s="277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24">
        <v>294</v>
      </c>
      <c r="B296" s="348">
        <f>DATABASE!C295</f>
        <v>0</v>
      </c>
      <c r="C296" s="349">
        <f>DATABASE!D295</f>
        <v>0</v>
      </c>
      <c r="D296" s="350"/>
      <c r="E296" s="350"/>
      <c r="F296" s="351"/>
      <c r="G296" s="352"/>
      <c r="H296" s="277"/>
      <c r="I296" s="277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65"/>
      <c r="C297" s="266"/>
      <c r="D297" s="272"/>
      <c r="E297" s="272"/>
      <c r="F297" s="268"/>
      <c r="G297" s="272"/>
      <c r="H297" s="277"/>
      <c r="I297" s="277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65"/>
      <c r="C298" s="266"/>
      <c r="D298" s="272"/>
      <c r="E298" s="272"/>
      <c r="F298" s="268"/>
      <c r="G298" s="272"/>
      <c r="H298" s="277"/>
      <c r="I298" s="277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65"/>
      <c r="C299" s="266"/>
      <c r="D299" s="272"/>
      <c r="E299" s="272"/>
      <c r="F299" s="268"/>
      <c r="G299" s="272"/>
      <c r="H299" s="277"/>
      <c r="I299" s="277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65"/>
      <c r="C300" s="266"/>
      <c r="D300" s="272"/>
      <c r="E300" s="272"/>
      <c r="F300" s="268"/>
      <c r="G300" s="272"/>
      <c r="H300" s="277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65"/>
      <c r="C301" s="266"/>
      <c r="D301" s="272"/>
      <c r="E301" s="272"/>
      <c r="F301" s="268"/>
      <c r="G301" s="272"/>
      <c r="H301" s="277"/>
      <c r="I301" s="277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65"/>
      <c r="C302" s="266"/>
      <c r="D302" s="272"/>
      <c r="E302" s="272"/>
      <c r="F302" s="268"/>
      <c r="G302" s="272"/>
      <c r="H302" s="277"/>
      <c r="I302" s="277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65"/>
      <c r="C303" s="266"/>
      <c r="D303" s="272"/>
      <c r="E303" s="272"/>
      <c r="F303" s="268"/>
      <c r="G303" s="272"/>
      <c r="H303" s="277"/>
      <c r="I303" s="277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65"/>
      <c r="C304" s="266"/>
      <c r="D304" s="272"/>
      <c r="E304" s="272"/>
      <c r="F304" s="268"/>
      <c r="G304" s="272"/>
      <c r="H304" s="277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65"/>
      <c r="C305" s="266"/>
      <c r="D305" s="272"/>
      <c r="E305" s="272"/>
      <c r="F305" s="268"/>
      <c r="G305" s="272"/>
      <c r="H305" s="277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65"/>
      <c r="C306" s="266"/>
      <c r="D306" s="272"/>
      <c r="E306" s="272"/>
      <c r="F306" s="268"/>
      <c r="G306" s="272"/>
      <c r="H306" s="277"/>
      <c r="I306" s="277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65"/>
      <c r="C307" s="266"/>
      <c r="D307" s="272"/>
      <c r="E307" s="272"/>
      <c r="F307" s="268"/>
      <c r="G307" s="272"/>
      <c r="H307" s="277"/>
      <c r="I307" s="277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65"/>
      <c r="C308" s="266"/>
      <c r="D308" s="272"/>
      <c r="E308" s="272"/>
      <c r="F308" s="268"/>
      <c r="G308" s="272"/>
      <c r="H308" s="277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65"/>
      <c r="C309" s="266"/>
      <c r="D309" s="272"/>
      <c r="E309" s="272"/>
      <c r="F309" s="268"/>
      <c r="G309" s="272"/>
      <c r="H309" s="277"/>
      <c r="I309" s="277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65"/>
      <c r="C310" s="266"/>
      <c r="D310" s="272"/>
      <c r="E310" s="272"/>
      <c r="F310" s="268"/>
      <c r="G310" s="272"/>
      <c r="H310" s="277"/>
      <c r="I310" s="277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65"/>
      <c r="C311" s="266"/>
      <c r="D311" s="272"/>
      <c r="E311" s="272"/>
      <c r="F311" s="268"/>
      <c r="G311" s="272"/>
      <c r="H311" s="277"/>
      <c r="I311" s="277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65"/>
      <c r="C312" s="266"/>
      <c r="D312" s="272"/>
      <c r="E312" s="272"/>
      <c r="F312" s="268"/>
      <c r="G312" s="272"/>
      <c r="H312" s="277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65"/>
      <c r="C313" s="266"/>
      <c r="D313" s="272"/>
      <c r="E313" s="272"/>
      <c r="F313" s="268"/>
      <c r="G313" s="272"/>
      <c r="H313" s="277"/>
      <c r="I313" s="277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65"/>
      <c r="C314" s="266"/>
      <c r="D314" s="272"/>
      <c r="E314" s="272"/>
      <c r="F314" s="268"/>
      <c r="G314" s="272"/>
      <c r="H314" s="277"/>
      <c r="I314" s="277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65"/>
      <c r="C315" s="266"/>
      <c r="D315" s="272"/>
      <c r="E315" s="272"/>
      <c r="F315" s="268"/>
      <c r="G315" s="272"/>
      <c r="H315" s="277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65"/>
      <c r="C316" s="266"/>
      <c r="D316" s="272"/>
      <c r="E316" s="272"/>
      <c r="F316" s="268"/>
      <c r="G316" s="272"/>
      <c r="H316" s="277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65"/>
      <c r="C317" s="266"/>
      <c r="D317" s="272"/>
      <c r="E317" s="272"/>
      <c r="F317" s="268"/>
      <c r="G317" s="272"/>
      <c r="H317" s="277"/>
      <c r="I317" s="277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65"/>
      <c r="C318" s="266"/>
      <c r="D318" s="272"/>
      <c r="E318" s="272"/>
      <c r="F318" s="268"/>
      <c r="G318" s="272"/>
      <c r="H318" s="277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65"/>
      <c r="C319" s="266"/>
      <c r="D319" s="272"/>
      <c r="E319" s="272"/>
      <c r="F319" s="268"/>
      <c r="G319" s="272"/>
      <c r="H319" s="277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65"/>
      <c r="C320" s="266"/>
      <c r="D320" s="272"/>
      <c r="E320" s="272"/>
      <c r="F320" s="268"/>
      <c r="G320" s="272"/>
      <c r="H320" s="277"/>
      <c r="I320" s="277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65"/>
      <c r="C321" s="266"/>
      <c r="D321" s="272"/>
      <c r="E321" s="272"/>
      <c r="F321" s="268"/>
      <c r="G321" s="272"/>
      <c r="H321" s="277"/>
      <c r="I321" s="277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65"/>
      <c r="C322" s="266"/>
      <c r="D322" s="272"/>
      <c r="E322" s="272"/>
      <c r="F322" s="268"/>
      <c r="G322" s="272"/>
      <c r="H322" s="277"/>
      <c r="I322" s="277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65"/>
      <c r="C323" s="266"/>
      <c r="D323" s="272"/>
      <c r="E323" s="272"/>
      <c r="F323" s="268"/>
      <c r="G323" s="272"/>
      <c r="H323" s="277"/>
      <c r="I323" s="277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65"/>
      <c r="C324" s="266"/>
      <c r="D324" s="272"/>
      <c r="E324" s="272"/>
      <c r="F324" s="268"/>
      <c r="G324" s="272"/>
      <c r="H324" s="277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65"/>
      <c r="C325" s="266"/>
      <c r="D325" s="272"/>
      <c r="E325" s="272"/>
      <c r="F325" s="268"/>
      <c r="G325" s="272"/>
      <c r="H325" s="277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65"/>
      <c r="C326" s="266"/>
      <c r="D326" s="272"/>
      <c r="E326" s="272"/>
      <c r="F326" s="268"/>
      <c r="G326" s="272"/>
      <c r="H326" s="277"/>
      <c r="I326" s="277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65"/>
      <c r="C327" s="266"/>
      <c r="D327" s="272"/>
      <c r="E327" s="272"/>
      <c r="F327" s="268"/>
      <c r="G327" s="272"/>
      <c r="H327" s="277"/>
      <c r="I327" s="277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65"/>
      <c r="C328" s="266"/>
      <c r="D328" s="272"/>
      <c r="E328" s="272"/>
      <c r="F328" s="268"/>
      <c r="G328" s="272"/>
      <c r="H328" s="277"/>
      <c r="I328" s="277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65"/>
      <c r="C329" s="266"/>
      <c r="D329" s="272"/>
      <c r="E329" s="272"/>
      <c r="F329" s="268"/>
      <c r="G329" s="272"/>
      <c r="H329" s="277"/>
      <c r="I329" s="277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65"/>
      <c r="C330" s="266"/>
      <c r="D330" s="272"/>
      <c r="E330" s="272"/>
      <c r="F330" s="268"/>
      <c r="G330" s="272"/>
      <c r="H330" s="277"/>
      <c r="I330" s="277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65"/>
      <c r="C331" s="266"/>
      <c r="D331" s="272"/>
      <c r="E331" s="272"/>
      <c r="F331" s="268"/>
      <c r="G331" s="272"/>
      <c r="H331" s="277"/>
      <c r="I331" s="277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65"/>
      <c r="C332" s="266"/>
      <c r="D332" s="272"/>
      <c r="E332" s="272"/>
      <c r="F332" s="268"/>
      <c r="G332" s="272"/>
      <c r="H332" s="277"/>
      <c r="I332" s="277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65"/>
      <c r="C333" s="266"/>
      <c r="D333" s="272"/>
      <c r="E333" s="272"/>
      <c r="F333" s="268"/>
      <c r="G333" s="272"/>
      <c r="H333" s="277"/>
      <c r="I333" s="277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65"/>
      <c r="C334" s="266"/>
      <c r="D334" s="272"/>
      <c r="E334" s="272"/>
      <c r="F334" s="268"/>
      <c r="G334" s="272"/>
      <c r="H334" s="277"/>
      <c r="I334" s="277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65"/>
      <c r="C335" s="266"/>
      <c r="D335" s="272"/>
      <c r="E335" s="272"/>
      <c r="F335" s="268"/>
      <c r="G335" s="272"/>
      <c r="H335" s="277"/>
      <c r="I335" s="277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65"/>
      <c r="C336" s="266"/>
      <c r="D336" s="272"/>
      <c r="E336" s="272"/>
      <c r="F336" s="268"/>
      <c r="G336" s="272"/>
      <c r="H336" s="277"/>
      <c r="I336" s="277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65"/>
      <c r="C337" s="266"/>
      <c r="D337" s="272"/>
      <c r="E337" s="272"/>
      <c r="F337" s="268"/>
      <c r="G337" s="272"/>
      <c r="H337" s="277"/>
      <c r="I337" s="277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65"/>
      <c r="C338" s="266"/>
      <c r="D338" s="272"/>
      <c r="E338" s="272"/>
      <c r="F338" s="268"/>
      <c r="G338" s="272"/>
      <c r="H338" s="277"/>
      <c r="I338" s="277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65"/>
      <c r="C339" s="266"/>
      <c r="D339" s="272"/>
      <c r="E339" s="272"/>
      <c r="F339" s="268"/>
      <c r="G339" s="272"/>
      <c r="H339" s="277"/>
      <c r="I339" s="277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65"/>
      <c r="C340" s="266"/>
      <c r="D340" s="272"/>
      <c r="E340" s="272"/>
      <c r="F340" s="268"/>
      <c r="G340" s="272"/>
      <c r="H340" s="277"/>
      <c r="I340" s="277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65"/>
      <c r="C341" s="266"/>
      <c r="D341" s="272"/>
      <c r="E341" s="272"/>
      <c r="F341" s="268"/>
      <c r="G341" s="272"/>
      <c r="H341" s="277"/>
      <c r="I341" s="277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65"/>
      <c r="C342" s="266"/>
      <c r="D342" s="272"/>
      <c r="E342" s="272"/>
      <c r="F342" s="268"/>
      <c r="G342" s="272"/>
      <c r="H342" s="277"/>
      <c r="I342" s="277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65"/>
      <c r="C343" s="266"/>
      <c r="D343" s="272"/>
      <c r="E343" s="272"/>
      <c r="F343" s="268"/>
      <c r="G343" s="272"/>
      <c r="H343" s="277"/>
      <c r="I343" s="277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65"/>
      <c r="C344" s="266"/>
      <c r="D344" s="272"/>
      <c r="E344" s="272"/>
      <c r="F344" s="268"/>
      <c r="G344" s="272"/>
      <c r="H344" s="277"/>
      <c r="I344" s="277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65"/>
      <c r="C345" s="266"/>
      <c r="D345" s="272"/>
      <c r="E345" s="272"/>
      <c r="F345" s="268"/>
      <c r="G345" s="272"/>
      <c r="H345" s="277"/>
      <c r="I345" s="277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65"/>
      <c r="C346" s="266"/>
      <c r="D346" s="272"/>
      <c r="E346" s="272"/>
      <c r="F346" s="268"/>
      <c r="G346" s="272"/>
      <c r="H346" s="277"/>
      <c r="I346" s="277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65"/>
      <c r="C347" s="266"/>
      <c r="D347" s="272"/>
      <c r="E347" s="272"/>
      <c r="F347" s="268"/>
      <c r="G347" s="272"/>
      <c r="H347" s="277"/>
      <c r="I347" s="277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65"/>
      <c r="C348" s="266"/>
      <c r="D348" s="272"/>
      <c r="E348" s="272"/>
      <c r="F348" s="268"/>
      <c r="G348" s="272"/>
      <c r="H348" s="277"/>
      <c r="I348" s="277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65"/>
      <c r="C349" s="266"/>
      <c r="D349" s="272"/>
      <c r="E349" s="272"/>
      <c r="F349" s="268"/>
      <c r="G349" s="272"/>
      <c r="H349" s="277"/>
      <c r="I349" s="277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65"/>
      <c r="C350" s="266"/>
      <c r="D350" s="272"/>
      <c r="E350" s="272"/>
      <c r="F350" s="268"/>
      <c r="G350" s="272"/>
      <c r="H350" s="277"/>
      <c r="I350" s="277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65"/>
      <c r="C351" s="266"/>
      <c r="D351" s="272"/>
      <c r="E351" s="272"/>
      <c r="F351" s="268"/>
      <c r="G351" s="272"/>
      <c r="H351" s="277"/>
      <c r="I351" s="277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65"/>
      <c r="C352" s="266"/>
      <c r="D352" s="272"/>
      <c r="E352" s="272"/>
      <c r="F352" s="268"/>
      <c r="G352" s="272"/>
      <c r="H352" s="277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65"/>
      <c r="C353" s="266"/>
      <c r="D353" s="272"/>
      <c r="E353" s="272"/>
      <c r="F353" s="268"/>
      <c r="G353" s="272"/>
      <c r="H353" s="277"/>
      <c r="I353" s="277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65"/>
      <c r="C354" s="266"/>
      <c r="D354" s="272"/>
      <c r="E354" s="272"/>
      <c r="F354" s="268"/>
      <c r="G354" s="272"/>
      <c r="H354" s="277"/>
      <c r="I354" s="277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65"/>
      <c r="C355" s="266"/>
      <c r="D355" s="272"/>
      <c r="E355" s="272"/>
      <c r="F355" s="268"/>
      <c r="G355" s="272"/>
      <c r="H355" s="277"/>
      <c r="I355" s="277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65"/>
      <c r="C356" s="266"/>
      <c r="D356" s="272"/>
      <c r="E356" s="272"/>
      <c r="F356" s="268"/>
      <c r="G356" s="272"/>
      <c r="H356" s="277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65"/>
      <c r="C357" s="266"/>
      <c r="D357" s="272"/>
      <c r="E357" s="272"/>
      <c r="F357" s="268"/>
      <c r="G357" s="272"/>
      <c r="H357" s="277"/>
      <c r="I357" s="277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65"/>
      <c r="C358" s="266"/>
      <c r="D358" s="272"/>
      <c r="E358" s="272"/>
      <c r="F358" s="268"/>
      <c r="G358" s="272"/>
      <c r="H358" s="277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65"/>
      <c r="C359" s="266"/>
      <c r="D359" s="272"/>
      <c r="E359" s="272"/>
      <c r="F359" s="268"/>
      <c r="G359" s="272"/>
      <c r="H359" s="277"/>
      <c r="I359" s="277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65"/>
      <c r="C360" s="266"/>
      <c r="D360" s="272"/>
      <c r="E360" s="272"/>
      <c r="F360" s="268"/>
      <c r="G360" s="272"/>
      <c r="H360" s="277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65"/>
      <c r="C361" s="266"/>
      <c r="D361" s="272"/>
      <c r="E361" s="272"/>
      <c r="F361" s="268"/>
      <c r="G361" s="272"/>
      <c r="H361" s="277"/>
      <c r="I361" s="277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65"/>
      <c r="C362" s="266"/>
      <c r="D362" s="272"/>
      <c r="E362" s="272"/>
      <c r="F362" s="268"/>
      <c r="G362" s="272"/>
      <c r="H362" s="277"/>
      <c r="I362" s="277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65"/>
      <c r="C363" s="266"/>
      <c r="D363" s="272"/>
      <c r="E363" s="272"/>
      <c r="F363" s="268"/>
      <c r="G363" s="272"/>
      <c r="H363" s="277"/>
      <c r="I363" s="277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65"/>
      <c r="C364" s="266"/>
      <c r="D364" s="272"/>
      <c r="E364" s="272"/>
      <c r="F364" s="268"/>
      <c r="G364" s="272"/>
      <c r="H364" s="277"/>
      <c r="I364" s="277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65"/>
      <c r="C365" s="266"/>
      <c r="D365" s="272"/>
      <c r="E365" s="272"/>
      <c r="F365" s="268"/>
      <c r="G365" s="272"/>
      <c r="H365" s="277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65"/>
      <c r="C366" s="266"/>
      <c r="D366" s="272"/>
      <c r="E366" s="272"/>
      <c r="F366" s="268"/>
      <c r="G366" s="272"/>
      <c r="H366" s="277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65"/>
      <c r="C367" s="266"/>
      <c r="D367" s="272"/>
      <c r="E367" s="272"/>
      <c r="F367" s="268"/>
      <c r="G367" s="272"/>
      <c r="H367" s="277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65"/>
      <c r="C368" s="266"/>
      <c r="D368" s="272"/>
      <c r="E368" s="272"/>
      <c r="F368" s="268"/>
      <c r="G368" s="272"/>
      <c r="H368" s="277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65"/>
      <c r="C369" s="266"/>
      <c r="D369" s="272"/>
      <c r="E369" s="272"/>
      <c r="F369" s="268"/>
      <c r="G369" s="272"/>
      <c r="H369" s="277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65"/>
      <c r="C370" s="266"/>
      <c r="D370" s="272"/>
      <c r="E370" s="272"/>
      <c r="F370" s="268"/>
      <c r="G370" s="272"/>
      <c r="H370" s="277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65"/>
      <c r="C371" s="266"/>
      <c r="D371" s="272"/>
      <c r="E371" s="272"/>
      <c r="F371" s="268"/>
      <c r="G371" s="272"/>
      <c r="H371" s="277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65"/>
      <c r="C372" s="266"/>
      <c r="D372" s="272"/>
      <c r="E372" s="272"/>
      <c r="F372" s="268"/>
      <c r="G372" s="272"/>
      <c r="H372" s="277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65"/>
      <c r="C373" s="266"/>
      <c r="D373" s="272"/>
      <c r="E373" s="272"/>
      <c r="F373" s="268"/>
      <c r="G373" s="272"/>
      <c r="H373" s="277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65"/>
      <c r="C374" s="266"/>
      <c r="D374" s="272"/>
      <c r="E374" s="272"/>
      <c r="F374" s="268"/>
      <c r="G374" s="272"/>
      <c r="H374" s="277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65"/>
      <c r="C375" s="266"/>
      <c r="D375" s="272"/>
      <c r="E375" s="272"/>
      <c r="F375" s="268"/>
      <c r="G375" s="272"/>
      <c r="H375" s="277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65"/>
      <c r="C376" s="266"/>
      <c r="D376" s="272"/>
      <c r="E376" s="272"/>
      <c r="F376" s="268"/>
      <c r="G376" s="272"/>
      <c r="H376" s="277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65"/>
      <c r="C377" s="266"/>
      <c r="D377" s="272"/>
      <c r="E377" s="272"/>
      <c r="F377" s="268"/>
      <c r="G377" s="272"/>
      <c r="H377" s="277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65"/>
      <c r="C378" s="266"/>
      <c r="D378" s="272"/>
      <c r="E378" s="272"/>
      <c r="F378" s="268"/>
      <c r="G378" s="272"/>
      <c r="H378" s="277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65"/>
      <c r="C379" s="266"/>
      <c r="D379" s="272"/>
      <c r="E379" s="272"/>
      <c r="F379" s="268"/>
      <c r="G379" s="272"/>
      <c r="H379" s="277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65"/>
      <c r="C380" s="266"/>
      <c r="D380" s="272"/>
      <c r="E380" s="272"/>
      <c r="F380" s="268"/>
      <c r="G380" s="272"/>
      <c r="H380" s="277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65"/>
      <c r="C381" s="266"/>
      <c r="D381" s="272"/>
      <c r="E381" s="272"/>
      <c r="F381" s="268"/>
      <c r="G381" s="272"/>
      <c r="H381" s="277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65"/>
      <c r="C382" s="266"/>
      <c r="D382" s="272"/>
      <c r="E382" s="272"/>
      <c r="F382" s="268"/>
      <c r="G382" s="272"/>
      <c r="H382" s="277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65"/>
      <c r="C383" s="266"/>
      <c r="D383" s="272"/>
      <c r="E383" s="272"/>
      <c r="F383" s="268"/>
      <c r="G383" s="272"/>
      <c r="H383" s="277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65"/>
      <c r="C384" s="266"/>
      <c r="D384" s="272"/>
      <c r="E384" s="272"/>
      <c r="F384" s="268"/>
      <c r="G384" s="272"/>
      <c r="H384" s="277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65"/>
      <c r="C385" s="266"/>
      <c r="D385" s="272"/>
      <c r="E385" s="272"/>
      <c r="F385" s="268"/>
      <c r="G385" s="272"/>
      <c r="H385" s="277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65"/>
      <c r="C386" s="266"/>
      <c r="D386" s="272"/>
      <c r="E386" s="272"/>
      <c r="F386" s="268"/>
      <c r="G386" s="272"/>
      <c r="H386" s="277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65"/>
      <c r="C387" s="266"/>
      <c r="D387" s="272"/>
      <c r="E387" s="272"/>
      <c r="F387" s="268"/>
      <c r="G387" s="272"/>
      <c r="H387" s="277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65"/>
      <c r="C388" s="266"/>
      <c r="D388" s="272"/>
      <c r="E388" s="272"/>
      <c r="F388" s="268"/>
      <c r="G388" s="272"/>
      <c r="H388" s="277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65"/>
      <c r="C389" s="266"/>
      <c r="D389" s="272"/>
      <c r="E389" s="272"/>
      <c r="F389" s="268"/>
      <c r="G389" s="272"/>
      <c r="H389" s="277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65"/>
      <c r="C390" s="266"/>
      <c r="D390" s="272"/>
      <c r="E390" s="272"/>
      <c r="F390" s="268"/>
      <c r="G390" s="272"/>
      <c r="H390" s="277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65"/>
      <c r="C391" s="266"/>
      <c r="D391" s="272"/>
      <c r="E391" s="272"/>
      <c r="F391" s="268"/>
      <c r="G391" s="272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65"/>
      <c r="C392" s="266"/>
      <c r="D392" s="272"/>
      <c r="E392" s="272"/>
      <c r="F392" s="268"/>
      <c r="G392" s="272"/>
      <c r="H392" s="277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65"/>
      <c r="C393" s="266"/>
      <c r="D393" s="272"/>
      <c r="E393" s="272"/>
      <c r="F393" s="268"/>
      <c r="G393" s="272"/>
      <c r="H393" s="277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65"/>
      <c r="C394" s="266"/>
      <c r="D394" s="272"/>
      <c r="E394" s="272"/>
      <c r="F394" s="268"/>
      <c r="G394" s="272"/>
      <c r="H394" s="277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65"/>
      <c r="C395" s="266"/>
      <c r="D395" s="272"/>
      <c r="E395" s="272"/>
      <c r="F395" s="268"/>
      <c r="G395" s="272"/>
      <c r="H395" s="277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65"/>
      <c r="C396" s="266"/>
      <c r="D396" s="272"/>
      <c r="E396" s="272"/>
      <c r="F396" s="268"/>
      <c r="G396" s="272"/>
      <c r="H396" s="277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65"/>
      <c r="C397" s="266"/>
      <c r="D397" s="272"/>
      <c r="E397" s="272"/>
      <c r="F397" s="268"/>
      <c r="G397" s="272"/>
      <c r="H397" s="277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65"/>
      <c r="C398" s="266"/>
      <c r="D398" s="272"/>
      <c r="E398" s="272"/>
      <c r="F398" s="268"/>
      <c r="G398" s="272"/>
      <c r="H398" s="277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65"/>
      <c r="C399" s="266"/>
      <c r="D399" s="272"/>
      <c r="E399" s="272"/>
      <c r="F399" s="268"/>
      <c r="G399" s="272"/>
      <c r="H399" s="277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65"/>
      <c r="C400" s="266"/>
      <c r="D400" s="272"/>
      <c r="E400" s="272"/>
      <c r="F400" s="268"/>
      <c r="G400" s="272"/>
      <c r="H400" s="277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65"/>
      <c r="C401" s="266"/>
      <c r="D401" s="272"/>
      <c r="E401" s="272"/>
      <c r="F401" s="268"/>
      <c r="G401" s="272"/>
      <c r="H401" s="277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65"/>
      <c r="C402" s="266"/>
      <c r="D402" s="272"/>
      <c r="E402" s="272"/>
      <c r="F402" s="268"/>
      <c r="G402" s="272"/>
      <c r="H402" s="277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65"/>
      <c r="C403" s="266"/>
      <c r="D403" s="272"/>
      <c r="E403" s="272"/>
      <c r="F403" s="268"/>
      <c r="G403" s="272"/>
      <c r="H403" s="277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65"/>
      <c r="C404" s="266"/>
      <c r="D404" s="272"/>
      <c r="E404" s="272"/>
      <c r="F404" s="268"/>
      <c r="G404" s="272"/>
      <c r="H404" s="277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65"/>
      <c r="C405" s="266"/>
      <c r="D405" s="272"/>
      <c r="E405" s="272"/>
      <c r="F405" s="268"/>
      <c r="G405" s="272"/>
      <c r="H405" s="277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65"/>
      <c r="C406" s="266"/>
      <c r="D406" s="272"/>
      <c r="E406" s="272"/>
      <c r="F406" s="268"/>
      <c r="G406" s="272"/>
      <c r="H406" s="277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65"/>
      <c r="C407" s="266"/>
      <c r="D407" s="272"/>
      <c r="E407" s="272"/>
      <c r="F407" s="268"/>
      <c r="G407" s="272"/>
      <c r="H407" s="277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65"/>
      <c r="C408" s="266"/>
      <c r="D408" s="272"/>
      <c r="E408" s="272"/>
      <c r="F408" s="268"/>
      <c r="G408" s="272"/>
      <c r="H408" s="277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65"/>
      <c r="C409" s="266"/>
      <c r="D409" s="272"/>
      <c r="E409" s="272"/>
      <c r="F409" s="268"/>
      <c r="G409" s="272"/>
      <c r="H409" s="277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65"/>
      <c r="C410" s="266"/>
      <c r="D410" s="272"/>
      <c r="E410" s="272"/>
      <c r="F410" s="268"/>
      <c r="G410" s="272"/>
      <c r="H410" s="277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65"/>
      <c r="C411" s="266"/>
      <c r="D411" s="272"/>
      <c r="E411" s="272"/>
      <c r="F411" s="268"/>
      <c r="G411" s="272"/>
      <c r="H411" s="277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65"/>
      <c r="C412" s="266"/>
      <c r="D412" s="272"/>
      <c r="E412" s="272"/>
      <c r="F412" s="268"/>
      <c r="G412" s="272"/>
      <c r="H412" s="277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65"/>
      <c r="C413" s="266"/>
      <c r="D413" s="272"/>
      <c r="E413" s="272"/>
      <c r="F413" s="268"/>
      <c r="G413" s="272"/>
      <c r="H413" s="277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65"/>
      <c r="C414" s="266"/>
      <c r="D414" s="272"/>
      <c r="E414" s="272"/>
      <c r="F414" s="268"/>
      <c r="G414" s="272"/>
      <c r="H414" s="277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65"/>
      <c r="C415" s="266"/>
      <c r="D415" s="272"/>
      <c r="E415" s="272"/>
      <c r="F415" s="268"/>
      <c r="G415" s="272"/>
      <c r="H415" s="277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65"/>
      <c r="C416" s="266"/>
      <c r="D416" s="272"/>
      <c r="E416" s="272"/>
      <c r="F416" s="268"/>
      <c r="G416" s="272"/>
      <c r="H416" s="277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65"/>
      <c r="C417" s="266"/>
      <c r="D417" s="272"/>
      <c r="E417" s="272"/>
      <c r="F417" s="268"/>
      <c r="G417" s="272"/>
      <c r="H417" s="277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65"/>
      <c r="C418" s="266"/>
      <c r="D418" s="272"/>
      <c r="E418" s="272"/>
      <c r="F418" s="268"/>
      <c r="G418" s="272"/>
      <c r="H418" s="277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65"/>
      <c r="C419" s="266"/>
      <c r="D419" s="272"/>
      <c r="E419" s="272"/>
      <c r="F419" s="268"/>
      <c r="G419" s="272"/>
      <c r="H419" s="277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65"/>
      <c r="C420" s="266"/>
      <c r="D420" s="272"/>
      <c r="E420" s="272"/>
      <c r="F420" s="268"/>
      <c r="G420" s="272"/>
      <c r="H420" s="277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65"/>
      <c r="C421" s="266"/>
      <c r="D421" s="272"/>
      <c r="E421" s="272"/>
      <c r="F421" s="268"/>
      <c r="G421" s="272"/>
      <c r="H421" s="277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65"/>
      <c r="C422" s="266"/>
      <c r="D422" s="272"/>
      <c r="E422" s="272"/>
      <c r="F422" s="268"/>
      <c r="G422" s="272"/>
      <c r="H422" s="277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65"/>
      <c r="C423" s="266"/>
      <c r="D423" s="272"/>
      <c r="E423" s="272"/>
      <c r="F423" s="268"/>
      <c r="G423" s="272"/>
      <c r="H423" s="277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65"/>
      <c r="C424" s="266"/>
      <c r="D424" s="272"/>
      <c r="E424" s="272"/>
      <c r="F424" s="268"/>
      <c r="G424" s="272"/>
      <c r="H424" s="277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65"/>
      <c r="C425" s="266"/>
      <c r="D425" s="272"/>
      <c r="E425" s="272"/>
      <c r="F425" s="268"/>
      <c r="G425" s="272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65"/>
      <c r="C426" s="266"/>
      <c r="D426" s="272"/>
      <c r="E426" s="272"/>
      <c r="F426" s="268"/>
      <c r="G426" s="272"/>
      <c r="H426" s="277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65"/>
      <c r="C427" s="266"/>
      <c r="D427" s="272"/>
      <c r="E427" s="272"/>
      <c r="F427" s="268"/>
      <c r="G427" s="272"/>
      <c r="H427" s="277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65"/>
      <c r="C428" s="266"/>
      <c r="D428" s="272"/>
      <c r="E428" s="272"/>
      <c r="F428" s="268"/>
      <c r="G428" s="272"/>
      <c r="H428" s="277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65"/>
      <c r="C429" s="266"/>
      <c r="D429" s="272"/>
      <c r="E429" s="272"/>
      <c r="F429" s="268"/>
      <c r="G429" s="272"/>
      <c r="H429" s="277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65"/>
      <c r="C430" s="266"/>
      <c r="D430" s="272"/>
      <c r="E430" s="272"/>
      <c r="F430" s="268"/>
      <c r="G430" s="272"/>
      <c r="H430" s="277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65"/>
      <c r="C431" s="266"/>
      <c r="D431" s="272"/>
      <c r="E431" s="272"/>
      <c r="F431" s="268"/>
      <c r="G431" s="272"/>
      <c r="H431" s="277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65"/>
      <c r="C432" s="266"/>
      <c r="D432" s="272"/>
      <c r="E432" s="272"/>
      <c r="F432" s="268"/>
      <c r="G432" s="272"/>
      <c r="H432" s="277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65"/>
      <c r="C433" s="266"/>
      <c r="D433" s="272"/>
      <c r="E433" s="272"/>
      <c r="F433" s="268"/>
      <c r="G433" s="272"/>
      <c r="H433" s="277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65"/>
      <c r="C434" s="266"/>
      <c r="D434" s="272"/>
      <c r="E434" s="272"/>
      <c r="F434" s="268"/>
      <c r="G434" s="272"/>
      <c r="H434" s="277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65"/>
      <c r="C435" s="266"/>
      <c r="D435" s="272"/>
      <c r="E435" s="272"/>
      <c r="F435" s="268"/>
      <c r="G435" s="272"/>
      <c r="H435" s="277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65"/>
      <c r="C436" s="266"/>
      <c r="D436" s="272"/>
      <c r="E436" s="272"/>
      <c r="F436" s="268"/>
      <c r="G436" s="272"/>
      <c r="H436" s="277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65"/>
      <c r="C437" s="266"/>
      <c r="D437" s="272"/>
      <c r="E437" s="272"/>
      <c r="F437" s="268"/>
      <c r="G437" s="272"/>
      <c r="H437" s="277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65"/>
      <c r="C438" s="266"/>
      <c r="D438" s="272"/>
      <c r="E438" s="272"/>
      <c r="F438" s="268"/>
      <c r="G438" s="272"/>
      <c r="H438" s="277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65"/>
      <c r="C439" s="266"/>
      <c r="D439" s="272"/>
      <c r="E439" s="272"/>
      <c r="F439" s="268"/>
      <c r="G439" s="272"/>
      <c r="H439" s="277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65"/>
      <c r="C440" s="266"/>
      <c r="D440" s="272"/>
      <c r="E440" s="272"/>
      <c r="F440" s="268"/>
      <c r="G440" s="272"/>
      <c r="H440" s="277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65"/>
      <c r="C441" s="266"/>
      <c r="D441" s="272"/>
      <c r="E441" s="272"/>
      <c r="F441" s="268"/>
      <c r="G441" s="272"/>
      <c r="H441" s="277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65"/>
      <c r="C442" s="266"/>
      <c r="D442" s="272"/>
      <c r="E442" s="272"/>
      <c r="F442" s="268"/>
      <c r="G442" s="272"/>
      <c r="H442" s="277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65"/>
      <c r="C443" s="266"/>
      <c r="D443" s="272"/>
      <c r="E443" s="272"/>
      <c r="F443" s="268"/>
      <c r="G443" s="272"/>
      <c r="H443" s="277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65"/>
      <c r="C444" s="266"/>
      <c r="D444" s="272"/>
      <c r="E444" s="272"/>
      <c r="F444" s="268"/>
      <c r="G444" s="272"/>
      <c r="H444" s="277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65"/>
      <c r="C445" s="266"/>
      <c r="D445" s="272"/>
      <c r="E445" s="272"/>
      <c r="F445" s="268"/>
      <c r="G445" s="272"/>
      <c r="H445" s="277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65"/>
      <c r="C446" s="266"/>
      <c r="D446" s="272"/>
      <c r="E446" s="272"/>
      <c r="F446" s="268"/>
      <c r="G446" s="272"/>
      <c r="H446" s="277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65"/>
      <c r="C447" s="266"/>
      <c r="D447" s="272"/>
      <c r="E447" s="272"/>
      <c r="F447" s="268"/>
      <c r="G447" s="272"/>
      <c r="H447" s="277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65"/>
      <c r="C448" s="266"/>
      <c r="D448" s="272"/>
      <c r="E448" s="272"/>
      <c r="F448" s="268"/>
      <c r="G448" s="272"/>
      <c r="H448" s="277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65"/>
      <c r="C449" s="266"/>
      <c r="D449" s="272"/>
      <c r="E449" s="272"/>
      <c r="F449" s="268"/>
      <c r="G449" s="272"/>
      <c r="H449" s="277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65"/>
      <c r="C450" s="266"/>
      <c r="D450" s="272"/>
      <c r="E450" s="272"/>
      <c r="F450" s="268"/>
      <c r="G450" s="272"/>
      <c r="H450" s="277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65"/>
      <c r="C451" s="266"/>
      <c r="D451" s="272"/>
      <c r="E451" s="272"/>
      <c r="F451" s="268"/>
      <c r="G451" s="272"/>
      <c r="H451" s="277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65"/>
      <c r="C452" s="266"/>
      <c r="D452" s="272"/>
      <c r="E452" s="272"/>
      <c r="F452" s="268"/>
      <c r="G452" s="272"/>
      <c r="H452" s="277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65"/>
      <c r="C453" s="266"/>
      <c r="D453" s="272"/>
      <c r="E453" s="272"/>
      <c r="F453" s="268"/>
      <c r="G453" s="272"/>
      <c r="H453" s="277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65"/>
      <c r="C454" s="266"/>
      <c r="D454" s="272"/>
      <c r="E454" s="272"/>
      <c r="F454" s="268"/>
      <c r="G454" s="272"/>
      <c r="H454" s="277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65"/>
      <c r="C455" s="266"/>
      <c r="D455" s="272"/>
      <c r="E455" s="272"/>
      <c r="F455" s="268"/>
      <c r="G455" s="272"/>
      <c r="H455" s="277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65"/>
      <c r="C456" s="266"/>
      <c r="D456" s="272"/>
      <c r="E456" s="272"/>
      <c r="F456" s="268"/>
      <c r="G456" s="272"/>
      <c r="H456" s="277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65"/>
      <c r="C457" s="266"/>
      <c r="D457" s="272"/>
      <c r="E457" s="272"/>
      <c r="F457" s="268"/>
      <c r="G457" s="272"/>
      <c r="H457" s="277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65"/>
      <c r="C458" s="266"/>
      <c r="D458" s="272"/>
      <c r="E458" s="272"/>
      <c r="F458" s="268"/>
      <c r="G458" s="272"/>
      <c r="H458" s="277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65"/>
      <c r="C459" s="266"/>
      <c r="D459" s="272"/>
      <c r="E459" s="272"/>
      <c r="F459" s="268"/>
      <c r="G459" s="272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65"/>
      <c r="C460" s="266"/>
      <c r="D460" s="272"/>
      <c r="E460" s="272"/>
      <c r="F460" s="268"/>
      <c r="G460" s="272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65"/>
      <c r="C461" s="266"/>
      <c r="D461" s="272"/>
      <c r="E461" s="272"/>
      <c r="F461" s="268"/>
      <c r="G461" s="272"/>
      <c r="H461" s="277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65"/>
      <c r="C462" s="266"/>
      <c r="D462" s="272"/>
      <c r="E462" s="272"/>
      <c r="F462" s="268"/>
      <c r="G462" s="272"/>
      <c r="H462" s="277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65"/>
      <c r="C463" s="266"/>
      <c r="D463" s="272"/>
      <c r="E463" s="272"/>
      <c r="F463" s="268"/>
      <c r="G463" s="272"/>
      <c r="H463" s="277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65"/>
      <c r="C464" s="266"/>
      <c r="D464" s="272"/>
      <c r="E464" s="272"/>
      <c r="F464" s="268"/>
      <c r="G464" s="272"/>
      <c r="H464" s="277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65"/>
      <c r="C465" s="266"/>
      <c r="D465" s="272"/>
      <c r="E465" s="272"/>
      <c r="F465" s="268"/>
      <c r="G465" s="272"/>
      <c r="H465" s="277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65"/>
      <c r="C466" s="266"/>
      <c r="D466" s="272"/>
      <c r="E466" s="272"/>
      <c r="F466" s="268"/>
      <c r="G466" s="272"/>
      <c r="H466" s="277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65"/>
      <c r="C467" s="266"/>
      <c r="D467" s="272"/>
      <c r="E467" s="272"/>
      <c r="F467" s="268"/>
      <c r="G467" s="272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65"/>
      <c r="C468" s="266"/>
      <c r="D468" s="272"/>
      <c r="E468" s="272"/>
      <c r="F468" s="268"/>
      <c r="G468" s="272"/>
      <c r="H468" s="277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65"/>
      <c r="C469" s="266"/>
      <c r="D469" s="272"/>
      <c r="E469" s="272"/>
      <c r="F469" s="268"/>
      <c r="G469" s="272"/>
      <c r="H469" s="277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65"/>
      <c r="C470" s="266"/>
      <c r="D470" s="272"/>
      <c r="E470" s="272"/>
      <c r="F470" s="268"/>
      <c r="G470" s="272"/>
      <c r="H470" s="277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65"/>
      <c r="C471" s="266"/>
      <c r="D471" s="272"/>
      <c r="E471" s="272"/>
      <c r="F471" s="268"/>
      <c r="G471" s="272"/>
      <c r="H471" s="277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65"/>
      <c r="C472" s="266"/>
      <c r="D472" s="272"/>
      <c r="E472" s="272"/>
      <c r="F472" s="268"/>
      <c r="G472" s="272"/>
      <c r="H472" s="277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65"/>
      <c r="C473" s="266"/>
      <c r="D473" s="272"/>
      <c r="E473" s="272"/>
      <c r="F473" s="268"/>
      <c r="G473" s="272"/>
      <c r="H473" s="277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65"/>
      <c r="C474" s="266"/>
      <c r="D474" s="272"/>
      <c r="E474" s="272"/>
      <c r="F474" s="268"/>
      <c r="G474" s="272"/>
      <c r="H474" s="277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65"/>
      <c r="C475" s="266"/>
      <c r="D475" s="272"/>
      <c r="E475" s="272"/>
      <c r="F475" s="268"/>
      <c r="G475" s="272"/>
      <c r="H475" s="277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65"/>
      <c r="C476" s="266"/>
      <c r="D476" s="272"/>
      <c r="E476" s="272"/>
      <c r="F476" s="268"/>
      <c r="G476" s="272"/>
      <c r="H476" s="277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65"/>
      <c r="C477" s="266"/>
      <c r="D477" s="272"/>
      <c r="E477" s="272"/>
      <c r="F477" s="268"/>
      <c r="G477" s="272"/>
      <c r="H477" s="277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65"/>
      <c r="C478" s="266"/>
      <c r="D478" s="272"/>
      <c r="E478" s="272"/>
      <c r="F478" s="268"/>
      <c r="G478" s="272"/>
      <c r="H478" s="277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65"/>
      <c r="C479" s="266"/>
      <c r="D479" s="272"/>
      <c r="E479" s="272"/>
      <c r="F479" s="268"/>
      <c r="G479" s="272"/>
      <c r="H479" s="277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65"/>
      <c r="C480" s="266"/>
      <c r="D480" s="272"/>
      <c r="E480" s="272"/>
      <c r="F480" s="268"/>
      <c r="G480" s="272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65"/>
      <c r="C481" s="266"/>
      <c r="D481" s="272"/>
      <c r="E481" s="272"/>
      <c r="F481" s="268"/>
      <c r="G481" s="272"/>
      <c r="H481" s="277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65"/>
      <c r="C482" s="266"/>
      <c r="D482" s="272"/>
      <c r="E482" s="272"/>
      <c r="F482" s="268"/>
      <c r="G482" s="272"/>
      <c r="H482" s="277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65"/>
      <c r="C483" s="266"/>
      <c r="D483" s="272"/>
      <c r="E483" s="272"/>
      <c r="F483" s="268"/>
      <c r="G483" s="272"/>
      <c r="H483" s="277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65"/>
      <c r="C484" s="266"/>
      <c r="D484" s="272"/>
      <c r="E484" s="272"/>
      <c r="F484" s="268"/>
      <c r="G484" s="272"/>
      <c r="H484" s="277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65"/>
      <c r="C485" s="266"/>
      <c r="D485" s="272"/>
      <c r="E485" s="272"/>
      <c r="F485" s="268"/>
      <c r="G485" s="272"/>
      <c r="H485" s="277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65"/>
      <c r="C486" s="266"/>
      <c r="D486" s="272"/>
      <c r="E486" s="272"/>
      <c r="F486" s="268"/>
      <c r="G486" s="272"/>
      <c r="H486" s="277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65"/>
      <c r="C487" s="266"/>
      <c r="D487" s="272"/>
      <c r="E487" s="272"/>
      <c r="F487" s="268"/>
      <c r="G487" s="272"/>
      <c r="H487" s="277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65"/>
      <c r="C488" s="266"/>
      <c r="D488" s="272"/>
      <c r="E488" s="272"/>
      <c r="F488" s="268"/>
      <c r="G488" s="272"/>
      <c r="H488" s="277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65"/>
      <c r="C489" s="266"/>
      <c r="D489" s="272"/>
      <c r="E489" s="272"/>
      <c r="F489" s="268"/>
      <c r="G489" s="272"/>
      <c r="H489" s="277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65"/>
      <c r="C490" s="266"/>
      <c r="D490" s="272"/>
      <c r="E490" s="272"/>
      <c r="F490" s="268"/>
      <c r="G490" s="272"/>
      <c r="H490" s="277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65"/>
      <c r="C491" s="266"/>
      <c r="D491" s="272"/>
      <c r="E491" s="272"/>
      <c r="F491" s="268"/>
      <c r="G491" s="272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65"/>
      <c r="C492" s="266"/>
      <c r="D492" s="272"/>
      <c r="E492" s="272"/>
      <c r="F492" s="268"/>
      <c r="G492" s="272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65"/>
      <c r="C493" s="266"/>
      <c r="D493" s="272"/>
      <c r="E493" s="272"/>
      <c r="F493" s="268"/>
      <c r="G493" s="272"/>
      <c r="H493" s="277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65"/>
      <c r="C494" s="266"/>
      <c r="D494" s="272"/>
      <c r="E494" s="272"/>
      <c r="F494" s="268"/>
      <c r="G494" s="272"/>
      <c r="H494" s="277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65"/>
      <c r="C495" s="266"/>
      <c r="D495" s="272"/>
      <c r="E495" s="272"/>
      <c r="F495" s="268"/>
      <c r="G495" s="272"/>
      <c r="H495" s="277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65"/>
      <c r="C496" s="266"/>
      <c r="D496" s="272"/>
      <c r="E496" s="272"/>
      <c r="F496" s="268"/>
      <c r="G496" s="272"/>
      <c r="H496" s="277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65"/>
      <c r="C497" s="266"/>
      <c r="D497" s="272"/>
      <c r="E497" s="272"/>
      <c r="F497" s="268"/>
      <c r="G497" s="272"/>
      <c r="H497" s="277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65"/>
      <c r="C498" s="266"/>
      <c r="D498" s="272"/>
      <c r="E498" s="272"/>
      <c r="F498" s="268"/>
      <c r="G498" s="272"/>
      <c r="H498" s="277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65"/>
      <c r="C499" s="266"/>
      <c r="D499" s="272"/>
      <c r="E499" s="272"/>
      <c r="F499" s="268"/>
      <c r="G499" s="272"/>
      <c r="H499" s="277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65"/>
      <c r="C500" s="266"/>
      <c r="D500" s="272"/>
      <c r="E500" s="272"/>
      <c r="F500" s="268"/>
      <c r="G500" s="272"/>
      <c r="H500" s="277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65"/>
      <c r="C501" s="266"/>
      <c r="D501" s="272"/>
      <c r="E501" s="272"/>
      <c r="F501" s="268"/>
      <c r="G501" s="272"/>
      <c r="H501" s="277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65"/>
      <c r="C502" s="266"/>
      <c r="D502" s="272"/>
      <c r="E502" s="272"/>
      <c r="F502" s="268"/>
      <c r="G502" s="272"/>
      <c r="H502" s="277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65"/>
      <c r="C503" s="266"/>
      <c r="D503" s="272"/>
      <c r="E503" s="272"/>
      <c r="F503" s="268"/>
      <c r="G503" s="272"/>
      <c r="H503" s="277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65"/>
      <c r="C504" s="266"/>
      <c r="D504" s="272"/>
      <c r="E504" s="272"/>
      <c r="F504" s="268"/>
      <c r="G504" s="272"/>
      <c r="H504" s="277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65"/>
      <c r="C505" s="266"/>
      <c r="D505" s="272"/>
      <c r="E505" s="272"/>
      <c r="F505" s="268"/>
      <c r="G505" s="272"/>
      <c r="H505" s="277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65"/>
      <c r="C506" s="266"/>
      <c r="D506" s="272"/>
      <c r="E506" s="272"/>
      <c r="F506" s="268"/>
      <c r="G506" s="272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65"/>
      <c r="C507" s="266"/>
      <c r="D507" s="272"/>
      <c r="E507" s="272"/>
      <c r="F507" s="268"/>
      <c r="G507" s="272"/>
      <c r="H507" s="277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65"/>
      <c r="C508" s="266"/>
      <c r="D508" s="272"/>
      <c r="E508" s="272"/>
      <c r="F508" s="268"/>
      <c r="G508" s="272"/>
      <c r="H508" s="277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65"/>
      <c r="C509" s="266"/>
      <c r="D509" s="272"/>
      <c r="E509" s="272"/>
      <c r="F509" s="268"/>
      <c r="G509" s="272"/>
      <c r="H509" s="277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65"/>
      <c r="C510" s="266"/>
      <c r="D510" s="272"/>
      <c r="E510" s="272"/>
      <c r="F510" s="268"/>
      <c r="G510" s="272"/>
      <c r="H510" s="277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65"/>
      <c r="C511" s="266"/>
      <c r="D511" s="272"/>
      <c r="E511" s="272"/>
      <c r="F511" s="268"/>
      <c r="G511" s="272"/>
      <c r="H511" s="277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65"/>
      <c r="C512" s="266"/>
      <c r="D512" s="272"/>
      <c r="E512" s="272"/>
      <c r="F512" s="268"/>
      <c r="G512" s="272"/>
      <c r="H512" s="277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65"/>
      <c r="C513" s="266"/>
      <c r="D513" s="272"/>
      <c r="E513" s="272"/>
      <c r="F513" s="268"/>
      <c r="G513" s="272"/>
      <c r="H513" s="277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65"/>
      <c r="C514" s="266"/>
      <c r="D514" s="272"/>
      <c r="E514" s="272"/>
      <c r="F514" s="268"/>
      <c r="G514" s="272"/>
      <c r="H514" s="277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65"/>
      <c r="C515" s="266"/>
      <c r="D515" s="272"/>
      <c r="E515" s="272"/>
      <c r="F515" s="268"/>
      <c r="G515" s="272"/>
      <c r="H515" s="277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65"/>
      <c r="C516" s="266"/>
      <c r="D516" s="272"/>
      <c r="E516" s="272"/>
      <c r="F516" s="268"/>
      <c r="G516" s="272"/>
      <c r="H516" s="277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65"/>
      <c r="C517" s="266"/>
      <c r="D517" s="272"/>
      <c r="E517" s="272"/>
      <c r="F517" s="268"/>
      <c r="G517" s="272"/>
      <c r="H517" s="277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65"/>
      <c r="C518" s="266"/>
      <c r="D518" s="272"/>
      <c r="E518" s="272"/>
      <c r="F518" s="268"/>
      <c r="G518" s="272"/>
      <c r="H518" s="277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65"/>
      <c r="C519" s="266"/>
      <c r="D519" s="272"/>
      <c r="E519" s="272"/>
      <c r="F519" s="268"/>
      <c r="G519" s="272"/>
      <c r="H519" s="277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65"/>
      <c r="C520" s="266"/>
      <c r="D520" s="272"/>
      <c r="E520" s="272"/>
      <c r="F520" s="268"/>
      <c r="G520" s="272"/>
      <c r="H520" s="277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65"/>
      <c r="C521" s="266"/>
      <c r="D521" s="272"/>
      <c r="E521" s="272"/>
      <c r="F521" s="268"/>
      <c r="G521" s="272"/>
      <c r="H521" s="277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65"/>
      <c r="C522" s="266"/>
      <c r="D522" s="272"/>
      <c r="E522" s="272"/>
      <c r="F522" s="268"/>
      <c r="G522" s="272"/>
      <c r="H522" s="277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65"/>
      <c r="C523" s="266"/>
      <c r="D523" s="272"/>
      <c r="E523" s="272"/>
      <c r="F523" s="268"/>
      <c r="G523" s="272"/>
      <c r="H523" s="277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65"/>
      <c r="C524" s="266"/>
      <c r="D524" s="272"/>
      <c r="E524" s="272"/>
      <c r="F524" s="268"/>
      <c r="G524" s="272"/>
      <c r="H524" s="277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65"/>
      <c r="C525" s="266"/>
      <c r="D525" s="272"/>
      <c r="E525" s="272"/>
      <c r="F525" s="268"/>
      <c r="G525" s="272"/>
      <c r="H525" s="277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65"/>
      <c r="C526" s="266"/>
      <c r="D526" s="272"/>
      <c r="E526" s="272"/>
      <c r="F526" s="268"/>
      <c r="G526" s="272"/>
      <c r="H526" s="277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65"/>
      <c r="C527" s="266"/>
      <c r="D527" s="272"/>
      <c r="E527" s="272"/>
      <c r="F527" s="268"/>
      <c r="G527" s="272"/>
      <c r="H527" s="277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65"/>
      <c r="C528" s="266"/>
      <c r="D528" s="272"/>
      <c r="E528" s="272"/>
      <c r="F528" s="268"/>
      <c r="G528" s="272"/>
      <c r="H528" s="277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65"/>
      <c r="C529" s="266"/>
      <c r="D529" s="272"/>
      <c r="E529" s="272"/>
      <c r="F529" s="268"/>
      <c r="G529" s="272"/>
      <c r="H529" s="277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65"/>
      <c r="C530" s="266"/>
      <c r="D530" s="272"/>
      <c r="E530" s="272"/>
      <c r="F530" s="268"/>
      <c r="G530" s="272"/>
      <c r="H530" s="277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65"/>
      <c r="C531" s="266"/>
      <c r="D531" s="272"/>
      <c r="E531" s="272"/>
      <c r="F531" s="268"/>
      <c r="G531" s="272"/>
      <c r="H531" s="277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65"/>
      <c r="C532" s="266"/>
      <c r="D532" s="272"/>
      <c r="E532" s="272"/>
      <c r="F532" s="268"/>
      <c r="G532" s="272"/>
      <c r="H532" s="277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65"/>
      <c r="C533" s="266"/>
      <c r="D533" s="272"/>
      <c r="E533" s="272"/>
      <c r="F533" s="268"/>
      <c r="G533" s="272"/>
      <c r="H533" s="277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65"/>
      <c r="C534" s="266"/>
      <c r="D534" s="272"/>
      <c r="E534" s="272"/>
      <c r="F534" s="268"/>
      <c r="G534" s="272"/>
      <c r="H534" s="277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65"/>
      <c r="C535" s="266"/>
      <c r="D535" s="272"/>
      <c r="E535" s="272"/>
      <c r="F535" s="268"/>
      <c r="G535" s="272"/>
      <c r="H535" s="277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65"/>
      <c r="C536" s="266"/>
      <c r="D536" s="272"/>
      <c r="E536" s="272"/>
      <c r="F536" s="268"/>
      <c r="G536" s="272"/>
      <c r="H536" s="277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65"/>
      <c r="C537" s="266"/>
      <c r="D537" s="272"/>
      <c r="E537" s="272"/>
      <c r="F537" s="268"/>
      <c r="G537" s="272"/>
      <c r="H537" s="277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65"/>
      <c r="C538" s="266"/>
      <c r="D538" s="272"/>
      <c r="E538" s="272"/>
      <c r="F538" s="268"/>
      <c r="G538" s="272"/>
      <c r="H538" s="277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65"/>
      <c r="C539" s="266"/>
      <c r="D539" s="272"/>
      <c r="E539" s="272"/>
      <c r="F539" s="268"/>
      <c r="G539" s="272"/>
      <c r="H539" s="277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65"/>
      <c r="C540" s="266"/>
      <c r="D540" s="272"/>
      <c r="E540" s="272"/>
      <c r="F540" s="268"/>
      <c r="G540" s="272"/>
      <c r="H540" s="277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65"/>
      <c r="C541" s="266"/>
      <c r="D541" s="272"/>
      <c r="E541" s="272"/>
      <c r="F541" s="268"/>
      <c r="G541" s="272"/>
      <c r="H541" s="277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65"/>
      <c r="C542" s="266"/>
      <c r="D542" s="272"/>
      <c r="E542" s="272"/>
      <c r="F542" s="268"/>
      <c r="G542" s="272"/>
      <c r="H542" s="277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65"/>
      <c r="C543" s="266"/>
      <c r="D543" s="272"/>
      <c r="E543" s="272"/>
      <c r="F543" s="268"/>
      <c r="G543" s="272"/>
      <c r="H543" s="277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65"/>
      <c r="C544" s="266"/>
      <c r="D544" s="272"/>
      <c r="E544" s="272"/>
      <c r="F544" s="268"/>
      <c r="G544" s="272"/>
      <c r="H544" s="277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65"/>
      <c r="C545" s="266"/>
      <c r="D545" s="272"/>
      <c r="E545" s="272"/>
      <c r="F545" s="268"/>
      <c r="G545" s="272"/>
      <c r="H545" s="277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65"/>
      <c r="C546" s="266"/>
      <c r="D546" s="272"/>
      <c r="E546" s="272"/>
      <c r="F546" s="268"/>
      <c r="G546" s="272"/>
      <c r="H546" s="277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65"/>
      <c r="C547" s="266"/>
      <c r="D547" s="272"/>
      <c r="E547" s="272"/>
      <c r="F547" s="268"/>
      <c r="G547" s="272"/>
      <c r="H547" s="277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65"/>
      <c r="C548" s="266"/>
      <c r="D548" s="272"/>
      <c r="E548" s="272"/>
      <c r="F548" s="268"/>
      <c r="G548" s="272"/>
      <c r="H548" s="277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65"/>
      <c r="C549" s="266"/>
      <c r="D549" s="272"/>
      <c r="E549" s="272"/>
      <c r="F549" s="268"/>
      <c r="G549" s="272"/>
      <c r="H549" s="277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65"/>
      <c r="C550" s="266"/>
      <c r="D550" s="272"/>
      <c r="E550" s="272"/>
      <c r="F550" s="268"/>
      <c r="G550" s="272"/>
      <c r="H550" s="277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65"/>
      <c r="C551" s="266"/>
      <c r="D551" s="272"/>
      <c r="E551" s="272"/>
      <c r="F551" s="268"/>
      <c r="G551" s="272"/>
      <c r="H551" s="277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65"/>
      <c r="C552" s="266"/>
      <c r="D552" s="272"/>
      <c r="E552" s="272"/>
      <c r="F552" s="268"/>
      <c r="G552" s="272"/>
      <c r="H552" s="277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65"/>
      <c r="C553" s="266"/>
      <c r="D553" s="272"/>
      <c r="E553" s="272"/>
      <c r="F553" s="268"/>
      <c r="G553" s="272"/>
      <c r="H553" s="277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65"/>
      <c r="C554" s="266"/>
      <c r="D554" s="272"/>
      <c r="E554" s="272"/>
      <c r="F554" s="268"/>
      <c r="G554" s="272"/>
      <c r="H554" s="277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65"/>
      <c r="C555" s="266"/>
      <c r="D555" s="272"/>
      <c r="E555" s="272"/>
      <c r="F555" s="268"/>
      <c r="G555" s="272"/>
      <c r="H555" s="277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65"/>
      <c r="C556" s="266"/>
      <c r="D556" s="272"/>
      <c r="E556" s="272"/>
      <c r="F556" s="268"/>
      <c r="G556" s="272"/>
      <c r="H556" s="277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65"/>
      <c r="C557" s="266"/>
      <c r="D557" s="272"/>
      <c r="E557" s="272"/>
      <c r="F557" s="268"/>
      <c r="G557" s="272"/>
      <c r="H557" s="277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65"/>
      <c r="C558" s="266"/>
      <c r="D558" s="272"/>
      <c r="E558" s="272"/>
      <c r="F558" s="268"/>
      <c r="G558" s="272"/>
      <c r="H558" s="277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65"/>
      <c r="C559" s="266"/>
      <c r="D559" s="272"/>
      <c r="E559" s="272"/>
      <c r="F559" s="268"/>
      <c r="G559" s="272"/>
      <c r="H559" s="277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65"/>
      <c r="C560" s="266"/>
      <c r="D560" s="272"/>
      <c r="E560" s="272"/>
      <c r="F560" s="268"/>
      <c r="G560" s="272"/>
      <c r="H560" s="277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65"/>
      <c r="C561" s="266"/>
      <c r="D561" s="272"/>
      <c r="E561" s="272"/>
      <c r="F561" s="268"/>
      <c r="G561" s="272"/>
      <c r="H561" s="277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65"/>
      <c r="C562" s="266"/>
      <c r="D562" s="272"/>
      <c r="E562" s="272"/>
      <c r="F562" s="268"/>
      <c r="G562" s="272"/>
      <c r="H562" s="277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65"/>
      <c r="C563" s="266"/>
      <c r="D563" s="272"/>
      <c r="E563" s="272"/>
      <c r="F563" s="268"/>
      <c r="G563" s="272"/>
      <c r="H563" s="277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65"/>
      <c r="C564" s="266"/>
      <c r="D564" s="272"/>
      <c r="E564" s="272"/>
      <c r="F564" s="268"/>
      <c r="G564" s="272"/>
      <c r="H564" s="277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65"/>
      <c r="C565" s="266"/>
      <c r="D565" s="272"/>
      <c r="E565" s="272"/>
      <c r="F565" s="268"/>
      <c r="G565" s="272"/>
      <c r="H565" s="277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65"/>
      <c r="C566" s="266"/>
      <c r="D566" s="272"/>
      <c r="E566" s="272"/>
      <c r="F566" s="268"/>
      <c r="G566" s="272"/>
      <c r="H566" s="277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65"/>
      <c r="C567" s="266"/>
      <c r="D567" s="272"/>
      <c r="E567" s="272"/>
      <c r="F567" s="268"/>
      <c r="G567" s="272"/>
      <c r="H567" s="277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65"/>
      <c r="C568" s="266"/>
      <c r="D568" s="272"/>
      <c r="E568" s="272"/>
      <c r="F568" s="268"/>
      <c r="G568" s="272"/>
      <c r="H568" s="277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65"/>
      <c r="C569" s="266"/>
      <c r="D569" s="272"/>
      <c r="E569" s="272"/>
      <c r="F569" s="268"/>
      <c r="G569" s="272"/>
      <c r="H569" s="277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65"/>
      <c r="C570" s="266"/>
      <c r="D570" s="272"/>
      <c r="E570" s="272"/>
      <c r="F570" s="268"/>
      <c r="G570" s="272"/>
      <c r="H570" s="277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65"/>
      <c r="C571" s="266"/>
      <c r="D571" s="272"/>
      <c r="E571" s="272"/>
      <c r="F571" s="268"/>
      <c r="G571" s="272"/>
      <c r="H571" s="277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65"/>
      <c r="C572" s="266"/>
      <c r="D572" s="272"/>
      <c r="E572" s="272"/>
      <c r="F572" s="268"/>
      <c r="G572" s="272"/>
      <c r="H572" s="277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65"/>
      <c r="C573" s="266"/>
      <c r="D573" s="272"/>
      <c r="E573" s="272"/>
      <c r="F573" s="268"/>
      <c r="G573" s="272"/>
      <c r="H573" s="277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65"/>
      <c r="C574" s="266"/>
      <c r="D574" s="272"/>
      <c r="E574" s="272"/>
      <c r="F574" s="268"/>
      <c r="G574" s="272"/>
      <c r="H574" s="277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65"/>
      <c r="C575" s="266"/>
      <c r="D575" s="272"/>
      <c r="E575" s="272"/>
      <c r="F575" s="268"/>
      <c r="G575" s="272"/>
      <c r="H575" s="277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65"/>
      <c r="C576" s="266"/>
      <c r="D576" s="272"/>
      <c r="E576" s="272"/>
      <c r="F576" s="268"/>
      <c r="G576" s="272"/>
      <c r="H576" s="277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65"/>
      <c r="C577" s="266"/>
      <c r="D577" s="272"/>
      <c r="E577" s="272"/>
      <c r="F577" s="268"/>
      <c r="G577" s="272"/>
      <c r="H577" s="277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65"/>
      <c r="C578" s="266"/>
      <c r="D578" s="272"/>
      <c r="E578" s="272"/>
      <c r="F578" s="268"/>
      <c r="G578" s="272"/>
      <c r="H578" s="277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65"/>
      <c r="C579" s="266"/>
      <c r="D579" s="272"/>
      <c r="E579" s="272"/>
      <c r="F579" s="268"/>
      <c r="G579" s="272"/>
      <c r="H579" s="277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65"/>
      <c r="C580" s="266"/>
      <c r="D580" s="272"/>
      <c r="E580" s="272"/>
      <c r="F580" s="268"/>
      <c r="G580" s="272"/>
      <c r="H580" s="277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65"/>
      <c r="C581" s="266"/>
      <c r="D581" s="272"/>
      <c r="E581" s="272"/>
      <c r="F581" s="268"/>
      <c r="G581" s="272"/>
      <c r="H581" s="277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65"/>
      <c r="C582" s="266"/>
      <c r="D582" s="272"/>
      <c r="E582" s="272"/>
      <c r="F582" s="268"/>
      <c r="G582" s="272"/>
      <c r="H582" s="277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65"/>
      <c r="C583" s="266"/>
      <c r="D583" s="272"/>
      <c r="E583" s="272"/>
      <c r="F583" s="268"/>
      <c r="G583" s="272"/>
      <c r="H583" s="277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65"/>
      <c r="C584" s="266"/>
      <c r="D584" s="272"/>
      <c r="E584" s="272"/>
      <c r="F584" s="268"/>
      <c r="G584" s="272"/>
      <c r="H584" s="277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65"/>
      <c r="C585" s="266"/>
      <c r="D585" s="272"/>
      <c r="E585" s="272"/>
      <c r="F585" s="268"/>
      <c r="G585" s="272"/>
      <c r="H585" s="277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65"/>
      <c r="C586" s="266"/>
      <c r="D586" s="272"/>
      <c r="E586" s="272"/>
      <c r="F586" s="268"/>
      <c r="G586" s="272"/>
      <c r="H586" s="277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65"/>
      <c r="C587" s="266"/>
      <c r="D587" s="272"/>
      <c r="E587" s="272"/>
      <c r="F587" s="268"/>
      <c r="G587" s="272"/>
      <c r="H587" s="277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65"/>
      <c r="C588" s="266"/>
      <c r="D588" s="272"/>
      <c r="E588" s="272"/>
      <c r="F588" s="268"/>
      <c r="G588" s="272"/>
      <c r="H588" s="277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65"/>
      <c r="C589" s="266"/>
      <c r="D589" s="272"/>
      <c r="E589" s="272"/>
      <c r="F589" s="268"/>
      <c r="G589" s="272"/>
      <c r="H589" s="277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65"/>
      <c r="C590" s="266"/>
      <c r="D590" s="272"/>
      <c r="E590" s="272"/>
      <c r="F590" s="268"/>
      <c r="G590" s="272"/>
      <c r="H590" s="277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65"/>
      <c r="C591" s="266"/>
      <c r="D591" s="272"/>
      <c r="E591" s="272"/>
      <c r="F591" s="268"/>
      <c r="G591" s="272"/>
      <c r="H591" s="277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65"/>
      <c r="C592" s="266"/>
      <c r="D592" s="272"/>
      <c r="E592" s="272"/>
      <c r="F592" s="268"/>
      <c r="G592" s="272"/>
      <c r="H592" s="277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65"/>
      <c r="C593" s="266"/>
      <c r="D593" s="272"/>
      <c r="E593" s="272"/>
      <c r="F593" s="268"/>
      <c r="G593" s="272"/>
      <c r="H593" s="277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65"/>
      <c r="C594" s="266"/>
      <c r="D594" s="272"/>
      <c r="E594" s="272"/>
      <c r="F594" s="268"/>
      <c r="G594" s="272"/>
      <c r="H594" s="277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65"/>
      <c r="C595" s="266"/>
      <c r="D595" s="272"/>
      <c r="E595" s="272"/>
      <c r="F595" s="268"/>
      <c r="G595" s="272"/>
      <c r="H595" s="277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65"/>
      <c r="C596" s="266"/>
      <c r="D596" s="272"/>
      <c r="E596" s="272"/>
      <c r="F596" s="268"/>
      <c r="G596" s="272"/>
      <c r="H596" s="277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65"/>
      <c r="C597" s="266"/>
      <c r="D597" s="272"/>
      <c r="E597" s="272"/>
      <c r="F597" s="268"/>
      <c r="G597" s="272"/>
      <c r="H597" s="277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65"/>
      <c r="C598" s="266"/>
      <c r="D598" s="272"/>
      <c r="E598" s="272"/>
      <c r="F598" s="268"/>
      <c r="G598" s="272"/>
      <c r="H598" s="277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65"/>
      <c r="C599" s="266"/>
      <c r="D599" s="272"/>
      <c r="E599" s="272"/>
      <c r="F599" s="268"/>
      <c r="G599" s="272"/>
      <c r="H599" s="277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65"/>
      <c r="C600" s="266"/>
      <c r="D600" s="272"/>
      <c r="E600" s="272"/>
      <c r="F600" s="268"/>
      <c r="G600" s="272"/>
      <c r="H600" s="277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65"/>
      <c r="C601" s="266"/>
      <c r="D601" s="272"/>
      <c r="E601" s="272"/>
      <c r="F601" s="268"/>
      <c r="G601" s="272"/>
      <c r="H601" s="277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65"/>
      <c r="C602" s="266"/>
      <c r="D602" s="272"/>
      <c r="E602" s="272"/>
      <c r="F602" s="268"/>
      <c r="G602" s="272"/>
      <c r="H602" s="277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65"/>
      <c r="C603" s="266"/>
      <c r="D603" s="272"/>
      <c r="E603" s="272"/>
      <c r="F603" s="268"/>
      <c r="G603" s="272"/>
      <c r="H603" s="277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65"/>
      <c r="C604" s="266"/>
      <c r="D604" s="272"/>
      <c r="E604" s="272"/>
      <c r="F604" s="268"/>
      <c r="G604" s="272"/>
      <c r="H604" s="277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65"/>
      <c r="C605" s="266"/>
      <c r="D605" s="272"/>
      <c r="E605" s="272"/>
      <c r="F605" s="268"/>
      <c r="G605" s="272"/>
      <c r="H605" s="277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65"/>
      <c r="C606" s="266"/>
      <c r="D606" s="272"/>
      <c r="E606" s="272"/>
      <c r="F606" s="268"/>
      <c r="G606" s="272"/>
      <c r="H606" s="277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65"/>
      <c r="C607" s="266"/>
      <c r="D607" s="272"/>
      <c r="E607" s="272"/>
      <c r="F607" s="268"/>
      <c r="G607" s="272"/>
      <c r="H607" s="277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65"/>
      <c r="C608" s="266"/>
      <c r="D608" s="272"/>
      <c r="E608" s="272"/>
      <c r="F608" s="268"/>
      <c r="G608" s="272"/>
      <c r="H608" s="277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65"/>
      <c r="C609" s="266"/>
      <c r="D609" s="272"/>
      <c r="E609" s="272"/>
      <c r="F609" s="268"/>
      <c r="G609" s="272"/>
      <c r="H609" s="277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65"/>
      <c r="C610" s="266"/>
      <c r="D610" s="272"/>
      <c r="E610" s="272"/>
      <c r="F610" s="268"/>
      <c r="G610" s="272"/>
      <c r="H610" s="277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65"/>
      <c r="C611" s="266"/>
      <c r="D611" s="272"/>
      <c r="E611" s="272"/>
      <c r="F611" s="268"/>
      <c r="G611" s="272"/>
      <c r="H611" s="277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65"/>
      <c r="C612" s="266"/>
      <c r="D612" s="272"/>
      <c r="E612" s="272"/>
      <c r="F612" s="268"/>
      <c r="G612" s="272"/>
      <c r="H612" s="277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65"/>
      <c r="C613" s="266"/>
      <c r="D613" s="272"/>
      <c r="E613" s="272"/>
      <c r="F613" s="268"/>
      <c r="G613" s="272"/>
      <c r="H613" s="277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65"/>
      <c r="C614" s="266"/>
      <c r="D614" s="272"/>
      <c r="E614" s="272"/>
      <c r="F614" s="268"/>
      <c r="G614" s="272"/>
      <c r="H614" s="277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65"/>
      <c r="C615" s="266"/>
      <c r="D615" s="272"/>
      <c r="E615" s="272"/>
      <c r="F615" s="268"/>
      <c r="G615" s="272"/>
      <c r="H615" s="277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65"/>
      <c r="C616" s="266"/>
      <c r="D616" s="272"/>
      <c r="E616" s="272"/>
      <c r="F616" s="268"/>
      <c r="G616" s="272"/>
      <c r="H616" s="277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65"/>
      <c r="C617" s="266"/>
      <c r="D617" s="272"/>
      <c r="E617" s="272"/>
      <c r="F617" s="268"/>
      <c r="G617" s="272"/>
      <c r="H617" s="277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65"/>
      <c r="C618" s="266"/>
      <c r="D618" s="272"/>
      <c r="E618" s="272"/>
      <c r="F618" s="268"/>
      <c r="G618" s="272"/>
      <c r="H618" s="277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65"/>
      <c r="C619" s="266"/>
      <c r="D619" s="272"/>
      <c r="E619" s="272"/>
      <c r="F619" s="268"/>
      <c r="G619" s="272"/>
      <c r="H619" s="277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65"/>
      <c r="C620" s="266"/>
      <c r="D620" s="272"/>
      <c r="E620" s="272"/>
      <c r="F620" s="268"/>
      <c r="G620" s="272"/>
      <c r="H620" s="277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65"/>
      <c r="C621" s="266"/>
      <c r="D621" s="272"/>
      <c r="E621" s="272"/>
      <c r="F621" s="268"/>
      <c r="G621" s="272"/>
      <c r="H621" s="277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65"/>
      <c r="C622" s="266"/>
      <c r="D622" s="272"/>
      <c r="E622" s="272"/>
      <c r="F622" s="268"/>
      <c r="G622" s="272"/>
      <c r="H622" s="277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65"/>
      <c r="C623" s="266"/>
      <c r="D623" s="272"/>
      <c r="E623" s="272"/>
      <c r="F623" s="268"/>
      <c r="G623" s="272"/>
      <c r="H623" s="277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65"/>
      <c r="C624" s="266"/>
      <c r="D624" s="272"/>
      <c r="E624" s="272"/>
      <c r="F624" s="268"/>
      <c r="G624" s="272"/>
      <c r="H624" s="277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65"/>
      <c r="C625" s="266"/>
      <c r="D625" s="272"/>
      <c r="E625" s="272"/>
      <c r="F625" s="268"/>
      <c r="G625" s="272"/>
      <c r="H625" s="277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65"/>
      <c r="C626" s="266"/>
      <c r="D626" s="272"/>
      <c r="E626" s="272"/>
      <c r="F626" s="268"/>
      <c r="G626" s="272"/>
      <c r="H626" s="277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65"/>
      <c r="C627" s="266"/>
      <c r="D627" s="272"/>
      <c r="E627" s="272"/>
      <c r="F627" s="268"/>
      <c r="G627" s="272"/>
      <c r="H627" s="277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65"/>
      <c r="C628" s="266"/>
      <c r="D628" s="272"/>
      <c r="E628" s="272"/>
      <c r="F628" s="268"/>
      <c r="G628" s="272"/>
      <c r="H628" s="277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65"/>
      <c r="C629" s="266"/>
      <c r="D629" s="272"/>
      <c r="E629" s="272"/>
      <c r="F629" s="268"/>
      <c r="G629" s="272"/>
      <c r="H629" s="277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65"/>
      <c r="C630" s="266"/>
      <c r="D630" s="272"/>
      <c r="E630" s="272"/>
      <c r="F630" s="268"/>
      <c r="G630" s="272"/>
      <c r="H630" s="277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65"/>
      <c r="C631" s="266"/>
      <c r="D631" s="272"/>
      <c r="E631" s="272"/>
      <c r="F631" s="268"/>
      <c r="G631" s="272"/>
      <c r="H631" s="277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65"/>
      <c r="C632" s="266"/>
      <c r="D632" s="272"/>
      <c r="E632" s="272"/>
      <c r="F632" s="268"/>
      <c r="G632" s="272"/>
      <c r="H632" s="277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65"/>
      <c r="C633" s="266"/>
      <c r="D633" s="272"/>
      <c r="E633" s="272"/>
      <c r="F633" s="268"/>
      <c r="G633" s="272"/>
      <c r="H633" s="277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65"/>
      <c r="C634" s="266"/>
      <c r="D634" s="272"/>
      <c r="E634" s="272"/>
      <c r="F634" s="268"/>
      <c r="G634" s="272"/>
      <c r="H634" s="277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65"/>
      <c r="C635" s="266"/>
      <c r="D635" s="272"/>
      <c r="E635" s="272"/>
      <c r="F635" s="268"/>
      <c r="G635" s="272"/>
      <c r="H635" s="277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65"/>
      <c r="C636" s="266"/>
      <c r="D636" s="272"/>
      <c r="E636" s="272"/>
      <c r="F636" s="268"/>
      <c r="G636" s="272"/>
      <c r="H636" s="277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65"/>
      <c r="C637" s="266"/>
      <c r="D637" s="272"/>
      <c r="E637" s="272"/>
      <c r="F637" s="268"/>
      <c r="G637" s="272"/>
      <c r="H637" s="277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65"/>
      <c r="C638" s="266"/>
      <c r="D638" s="272"/>
      <c r="E638" s="272"/>
      <c r="F638" s="268"/>
      <c r="G638" s="272"/>
      <c r="H638" s="277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65"/>
      <c r="C639" s="266"/>
      <c r="D639" s="272"/>
      <c r="E639" s="272"/>
      <c r="F639" s="268"/>
      <c r="G639" s="272"/>
      <c r="H639" s="277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65"/>
      <c r="C640" s="266"/>
      <c r="D640" s="272"/>
      <c r="E640" s="272"/>
      <c r="F640" s="268"/>
      <c r="G640" s="272"/>
      <c r="H640" s="277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65"/>
      <c r="C641" s="266"/>
      <c r="D641" s="272"/>
      <c r="E641" s="272"/>
      <c r="F641" s="268"/>
      <c r="G641" s="272"/>
      <c r="H641" s="277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65"/>
      <c r="C642" s="266"/>
      <c r="D642" s="272"/>
      <c r="E642" s="272"/>
      <c r="F642" s="268"/>
      <c r="G642" s="272"/>
      <c r="H642" s="277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65"/>
      <c r="C643" s="266"/>
      <c r="D643" s="272"/>
      <c r="E643" s="272"/>
      <c r="F643" s="268"/>
      <c r="G643" s="272"/>
      <c r="H643" s="277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65"/>
      <c r="C644" s="266"/>
      <c r="D644" s="272"/>
      <c r="E644" s="272"/>
      <c r="F644" s="268"/>
      <c r="G644" s="272"/>
      <c r="H644" s="277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65"/>
      <c r="C645" s="266"/>
      <c r="D645" s="272"/>
      <c r="E645" s="272"/>
      <c r="F645" s="268"/>
      <c r="G645" s="272"/>
      <c r="H645" s="277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65"/>
      <c r="C646" s="266"/>
      <c r="D646" s="272"/>
      <c r="E646" s="272"/>
      <c r="F646" s="268"/>
      <c r="G646" s="272"/>
      <c r="H646" s="277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65"/>
      <c r="C647" s="266"/>
      <c r="D647" s="272"/>
      <c r="E647" s="272"/>
      <c r="F647" s="268"/>
      <c r="G647" s="272"/>
      <c r="H647" s="277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65"/>
      <c r="C648" s="266"/>
      <c r="D648" s="272"/>
      <c r="E648" s="272"/>
      <c r="F648" s="268"/>
      <c r="G648" s="272"/>
      <c r="H648" s="277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65"/>
      <c r="C649" s="266"/>
      <c r="D649" s="272"/>
      <c r="E649" s="272"/>
      <c r="F649" s="268"/>
      <c r="G649" s="272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65"/>
      <c r="C650" s="266"/>
      <c r="D650" s="272"/>
      <c r="E650" s="272"/>
      <c r="F650" s="268"/>
      <c r="G650" s="272"/>
      <c r="H650" s="277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65"/>
      <c r="C651" s="266"/>
      <c r="D651" s="272"/>
      <c r="E651" s="272"/>
      <c r="F651" s="268"/>
      <c r="G651" s="272"/>
      <c r="H651" s="277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65"/>
      <c r="C652" s="266"/>
      <c r="D652" s="272"/>
      <c r="E652" s="272"/>
      <c r="F652" s="268"/>
      <c r="G652" s="272"/>
      <c r="H652" s="277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65"/>
      <c r="C653" s="266"/>
      <c r="D653" s="272"/>
      <c r="E653" s="272"/>
      <c r="F653" s="268"/>
      <c r="G653" s="272"/>
      <c r="H653" s="277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65"/>
      <c r="C654" s="266"/>
      <c r="D654" s="272"/>
      <c r="E654" s="272"/>
      <c r="F654" s="268"/>
      <c r="G654" s="272"/>
      <c r="H654" s="277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65"/>
      <c r="C655" s="266"/>
      <c r="D655" s="272"/>
      <c r="E655" s="272"/>
      <c r="F655" s="268"/>
      <c r="G655" s="272"/>
      <c r="H655" s="277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65"/>
      <c r="C656" s="266"/>
      <c r="D656" s="272"/>
      <c r="E656" s="272"/>
      <c r="F656" s="268"/>
      <c r="G656" s="272"/>
      <c r="H656" s="277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65"/>
      <c r="C657" s="266"/>
      <c r="D657" s="272"/>
      <c r="E657" s="272"/>
      <c r="F657" s="268"/>
      <c r="G657" s="272"/>
      <c r="H657" s="277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65"/>
      <c r="C658" s="266"/>
      <c r="D658" s="272"/>
      <c r="E658" s="272"/>
      <c r="F658" s="268"/>
      <c r="G658" s="272"/>
      <c r="H658" s="277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65"/>
      <c r="C659" s="266"/>
      <c r="D659" s="272"/>
      <c r="E659" s="272"/>
      <c r="F659" s="268"/>
      <c r="G659" s="272"/>
      <c r="H659" s="277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65"/>
      <c r="C660" s="266"/>
      <c r="D660" s="272"/>
      <c r="E660" s="272"/>
      <c r="F660" s="268"/>
      <c r="G660" s="272"/>
      <c r="H660" s="277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65"/>
      <c r="C661" s="266"/>
      <c r="D661" s="272"/>
      <c r="E661" s="272"/>
      <c r="F661" s="268"/>
      <c r="G661" s="272"/>
      <c r="H661" s="277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65"/>
      <c r="C662" s="266"/>
      <c r="D662" s="272"/>
      <c r="E662" s="272"/>
      <c r="F662" s="268"/>
      <c r="G662" s="272"/>
      <c r="H662" s="277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65"/>
      <c r="C663" s="266"/>
      <c r="D663" s="272"/>
      <c r="E663" s="272"/>
      <c r="F663" s="268"/>
      <c r="G663" s="272"/>
      <c r="H663" s="277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65"/>
      <c r="C664" s="266"/>
      <c r="D664" s="272"/>
      <c r="E664" s="272"/>
      <c r="F664" s="268"/>
      <c r="G664" s="272"/>
      <c r="H664" s="277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65"/>
      <c r="C665" s="266"/>
      <c r="D665" s="272"/>
      <c r="E665" s="272"/>
      <c r="F665" s="268"/>
      <c r="G665" s="272"/>
      <c r="H665" s="277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65"/>
      <c r="C666" s="266"/>
      <c r="D666" s="272"/>
      <c r="E666" s="272"/>
      <c r="F666" s="268"/>
      <c r="G666" s="272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65"/>
      <c r="C667" s="266"/>
      <c r="D667" s="272"/>
      <c r="E667" s="272"/>
      <c r="F667" s="268"/>
      <c r="G667" s="272"/>
      <c r="H667" s="277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65"/>
      <c r="C668" s="266"/>
      <c r="D668" s="272"/>
      <c r="E668" s="272"/>
      <c r="F668" s="268"/>
      <c r="G668" s="272"/>
      <c r="H668" s="277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65"/>
      <c r="C669" s="266"/>
      <c r="D669" s="272"/>
      <c r="E669" s="272"/>
      <c r="F669" s="268"/>
      <c r="G669" s="272"/>
      <c r="H669" s="277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65"/>
      <c r="C670" s="266"/>
      <c r="D670" s="272"/>
      <c r="E670" s="272"/>
      <c r="F670" s="268"/>
      <c r="G670" s="272"/>
      <c r="H670" s="277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65"/>
      <c r="C671" s="266"/>
      <c r="D671" s="272"/>
      <c r="E671" s="272"/>
      <c r="F671" s="268"/>
      <c r="G671" s="272"/>
      <c r="H671" s="277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65"/>
      <c r="C672" s="266"/>
      <c r="D672" s="272"/>
      <c r="E672" s="272"/>
      <c r="F672" s="268"/>
      <c r="G672" s="272"/>
      <c r="H672" s="277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65"/>
      <c r="C673" s="266"/>
      <c r="D673" s="272"/>
      <c r="E673" s="272"/>
      <c r="F673" s="268"/>
      <c r="G673" s="272"/>
      <c r="H673" s="277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65"/>
      <c r="C674" s="266"/>
      <c r="D674" s="272"/>
      <c r="E674" s="272"/>
      <c r="F674" s="268"/>
      <c r="G674" s="272"/>
      <c r="H674" s="277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65"/>
      <c r="C675" s="266"/>
      <c r="D675" s="272"/>
      <c r="E675" s="272"/>
      <c r="F675" s="268"/>
      <c r="G675" s="272"/>
      <c r="H675" s="277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65"/>
      <c r="C676" s="266"/>
      <c r="D676" s="272"/>
      <c r="E676" s="272"/>
      <c r="F676" s="268"/>
      <c r="G676" s="272"/>
      <c r="H676" s="277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65"/>
      <c r="C677" s="266"/>
      <c r="D677" s="272"/>
      <c r="E677" s="272"/>
      <c r="F677" s="268"/>
      <c r="G677" s="272"/>
      <c r="H677" s="277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65"/>
      <c r="C678" s="266"/>
      <c r="D678" s="272"/>
      <c r="E678" s="272"/>
      <c r="F678" s="268"/>
      <c r="G678" s="272"/>
      <c r="H678" s="277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65"/>
      <c r="C679" s="266"/>
      <c r="D679" s="272"/>
      <c r="E679" s="272"/>
      <c r="F679" s="268"/>
      <c r="G679" s="272"/>
      <c r="H679" s="277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65"/>
      <c r="C680" s="266"/>
      <c r="D680" s="272"/>
      <c r="E680" s="272"/>
      <c r="F680" s="268"/>
      <c r="G680" s="272"/>
      <c r="H680" s="277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65"/>
      <c r="C681" s="266"/>
      <c r="D681" s="272"/>
      <c r="E681" s="272"/>
      <c r="F681" s="268"/>
      <c r="G681" s="272"/>
      <c r="H681" s="277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65"/>
      <c r="C682" s="266"/>
      <c r="D682" s="272"/>
      <c r="E682" s="272"/>
      <c r="F682" s="268"/>
      <c r="G682" s="272"/>
      <c r="H682" s="277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65"/>
      <c r="C683" s="266"/>
      <c r="D683" s="272"/>
      <c r="E683" s="272"/>
      <c r="F683" s="268"/>
      <c r="G683" s="272"/>
      <c r="H683" s="277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65"/>
      <c r="C684" s="266"/>
      <c r="D684" s="272"/>
      <c r="E684" s="272"/>
      <c r="F684" s="268"/>
      <c r="G684" s="272"/>
      <c r="H684" s="277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65"/>
      <c r="C685" s="266"/>
      <c r="D685" s="272"/>
      <c r="E685" s="272"/>
      <c r="F685" s="268"/>
      <c r="G685" s="272"/>
      <c r="H685" s="277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65"/>
      <c r="C686" s="266"/>
      <c r="D686" s="272"/>
      <c r="E686" s="272"/>
      <c r="F686" s="268"/>
      <c r="G686" s="272"/>
      <c r="H686" s="277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65"/>
      <c r="C687" s="266"/>
      <c r="D687" s="272"/>
      <c r="E687" s="272"/>
      <c r="F687" s="268"/>
      <c r="G687" s="272"/>
      <c r="H687" s="277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65"/>
      <c r="C688" s="266"/>
      <c r="D688" s="272"/>
      <c r="E688" s="272"/>
      <c r="F688" s="268"/>
      <c r="G688" s="272"/>
      <c r="H688" s="277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65"/>
      <c r="C689" s="266"/>
      <c r="D689" s="272"/>
      <c r="E689" s="272"/>
      <c r="F689" s="268"/>
      <c r="G689" s="272"/>
      <c r="H689" s="277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65"/>
      <c r="C690" s="266"/>
      <c r="D690" s="272"/>
      <c r="E690" s="272"/>
      <c r="F690" s="268"/>
      <c r="G690" s="272"/>
      <c r="H690" s="277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65"/>
      <c r="C691" s="266"/>
      <c r="D691" s="272"/>
      <c r="E691" s="272"/>
      <c r="F691" s="268"/>
      <c r="G691" s="272"/>
      <c r="H691" s="277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65"/>
      <c r="C692" s="266"/>
      <c r="D692" s="272"/>
      <c r="E692" s="272"/>
      <c r="F692" s="268"/>
      <c r="G692" s="272"/>
      <c r="H692" s="277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65"/>
      <c r="C693" s="266"/>
      <c r="D693" s="272"/>
      <c r="E693" s="272"/>
      <c r="F693" s="268"/>
      <c r="G693" s="272"/>
      <c r="H693" s="277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65"/>
      <c r="C694" s="266"/>
      <c r="D694" s="272"/>
      <c r="E694" s="272"/>
      <c r="F694" s="268"/>
      <c r="G694" s="272"/>
      <c r="H694" s="277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65"/>
      <c r="C695" s="266"/>
      <c r="D695" s="272"/>
      <c r="E695" s="272"/>
      <c r="F695" s="268"/>
      <c r="G695" s="272"/>
      <c r="H695" s="277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65"/>
      <c r="C696" s="266"/>
      <c r="D696" s="272"/>
      <c r="E696" s="272"/>
      <c r="F696" s="268"/>
      <c r="G696" s="272"/>
      <c r="H696" s="277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65"/>
      <c r="C697" s="266"/>
      <c r="D697" s="272"/>
      <c r="E697" s="272"/>
      <c r="F697" s="268"/>
      <c r="G697" s="272"/>
      <c r="H697" s="277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65"/>
      <c r="C698" s="266"/>
      <c r="D698" s="272"/>
      <c r="E698" s="272"/>
      <c r="F698" s="268"/>
      <c r="G698" s="272"/>
      <c r="H698" s="277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65"/>
      <c r="C699" s="266"/>
      <c r="D699" s="272"/>
      <c r="E699" s="272"/>
      <c r="F699" s="268"/>
      <c r="G699" s="272"/>
      <c r="H699" s="277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65"/>
      <c r="C700" s="266"/>
      <c r="D700" s="272"/>
      <c r="E700" s="272"/>
      <c r="F700" s="268"/>
      <c r="G700" s="272"/>
      <c r="H700" s="277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65"/>
      <c r="C701" s="266"/>
      <c r="D701" s="272"/>
      <c r="E701" s="272"/>
      <c r="F701" s="268"/>
      <c r="G701" s="272"/>
      <c r="H701" s="277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65"/>
      <c r="C702" s="266"/>
      <c r="D702" s="272"/>
      <c r="E702" s="272"/>
      <c r="F702" s="268"/>
      <c r="G702" s="272"/>
      <c r="H702" s="277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65"/>
      <c r="C703" s="266"/>
      <c r="D703" s="272"/>
      <c r="E703" s="272"/>
      <c r="F703" s="268"/>
      <c r="G703" s="272"/>
      <c r="H703" s="277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65"/>
      <c r="C704" s="266"/>
      <c r="D704" s="272"/>
      <c r="E704" s="272"/>
      <c r="F704" s="268"/>
      <c r="G704" s="272"/>
      <c r="H704" s="277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65"/>
      <c r="C705" s="266"/>
      <c r="D705" s="272"/>
      <c r="E705" s="272"/>
      <c r="F705" s="268"/>
      <c r="G705" s="272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65"/>
      <c r="C706" s="266"/>
      <c r="D706" s="272"/>
      <c r="E706" s="272"/>
      <c r="F706" s="268"/>
      <c r="G706" s="272"/>
      <c r="H706" s="277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65"/>
      <c r="C707" s="266"/>
      <c r="D707" s="272"/>
      <c r="E707" s="272"/>
      <c r="F707" s="268"/>
      <c r="G707" s="272"/>
      <c r="H707" s="277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65"/>
      <c r="C708" s="266"/>
      <c r="D708" s="272"/>
      <c r="E708" s="272"/>
      <c r="F708" s="268"/>
      <c r="G708" s="272"/>
      <c r="H708" s="277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65"/>
      <c r="C709" s="266"/>
      <c r="D709" s="272"/>
      <c r="E709" s="272"/>
      <c r="F709" s="268"/>
      <c r="G709" s="272"/>
      <c r="H709" s="277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65"/>
      <c r="C710" s="266"/>
      <c r="D710" s="272"/>
      <c r="E710" s="272"/>
      <c r="F710" s="268"/>
      <c r="G710" s="272"/>
      <c r="H710" s="277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65"/>
      <c r="C711" s="266"/>
      <c r="D711" s="272"/>
      <c r="E711" s="272"/>
      <c r="F711" s="268"/>
      <c r="G711" s="272"/>
      <c r="H711" s="277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65"/>
      <c r="C712" s="266"/>
      <c r="D712" s="272"/>
      <c r="E712" s="272"/>
      <c r="F712" s="268"/>
      <c r="G712" s="272"/>
      <c r="H712" s="277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65"/>
      <c r="C713" s="266"/>
      <c r="D713" s="272"/>
      <c r="E713" s="272"/>
      <c r="F713" s="268"/>
      <c r="G713" s="272"/>
      <c r="H713" s="277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65"/>
      <c r="C714" s="266"/>
      <c r="D714" s="272"/>
      <c r="E714" s="272"/>
      <c r="F714" s="268"/>
      <c r="G714" s="272"/>
      <c r="H714" s="277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65"/>
      <c r="C715" s="266"/>
      <c r="D715" s="272"/>
      <c r="E715" s="272"/>
      <c r="F715" s="268"/>
      <c r="G715" s="272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65"/>
      <c r="C716" s="266"/>
      <c r="D716" s="272"/>
      <c r="E716" s="272"/>
      <c r="F716" s="268"/>
      <c r="G716" s="272"/>
      <c r="H716" s="277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65"/>
      <c r="C717" s="266"/>
      <c r="D717" s="272"/>
      <c r="E717" s="272"/>
      <c r="F717" s="268"/>
      <c r="G717" s="272"/>
      <c r="H717" s="277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65"/>
      <c r="C718" s="266"/>
      <c r="D718" s="272"/>
      <c r="E718" s="272"/>
      <c r="F718" s="268"/>
      <c r="G718" s="272"/>
      <c r="H718" s="277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65"/>
      <c r="C719" s="266"/>
      <c r="D719" s="272"/>
      <c r="E719" s="272"/>
      <c r="F719" s="268"/>
      <c r="G719" s="272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65"/>
      <c r="C720" s="266"/>
      <c r="D720" s="272"/>
      <c r="E720" s="272"/>
      <c r="F720" s="268"/>
      <c r="G720" s="272"/>
      <c r="H720" s="277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65"/>
      <c r="C721" s="266"/>
      <c r="D721" s="272"/>
      <c r="E721" s="272"/>
      <c r="F721" s="268"/>
      <c r="G721" s="272"/>
      <c r="H721" s="277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65"/>
      <c r="C722" s="266"/>
      <c r="D722" s="272"/>
      <c r="E722" s="272"/>
      <c r="F722" s="268"/>
      <c r="G722" s="272"/>
      <c r="H722" s="277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65"/>
      <c r="C723" s="266"/>
      <c r="D723" s="272"/>
      <c r="E723" s="272"/>
      <c r="F723" s="268"/>
      <c r="G723" s="272"/>
      <c r="H723" s="277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65"/>
      <c r="C724" s="266"/>
      <c r="D724" s="272"/>
      <c r="E724" s="272"/>
      <c r="F724" s="268"/>
      <c r="G724" s="272"/>
      <c r="H724" s="277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65"/>
      <c r="C725" s="266"/>
      <c r="D725" s="272"/>
      <c r="E725" s="272"/>
      <c r="F725" s="268"/>
      <c r="G725" s="272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65"/>
      <c r="C726" s="266"/>
      <c r="D726" s="272"/>
      <c r="E726" s="272"/>
      <c r="F726" s="268"/>
      <c r="G726" s="272"/>
      <c r="H726" s="277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65"/>
      <c r="C727" s="266"/>
      <c r="D727" s="272"/>
      <c r="E727" s="272"/>
      <c r="F727" s="268"/>
      <c r="G727" s="272"/>
      <c r="H727" s="277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65"/>
      <c r="C728" s="266"/>
      <c r="D728" s="272"/>
      <c r="E728" s="272"/>
      <c r="F728" s="268"/>
      <c r="G728" s="272"/>
      <c r="H728" s="277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65"/>
      <c r="C729" s="266"/>
      <c r="D729" s="272"/>
      <c r="E729" s="272"/>
      <c r="F729" s="268"/>
      <c r="G729" s="272"/>
      <c r="H729" s="277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65"/>
      <c r="C730" s="266"/>
      <c r="D730" s="272"/>
      <c r="E730" s="272"/>
      <c r="F730" s="268"/>
      <c r="G730" s="272"/>
      <c r="H730" s="277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65"/>
      <c r="C731" s="266"/>
      <c r="D731" s="272"/>
      <c r="E731" s="272"/>
      <c r="F731" s="268"/>
      <c r="G731" s="272"/>
      <c r="H731" s="277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65"/>
      <c r="C732" s="266"/>
      <c r="D732" s="272"/>
      <c r="E732" s="272"/>
      <c r="F732" s="268"/>
      <c r="G732" s="272"/>
      <c r="H732" s="277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65"/>
      <c r="C733" s="266"/>
      <c r="D733" s="272"/>
      <c r="E733" s="272"/>
      <c r="F733" s="268"/>
      <c r="G733" s="272"/>
      <c r="H733" s="277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65"/>
      <c r="C734" s="266"/>
      <c r="D734" s="272"/>
      <c r="E734" s="272"/>
      <c r="F734" s="268"/>
      <c r="G734" s="272"/>
      <c r="H734" s="277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65"/>
      <c r="C735" s="266"/>
      <c r="D735" s="272"/>
      <c r="E735" s="272"/>
      <c r="F735" s="268"/>
      <c r="G735" s="272"/>
      <c r="H735" s="277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65"/>
      <c r="C736" s="266"/>
      <c r="D736" s="272"/>
      <c r="E736" s="272"/>
      <c r="F736" s="268"/>
      <c r="G736" s="272"/>
      <c r="H736" s="277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65"/>
      <c r="C737" s="266"/>
      <c r="D737" s="272"/>
      <c r="E737" s="272"/>
      <c r="F737" s="268"/>
      <c r="G737" s="272"/>
      <c r="H737" s="277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65"/>
      <c r="C738" s="266"/>
      <c r="D738" s="272"/>
      <c r="E738" s="272"/>
      <c r="F738" s="268"/>
      <c r="G738" s="272"/>
      <c r="H738" s="277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65"/>
      <c r="C739" s="266"/>
      <c r="D739" s="272"/>
      <c r="E739" s="272"/>
      <c r="F739" s="268"/>
      <c r="G739" s="272"/>
      <c r="H739" s="277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65"/>
      <c r="C740" s="266"/>
      <c r="D740" s="272"/>
      <c r="E740" s="272"/>
      <c r="F740" s="268"/>
      <c r="G740" s="272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65"/>
      <c r="C741" s="266"/>
      <c r="D741" s="272"/>
      <c r="E741" s="272"/>
      <c r="F741" s="268"/>
      <c r="G741" s="272"/>
      <c r="H741" s="277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65"/>
      <c r="C742" s="266"/>
      <c r="D742" s="272"/>
      <c r="E742" s="272"/>
      <c r="F742" s="268"/>
      <c r="G742" s="272"/>
      <c r="H742" s="277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65"/>
      <c r="C743" s="266"/>
      <c r="D743" s="272"/>
      <c r="E743" s="272"/>
      <c r="F743" s="268"/>
      <c r="G743" s="272"/>
      <c r="H743" s="277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65"/>
      <c r="C744" s="266"/>
      <c r="D744" s="272"/>
      <c r="E744" s="272"/>
      <c r="F744" s="268"/>
      <c r="G744" s="272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65"/>
      <c r="C745" s="266"/>
      <c r="D745" s="272"/>
      <c r="E745" s="272"/>
      <c r="F745" s="268"/>
      <c r="G745" s="272"/>
      <c r="H745" s="277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65"/>
      <c r="C746" s="266"/>
      <c r="D746" s="272"/>
      <c r="E746" s="272"/>
      <c r="F746" s="268"/>
      <c r="G746" s="272"/>
      <c r="H746" s="277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65"/>
      <c r="C747" s="266"/>
      <c r="D747" s="272"/>
      <c r="E747" s="272"/>
      <c r="F747" s="268"/>
      <c r="G747" s="272"/>
      <c r="H747" s="277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65"/>
      <c r="C748" s="266"/>
      <c r="D748" s="272"/>
      <c r="E748" s="272"/>
      <c r="F748" s="268"/>
      <c r="G748" s="272"/>
      <c r="H748" s="277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65"/>
      <c r="C749" s="266"/>
      <c r="D749" s="272"/>
      <c r="E749" s="272"/>
      <c r="F749" s="268"/>
      <c r="G749" s="272"/>
      <c r="H749" s="277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65"/>
      <c r="C750" s="266"/>
      <c r="D750" s="272"/>
      <c r="E750" s="272"/>
      <c r="F750" s="268"/>
      <c r="G750" s="272"/>
      <c r="H750" s="277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65"/>
      <c r="C751" s="266"/>
      <c r="D751" s="272"/>
      <c r="E751" s="272"/>
      <c r="F751" s="268"/>
      <c r="G751" s="272"/>
      <c r="H751" s="277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65"/>
      <c r="C752" s="266"/>
      <c r="D752" s="272"/>
      <c r="E752" s="272"/>
      <c r="F752" s="268"/>
      <c r="G752" s="272"/>
      <c r="H752" s="277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65"/>
      <c r="C753" s="266"/>
      <c r="D753" s="272"/>
      <c r="E753" s="272"/>
      <c r="F753" s="268"/>
      <c r="G753" s="272"/>
      <c r="H753" s="277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65"/>
      <c r="C754" s="266"/>
      <c r="D754" s="272"/>
      <c r="E754" s="272"/>
      <c r="F754" s="268"/>
      <c r="G754" s="272"/>
      <c r="H754" s="277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65"/>
      <c r="C755" s="266"/>
      <c r="D755" s="272"/>
      <c r="E755" s="272"/>
      <c r="F755" s="268"/>
      <c r="G755" s="272"/>
      <c r="H755" s="277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65"/>
      <c r="C756" s="266"/>
      <c r="D756" s="272"/>
      <c r="E756" s="272"/>
      <c r="F756" s="268"/>
      <c r="G756" s="272"/>
      <c r="H756" s="277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65"/>
      <c r="C757" s="266"/>
      <c r="D757" s="272"/>
      <c r="E757" s="272"/>
      <c r="F757" s="268"/>
      <c r="G757" s="272"/>
      <c r="H757" s="277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65"/>
      <c r="C758" s="266"/>
      <c r="D758" s="272"/>
      <c r="E758" s="272"/>
      <c r="F758" s="268"/>
      <c r="G758" s="272"/>
      <c r="H758" s="277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65"/>
      <c r="C759" s="266"/>
      <c r="D759" s="272"/>
      <c r="E759" s="272"/>
      <c r="F759" s="268"/>
      <c r="G759" s="272"/>
      <c r="H759" s="277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65"/>
      <c r="C760" s="266"/>
      <c r="D760" s="272"/>
      <c r="E760" s="272"/>
      <c r="F760" s="268"/>
      <c r="G760" s="272"/>
      <c r="H760" s="277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65"/>
      <c r="C761" s="266"/>
      <c r="D761" s="272"/>
      <c r="E761" s="272"/>
      <c r="F761" s="268"/>
      <c r="G761" s="272"/>
      <c r="H761" s="277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65"/>
      <c r="C762" s="266"/>
      <c r="D762" s="272"/>
      <c r="E762" s="272"/>
      <c r="F762" s="268"/>
      <c r="G762" s="272"/>
      <c r="H762" s="277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65"/>
      <c r="C763" s="266"/>
      <c r="D763" s="272"/>
      <c r="E763" s="272"/>
      <c r="F763" s="268"/>
      <c r="G763" s="272"/>
      <c r="H763" s="277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65"/>
      <c r="C764" s="266"/>
      <c r="D764" s="272"/>
      <c r="E764" s="272"/>
      <c r="F764" s="268"/>
      <c r="G764" s="272"/>
      <c r="H764" s="277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65"/>
      <c r="C765" s="266"/>
      <c r="D765" s="272"/>
      <c r="E765" s="272"/>
      <c r="F765" s="268"/>
      <c r="G765" s="272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65"/>
      <c r="C766" s="266"/>
      <c r="D766" s="272"/>
      <c r="E766" s="272"/>
      <c r="F766" s="268"/>
      <c r="G766" s="272"/>
      <c r="H766" s="277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65"/>
      <c r="C767" s="266"/>
      <c r="D767" s="272"/>
      <c r="E767" s="272"/>
      <c r="F767" s="268"/>
      <c r="G767" s="272"/>
      <c r="H767" s="277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65"/>
      <c r="C768" s="266"/>
      <c r="D768" s="272"/>
      <c r="E768" s="272"/>
      <c r="F768" s="268"/>
      <c r="G768" s="272"/>
      <c r="H768" s="277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65"/>
      <c r="C769" s="266"/>
      <c r="D769" s="272"/>
      <c r="E769" s="272"/>
      <c r="F769" s="268"/>
      <c r="G769" s="272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65"/>
      <c r="C770" s="266"/>
      <c r="D770" s="272"/>
      <c r="E770" s="272"/>
      <c r="F770" s="268"/>
      <c r="G770" s="272"/>
      <c r="H770" s="277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65"/>
      <c r="C771" s="266"/>
      <c r="D771" s="272"/>
      <c r="E771" s="272"/>
      <c r="F771" s="268"/>
      <c r="G771" s="272"/>
      <c r="H771" s="277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65"/>
      <c r="C772" s="266"/>
      <c r="D772" s="272"/>
      <c r="E772" s="272"/>
      <c r="F772" s="268"/>
      <c r="G772" s="272"/>
      <c r="H772" s="277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65"/>
      <c r="C773" s="266"/>
      <c r="D773" s="272"/>
      <c r="E773" s="272"/>
      <c r="F773" s="268"/>
      <c r="G773" s="272"/>
      <c r="H773" s="277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65"/>
      <c r="C774" s="266"/>
      <c r="D774" s="272"/>
      <c r="E774" s="272"/>
      <c r="F774" s="268"/>
      <c r="G774" s="272"/>
      <c r="H774" s="277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65"/>
      <c r="C775" s="266"/>
      <c r="D775" s="272"/>
      <c r="E775" s="272"/>
      <c r="F775" s="268"/>
      <c r="G775" s="272"/>
      <c r="H775" s="277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65"/>
      <c r="C776" s="266"/>
      <c r="D776" s="272"/>
      <c r="E776" s="272"/>
      <c r="F776" s="268"/>
      <c r="G776" s="272"/>
      <c r="H776" s="277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65"/>
      <c r="C777" s="266"/>
      <c r="D777" s="272"/>
      <c r="E777" s="272"/>
      <c r="F777" s="268"/>
      <c r="G777" s="272"/>
      <c r="H777" s="277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65"/>
      <c r="C778" s="266"/>
      <c r="D778" s="272"/>
      <c r="E778" s="272"/>
      <c r="F778" s="268"/>
      <c r="G778" s="272"/>
      <c r="H778" s="277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65"/>
      <c r="C779" s="266"/>
      <c r="D779" s="272"/>
      <c r="E779" s="272"/>
      <c r="F779" s="268"/>
      <c r="G779" s="272"/>
      <c r="H779" s="277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65"/>
      <c r="C780" s="266"/>
      <c r="D780" s="272"/>
      <c r="E780" s="272"/>
      <c r="F780" s="268"/>
      <c r="G780" s="272"/>
      <c r="H780" s="277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65"/>
      <c r="C781" s="266"/>
      <c r="D781" s="272"/>
      <c r="E781" s="272"/>
      <c r="F781" s="268"/>
      <c r="G781" s="272"/>
      <c r="H781" s="277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65"/>
      <c r="C782" s="266"/>
      <c r="D782" s="272"/>
      <c r="E782" s="272"/>
      <c r="F782" s="268"/>
      <c r="G782" s="272"/>
      <c r="H782" s="277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65"/>
      <c r="C783" s="266"/>
      <c r="D783" s="272"/>
      <c r="E783" s="272"/>
      <c r="F783" s="268"/>
      <c r="G783" s="272"/>
      <c r="H783" s="277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65"/>
      <c r="C784" s="266"/>
      <c r="D784" s="272"/>
      <c r="E784" s="272"/>
      <c r="F784" s="268"/>
      <c r="G784" s="272"/>
      <c r="H784" s="277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65"/>
      <c r="C785" s="266"/>
      <c r="D785" s="272"/>
      <c r="E785" s="272"/>
      <c r="F785" s="268"/>
      <c r="G785" s="272"/>
      <c r="H785" s="277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65"/>
      <c r="C786" s="266"/>
      <c r="D786" s="272"/>
      <c r="E786" s="272"/>
      <c r="F786" s="268"/>
      <c r="G786" s="272"/>
      <c r="H786" s="277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65"/>
      <c r="C787" s="266"/>
      <c r="D787" s="272"/>
      <c r="E787" s="272"/>
      <c r="F787" s="268"/>
      <c r="G787" s="272"/>
      <c r="H787" s="277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65"/>
      <c r="C788" s="266"/>
      <c r="D788" s="272"/>
      <c r="E788" s="272"/>
      <c r="F788" s="268"/>
      <c r="G788" s="272"/>
      <c r="H788" s="277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65"/>
      <c r="C789" s="266"/>
      <c r="D789" s="272"/>
      <c r="E789" s="272"/>
      <c r="F789" s="268"/>
      <c r="G789" s="272"/>
      <c r="H789" s="277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65"/>
      <c r="C790" s="266"/>
      <c r="D790" s="272"/>
      <c r="E790" s="272"/>
      <c r="F790" s="268"/>
      <c r="G790" s="272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65"/>
      <c r="C791" s="266"/>
      <c r="D791" s="272"/>
      <c r="E791" s="272"/>
      <c r="F791" s="268"/>
      <c r="G791" s="272"/>
      <c r="H791" s="277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65"/>
      <c r="C792" s="266"/>
      <c r="D792" s="272"/>
      <c r="E792" s="272"/>
      <c r="F792" s="268"/>
      <c r="G792" s="272"/>
      <c r="H792" s="277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65"/>
      <c r="C793" s="266"/>
      <c r="D793" s="272"/>
      <c r="E793" s="272"/>
      <c r="F793" s="268"/>
      <c r="G793" s="272"/>
      <c r="H793" s="277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65"/>
      <c r="C794" s="266"/>
      <c r="D794" s="272"/>
      <c r="E794" s="272"/>
      <c r="F794" s="268"/>
      <c r="G794" s="272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65"/>
      <c r="C795" s="266"/>
      <c r="D795" s="272"/>
      <c r="E795" s="272"/>
      <c r="F795" s="268"/>
      <c r="G795" s="272"/>
      <c r="H795" s="277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65"/>
      <c r="C796" s="266"/>
      <c r="D796" s="272"/>
      <c r="E796" s="272"/>
      <c r="F796" s="268"/>
      <c r="G796" s="272"/>
      <c r="H796" s="277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65"/>
      <c r="C797" s="266"/>
      <c r="D797" s="272"/>
      <c r="E797" s="272"/>
      <c r="F797" s="268"/>
      <c r="G797" s="272"/>
      <c r="H797" s="277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65"/>
      <c r="C798" s="266"/>
      <c r="D798" s="272"/>
      <c r="E798" s="272"/>
      <c r="F798" s="268"/>
      <c r="G798" s="272"/>
      <c r="H798" s="277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65"/>
      <c r="C799" s="266"/>
      <c r="D799" s="272"/>
      <c r="E799" s="272"/>
      <c r="F799" s="268"/>
      <c r="G799" s="272"/>
      <c r="H799" s="277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65"/>
      <c r="C800" s="266"/>
      <c r="D800" s="272"/>
      <c r="E800" s="272"/>
      <c r="F800" s="268"/>
      <c r="G800" s="272"/>
      <c r="H800" s="277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65"/>
      <c r="C801" s="266"/>
      <c r="D801" s="272"/>
      <c r="E801" s="272"/>
      <c r="F801" s="268"/>
      <c r="G801" s="272"/>
      <c r="H801" s="277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65"/>
      <c r="C802" s="266"/>
      <c r="D802" s="272"/>
      <c r="E802" s="272"/>
      <c r="F802" s="268"/>
      <c r="G802" s="272"/>
      <c r="H802" s="277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65"/>
      <c r="C803" s="266"/>
      <c r="D803" s="272"/>
      <c r="E803" s="272"/>
      <c r="F803" s="268"/>
      <c r="G803" s="272"/>
      <c r="H803" s="277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65"/>
      <c r="C804" s="266"/>
      <c r="D804" s="272"/>
      <c r="E804" s="272"/>
      <c r="F804" s="268"/>
      <c r="G804" s="272"/>
      <c r="H804" s="277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65"/>
      <c r="C805" s="266"/>
      <c r="D805" s="272"/>
      <c r="E805" s="272"/>
      <c r="F805" s="268"/>
      <c r="G805" s="272"/>
      <c r="H805" s="277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65"/>
      <c r="C806" s="266"/>
      <c r="D806" s="272"/>
      <c r="E806" s="272"/>
      <c r="F806" s="268"/>
      <c r="G806" s="272"/>
      <c r="H806" s="277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65"/>
      <c r="C807" s="266"/>
      <c r="D807" s="272"/>
      <c r="E807" s="272"/>
      <c r="F807" s="268"/>
      <c r="G807" s="272"/>
      <c r="H807" s="277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65"/>
      <c r="C808" s="266"/>
      <c r="D808" s="272"/>
      <c r="E808" s="272"/>
      <c r="F808" s="268"/>
      <c r="G808" s="272"/>
      <c r="H808" s="277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65"/>
      <c r="C809" s="266"/>
      <c r="D809" s="272"/>
      <c r="E809" s="272"/>
      <c r="F809" s="268"/>
      <c r="G809" s="272"/>
      <c r="H809" s="277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65"/>
      <c r="C810" s="266"/>
      <c r="D810" s="272"/>
      <c r="E810" s="272"/>
      <c r="F810" s="268"/>
      <c r="G810" s="272"/>
      <c r="H810" s="277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65"/>
      <c r="C811" s="266"/>
      <c r="D811" s="272"/>
      <c r="E811" s="272"/>
      <c r="F811" s="268"/>
      <c r="G811" s="272"/>
      <c r="H811" s="277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65"/>
      <c r="C812" s="266"/>
      <c r="D812" s="272"/>
      <c r="E812" s="272"/>
      <c r="F812" s="268"/>
      <c r="G812" s="272"/>
      <c r="H812" s="277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65"/>
      <c r="C813" s="266"/>
      <c r="D813" s="272"/>
      <c r="E813" s="272"/>
      <c r="F813" s="268"/>
      <c r="G813" s="272"/>
      <c r="H813" s="277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65"/>
      <c r="C814" s="266"/>
      <c r="D814" s="272"/>
      <c r="E814" s="272"/>
      <c r="F814" s="268"/>
      <c r="G814" s="272"/>
      <c r="H814" s="277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65"/>
      <c r="C815" s="266"/>
      <c r="D815" s="272"/>
      <c r="E815" s="272"/>
      <c r="F815" s="268"/>
      <c r="G815" s="272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65"/>
      <c r="C816" s="266"/>
      <c r="D816" s="272"/>
      <c r="E816" s="272"/>
      <c r="F816" s="268"/>
      <c r="G816" s="272"/>
      <c r="H816" s="277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65"/>
      <c r="C817" s="266"/>
      <c r="D817" s="272"/>
      <c r="E817" s="272"/>
      <c r="F817" s="268"/>
      <c r="G817" s="272"/>
      <c r="H817" s="277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65"/>
      <c r="C818" s="266"/>
      <c r="D818" s="272"/>
      <c r="E818" s="272"/>
      <c r="F818" s="268"/>
      <c r="G818" s="272"/>
      <c r="H818" s="277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65"/>
      <c r="C819" s="266"/>
      <c r="D819" s="272"/>
      <c r="E819" s="272"/>
      <c r="F819" s="268"/>
      <c r="G819" s="272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65"/>
      <c r="C820" s="266"/>
      <c r="D820" s="272"/>
      <c r="E820" s="272"/>
      <c r="F820" s="268"/>
      <c r="G820" s="272"/>
      <c r="H820" s="277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65"/>
      <c r="C821" s="266"/>
      <c r="D821" s="272"/>
      <c r="E821" s="272"/>
      <c r="F821" s="268"/>
      <c r="G821" s="272"/>
      <c r="H821" s="277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65"/>
      <c r="C822" s="266"/>
      <c r="D822" s="272"/>
      <c r="E822" s="272"/>
      <c r="F822" s="268"/>
      <c r="G822" s="272"/>
      <c r="H822" s="277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65"/>
      <c r="C823" s="266"/>
      <c r="D823" s="272"/>
      <c r="E823" s="272"/>
      <c r="F823" s="268"/>
      <c r="G823" s="272"/>
      <c r="H823" s="277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65"/>
      <c r="C824" s="266"/>
      <c r="D824" s="272"/>
      <c r="E824" s="272"/>
      <c r="F824" s="268"/>
      <c r="G824" s="272"/>
      <c r="H824" s="277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65"/>
      <c r="C825" s="266"/>
      <c r="D825" s="272"/>
      <c r="E825" s="272"/>
      <c r="F825" s="268"/>
      <c r="G825" s="272"/>
      <c r="H825" s="277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65"/>
      <c r="C826" s="266"/>
      <c r="D826" s="272"/>
      <c r="E826" s="272"/>
      <c r="F826" s="268"/>
      <c r="G826" s="272"/>
      <c r="H826" s="277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65"/>
      <c r="C827" s="266"/>
      <c r="D827" s="272"/>
      <c r="E827" s="272"/>
      <c r="F827" s="268"/>
      <c r="G827" s="272"/>
      <c r="H827" s="277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65"/>
      <c r="C828" s="266"/>
      <c r="D828" s="272"/>
      <c r="E828" s="272"/>
      <c r="F828" s="268"/>
      <c r="G828" s="272"/>
      <c r="H828" s="277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65"/>
      <c r="C829" s="266"/>
      <c r="D829" s="272"/>
      <c r="E829" s="272"/>
      <c r="F829" s="268"/>
      <c r="G829" s="272"/>
      <c r="H829" s="277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65"/>
      <c r="C830" s="266"/>
      <c r="D830" s="272"/>
      <c r="E830" s="272"/>
      <c r="F830" s="268"/>
      <c r="G830" s="272"/>
      <c r="H830" s="277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65"/>
      <c r="C831" s="266"/>
      <c r="D831" s="272"/>
      <c r="E831" s="272"/>
      <c r="F831" s="268"/>
      <c r="G831" s="272"/>
      <c r="H831" s="277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65"/>
      <c r="C832" s="266"/>
      <c r="D832" s="272"/>
      <c r="E832" s="272"/>
      <c r="F832" s="268"/>
      <c r="G832" s="272"/>
      <c r="H832" s="277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65"/>
      <c r="C833" s="266"/>
      <c r="D833" s="272"/>
      <c r="E833" s="272"/>
      <c r="F833" s="268"/>
      <c r="G833" s="272"/>
      <c r="H833" s="277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65"/>
      <c r="C834" s="266"/>
      <c r="D834" s="272"/>
      <c r="E834" s="272"/>
      <c r="F834" s="268"/>
      <c r="G834" s="272"/>
      <c r="H834" s="277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65"/>
      <c r="C835" s="266"/>
      <c r="D835" s="272"/>
      <c r="E835" s="272"/>
      <c r="F835" s="268"/>
      <c r="G835" s="272"/>
      <c r="H835" s="277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65"/>
      <c r="C836" s="266"/>
      <c r="D836" s="272"/>
      <c r="E836" s="272"/>
      <c r="F836" s="268"/>
      <c r="G836" s="272"/>
      <c r="H836" s="277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65"/>
      <c r="C837" s="266"/>
      <c r="D837" s="272"/>
      <c r="E837" s="272"/>
      <c r="F837" s="268"/>
      <c r="G837" s="272"/>
      <c r="H837" s="277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65"/>
      <c r="C838" s="266"/>
      <c r="D838" s="272"/>
      <c r="E838" s="272"/>
      <c r="F838" s="268"/>
      <c r="G838" s="272"/>
      <c r="H838" s="277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65"/>
      <c r="C839" s="266"/>
      <c r="D839" s="272"/>
      <c r="E839" s="272"/>
      <c r="F839" s="268"/>
      <c r="G839" s="272"/>
      <c r="H839" s="277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65"/>
      <c r="C840" s="266"/>
      <c r="D840" s="272"/>
      <c r="E840" s="272"/>
      <c r="F840" s="268"/>
      <c r="G840" s="272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65"/>
      <c r="C841" s="266"/>
      <c r="D841" s="272"/>
      <c r="E841" s="272"/>
      <c r="F841" s="268"/>
      <c r="G841" s="272"/>
      <c r="H841" s="277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65"/>
      <c r="C842" s="266"/>
      <c r="D842" s="272"/>
      <c r="E842" s="272"/>
      <c r="F842" s="268"/>
      <c r="G842" s="272"/>
      <c r="H842" s="277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65"/>
      <c r="C843" s="266"/>
      <c r="D843" s="272"/>
      <c r="E843" s="272"/>
      <c r="F843" s="268"/>
      <c r="G843" s="272"/>
      <c r="H843" s="277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65"/>
      <c r="C844" s="266"/>
      <c r="D844" s="272"/>
      <c r="E844" s="272"/>
      <c r="F844" s="268"/>
      <c r="G844" s="272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65"/>
      <c r="C845" s="266"/>
      <c r="D845" s="272"/>
      <c r="E845" s="272"/>
      <c r="F845" s="268"/>
      <c r="G845" s="272"/>
      <c r="H845" s="277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65"/>
      <c r="C846" s="266"/>
      <c r="D846" s="272"/>
      <c r="E846" s="272"/>
      <c r="F846" s="268"/>
      <c r="G846" s="272"/>
      <c r="H846" s="277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65"/>
      <c r="C847" s="266"/>
      <c r="D847" s="272"/>
      <c r="E847" s="272"/>
      <c r="F847" s="268"/>
      <c r="G847" s="272"/>
      <c r="H847" s="277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65"/>
      <c r="C848" s="266"/>
      <c r="D848" s="272"/>
      <c r="E848" s="272"/>
      <c r="F848" s="268"/>
      <c r="G848" s="272"/>
      <c r="H848" s="277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65"/>
      <c r="C849" s="266"/>
      <c r="D849" s="272"/>
      <c r="E849" s="272"/>
      <c r="F849" s="268"/>
      <c r="G849" s="272"/>
      <c r="H849" s="277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65"/>
      <c r="C850" s="266"/>
      <c r="D850" s="272"/>
      <c r="E850" s="272"/>
      <c r="F850" s="268"/>
      <c r="G850" s="272"/>
      <c r="H850" s="277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65"/>
      <c r="C851" s="266"/>
      <c r="D851" s="272"/>
      <c r="E851" s="272"/>
      <c r="F851" s="268"/>
      <c r="G851" s="272"/>
      <c r="H851" s="277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65"/>
      <c r="C852" s="266"/>
      <c r="D852" s="272"/>
      <c r="E852" s="272"/>
      <c r="F852" s="268"/>
      <c r="G852" s="272"/>
      <c r="H852" s="277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65"/>
      <c r="C853" s="266"/>
      <c r="D853" s="272"/>
      <c r="E853" s="272"/>
      <c r="F853" s="268"/>
      <c r="G853" s="272"/>
      <c r="H853" s="277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65"/>
      <c r="C854" s="266"/>
      <c r="D854" s="272"/>
      <c r="E854" s="272"/>
      <c r="F854" s="268"/>
      <c r="G854" s="272"/>
      <c r="H854" s="277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65"/>
      <c r="C855" s="266"/>
      <c r="D855" s="272"/>
      <c r="E855" s="272"/>
      <c r="F855" s="268"/>
      <c r="G855" s="272"/>
      <c r="H855" s="277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65"/>
      <c r="C856" s="266"/>
      <c r="D856" s="272"/>
      <c r="E856" s="272"/>
      <c r="F856" s="268"/>
      <c r="G856" s="272"/>
      <c r="H856" s="277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65"/>
      <c r="C857" s="266"/>
      <c r="D857" s="272"/>
      <c r="E857" s="272"/>
      <c r="F857" s="268"/>
      <c r="G857" s="272"/>
      <c r="H857" s="277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65"/>
      <c r="C858" s="266"/>
      <c r="D858" s="272"/>
      <c r="E858" s="272"/>
      <c r="F858" s="268"/>
      <c r="G858" s="272"/>
      <c r="H858" s="277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65"/>
      <c r="C859" s="266"/>
      <c r="D859" s="272"/>
      <c r="E859" s="272"/>
      <c r="F859" s="268"/>
      <c r="G859" s="272"/>
      <c r="H859" s="277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65"/>
      <c r="C860" s="266"/>
      <c r="D860" s="272"/>
      <c r="E860" s="272"/>
      <c r="F860" s="268"/>
      <c r="G860" s="272"/>
      <c r="H860" s="277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65"/>
      <c r="C861" s="266"/>
      <c r="D861" s="272"/>
      <c r="E861" s="272"/>
      <c r="F861" s="268"/>
      <c r="G861" s="272"/>
      <c r="H861" s="277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65"/>
      <c r="C862" s="266"/>
      <c r="D862" s="272"/>
      <c r="E862" s="272"/>
      <c r="F862" s="268"/>
      <c r="G862" s="272"/>
      <c r="H862" s="277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65"/>
      <c r="C863" s="266"/>
      <c r="D863" s="272"/>
      <c r="E863" s="272"/>
      <c r="F863" s="268"/>
      <c r="G863" s="272"/>
      <c r="H863" s="277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65"/>
      <c r="C864" s="266"/>
      <c r="D864" s="272"/>
      <c r="E864" s="272"/>
      <c r="F864" s="268"/>
      <c r="G864" s="272"/>
      <c r="H864" s="277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65"/>
      <c r="C865" s="266"/>
      <c r="D865" s="272"/>
      <c r="E865" s="272"/>
      <c r="F865" s="268"/>
      <c r="G865" s="272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65"/>
      <c r="C866" s="266"/>
      <c r="D866" s="272"/>
      <c r="E866" s="272"/>
      <c r="F866" s="268"/>
      <c r="G866" s="272"/>
      <c r="H866" s="277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65"/>
      <c r="C867" s="266"/>
      <c r="D867" s="272"/>
      <c r="E867" s="272"/>
      <c r="F867" s="268"/>
      <c r="G867" s="272"/>
      <c r="H867" s="277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65"/>
      <c r="C868" s="266"/>
      <c r="D868" s="272"/>
      <c r="E868" s="272"/>
      <c r="F868" s="268"/>
      <c r="G868" s="272"/>
      <c r="H868" s="277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65"/>
      <c r="C869" s="266"/>
      <c r="D869" s="272"/>
      <c r="E869" s="272"/>
      <c r="F869" s="268"/>
      <c r="G869" s="272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65"/>
      <c r="C870" s="266"/>
      <c r="D870" s="272"/>
      <c r="E870" s="272"/>
      <c r="F870" s="268"/>
      <c r="G870" s="272"/>
      <c r="H870" s="277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65"/>
      <c r="C871" s="266"/>
      <c r="D871" s="272"/>
      <c r="E871" s="272"/>
      <c r="F871" s="268"/>
      <c r="G871" s="272"/>
      <c r="H871" s="277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65"/>
      <c r="C872" s="266"/>
      <c r="D872" s="272"/>
      <c r="E872" s="272"/>
      <c r="F872" s="268"/>
      <c r="G872" s="272"/>
      <c r="H872" s="277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65"/>
      <c r="C873" s="266"/>
      <c r="D873" s="272"/>
      <c r="E873" s="272"/>
      <c r="F873" s="268"/>
      <c r="G873" s="272"/>
      <c r="H873" s="277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65"/>
      <c r="C874" s="266"/>
      <c r="D874" s="272"/>
      <c r="E874" s="272"/>
      <c r="F874" s="268"/>
      <c r="G874" s="272"/>
      <c r="H874" s="277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65"/>
      <c r="C875" s="266"/>
      <c r="D875" s="272"/>
      <c r="E875" s="272"/>
      <c r="F875" s="268"/>
      <c r="G875" s="272"/>
      <c r="H875" s="277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65"/>
      <c r="C876" s="266"/>
      <c r="D876" s="272"/>
      <c r="E876" s="272"/>
      <c r="F876" s="268"/>
      <c r="G876" s="272"/>
      <c r="H876" s="277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65"/>
      <c r="C877" s="266"/>
      <c r="D877" s="272"/>
      <c r="E877" s="272"/>
      <c r="F877" s="268"/>
      <c r="G877" s="272"/>
      <c r="H877" s="277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65"/>
      <c r="C878" s="266"/>
      <c r="D878" s="272"/>
      <c r="E878" s="272"/>
      <c r="F878" s="268"/>
      <c r="G878" s="272"/>
      <c r="H878" s="277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65"/>
      <c r="C879" s="266"/>
      <c r="D879" s="272"/>
      <c r="E879" s="272"/>
      <c r="F879" s="268"/>
      <c r="G879" s="272"/>
      <c r="H879" s="277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65"/>
      <c r="C880" s="266"/>
      <c r="D880" s="272"/>
      <c r="E880" s="272"/>
      <c r="F880" s="268"/>
      <c r="G880" s="272"/>
      <c r="H880" s="277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65"/>
      <c r="C881" s="266"/>
      <c r="D881" s="272"/>
      <c r="E881" s="272"/>
      <c r="F881" s="268"/>
      <c r="G881" s="272"/>
      <c r="H881" s="277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65"/>
      <c r="C882" s="266"/>
      <c r="D882" s="272"/>
      <c r="E882" s="272"/>
      <c r="F882" s="268"/>
      <c r="G882" s="272"/>
      <c r="H882" s="277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65"/>
      <c r="C883" s="266"/>
      <c r="D883" s="272"/>
      <c r="E883" s="272"/>
      <c r="F883" s="268"/>
      <c r="G883" s="272"/>
      <c r="H883" s="277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65"/>
      <c r="C884" s="266"/>
      <c r="D884" s="272"/>
      <c r="E884" s="272"/>
      <c r="F884" s="268"/>
      <c r="G884" s="272"/>
      <c r="H884" s="277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65"/>
      <c r="C885" s="266"/>
      <c r="D885" s="272"/>
      <c r="E885" s="272"/>
      <c r="F885" s="268"/>
      <c r="G885" s="272"/>
      <c r="H885" s="277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65"/>
      <c r="C886" s="266"/>
      <c r="D886" s="272"/>
      <c r="E886" s="272"/>
      <c r="F886" s="268"/>
      <c r="G886" s="272"/>
      <c r="H886" s="277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65"/>
      <c r="C887" s="266"/>
      <c r="D887" s="272"/>
      <c r="E887" s="272"/>
      <c r="F887" s="268"/>
      <c r="G887" s="272"/>
      <c r="H887" s="277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65"/>
      <c r="C888" s="266"/>
      <c r="D888" s="272"/>
      <c r="E888" s="272"/>
      <c r="F888" s="268"/>
      <c r="G888" s="272"/>
      <c r="H888" s="277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65"/>
      <c r="C889" s="266"/>
      <c r="D889" s="272"/>
      <c r="E889" s="272"/>
      <c r="F889" s="268"/>
      <c r="G889" s="272"/>
      <c r="H889" s="277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65"/>
      <c r="C890" s="266"/>
      <c r="D890" s="272"/>
      <c r="E890" s="272"/>
      <c r="F890" s="268"/>
      <c r="G890" s="272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65"/>
      <c r="C891" s="266"/>
      <c r="D891" s="272"/>
      <c r="E891" s="272"/>
      <c r="F891" s="268"/>
      <c r="G891" s="272"/>
      <c r="H891" s="277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65"/>
      <c r="C892" s="266"/>
      <c r="D892" s="272"/>
      <c r="E892" s="272"/>
      <c r="F892" s="268"/>
      <c r="G892" s="272"/>
      <c r="H892" s="277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65"/>
      <c r="C893" s="266"/>
      <c r="D893" s="272"/>
      <c r="E893" s="272"/>
      <c r="F893" s="268"/>
      <c r="G893" s="272"/>
      <c r="H893" s="277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65"/>
      <c r="C894" s="266"/>
      <c r="D894" s="272"/>
      <c r="E894" s="272"/>
      <c r="F894" s="268"/>
      <c r="G894" s="272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65"/>
      <c r="C895" s="266"/>
      <c r="D895" s="272"/>
      <c r="E895" s="272"/>
      <c r="F895" s="268"/>
      <c r="G895" s="272"/>
      <c r="H895" s="277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65"/>
      <c r="C896" s="266"/>
      <c r="D896" s="272"/>
      <c r="E896" s="272"/>
      <c r="F896" s="268"/>
      <c r="G896" s="272"/>
      <c r="H896" s="277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65"/>
      <c r="C897" s="266"/>
      <c r="D897" s="272"/>
      <c r="E897" s="272"/>
      <c r="F897" s="268"/>
      <c r="G897" s="272"/>
      <c r="H897" s="277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65"/>
      <c r="C898" s="266"/>
      <c r="D898" s="272"/>
      <c r="E898" s="272"/>
      <c r="F898" s="268"/>
      <c r="G898" s="272"/>
      <c r="H898" s="277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65"/>
      <c r="C899" s="266"/>
      <c r="D899" s="272"/>
      <c r="E899" s="272"/>
      <c r="F899" s="268"/>
      <c r="G899" s="272"/>
      <c r="H899" s="277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65"/>
      <c r="C900" s="266"/>
      <c r="D900" s="272"/>
      <c r="E900" s="272"/>
      <c r="F900" s="268"/>
      <c r="G900" s="272"/>
      <c r="H900" s="277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65"/>
      <c r="C901" s="266"/>
      <c r="D901" s="272"/>
      <c r="E901" s="272"/>
      <c r="F901" s="268"/>
      <c r="G901" s="272"/>
      <c r="H901" s="277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65"/>
      <c r="C902" s="266"/>
      <c r="D902" s="272"/>
      <c r="E902" s="272"/>
      <c r="F902" s="268"/>
      <c r="G902" s="272"/>
      <c r="H902" s="277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65"/>
      <c r="C903" s="266"/>
      <c r="D903" s="272"/>
      <c r="E903" s="272"/>
      <c r="F903" s="268"/>
      <c r="G903" s="272"/>
      <c r="H903" s="277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65"/>
      <c r="C904" s="266"/>
      <c r="D904" s="272"/>
      <c r="E904" s="272"/>
      <c r="F904" s="268"/>
      <c r="G904" s="272"/>
      <c r="H904" s="277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65"/>
      <c r="C905" s="266"/>
      <c r="D905" s="272"/>
      <c r="E905" s="272"/>
      <c r="F905" s="268"/>
      <c r="G905" s="272"/>
      <c r="H905" s="277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65"/>
      <c r="C906" s="266"/>
      <c r="D906" s="272"/>
      <c r="E906" s="272"/>
      <c r="F906" s="268"/>
      <c r="G906" s="272"/>
      <c r="H906" s="277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65"/>
      <c r="C907" s="266"/>
      <c r="D907" s="272"/>
      <c r="E907" s="272"/>
      <c r="F907" s="268"/>
      <c r="G907" s="272"/>
      <c r="H907" s="277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65"/>
      <c r="C908" s="266"/>
      <c r="D908" s="272"/>
      <c r="E908" s="272"/>
      <c r="F908" s="268"/>
      <c r="G908" s="272"/>
      <c r="H908" s="277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65"/>
      <c r="C909" s="266"/>
      <c r="D909" s="272"/>
      <c r="E909" s="272"/>
      <c r="F909" s="268"/>
      <c r="G909" s="272"/>
      <c r="H909" s="277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65"/>
      <c r="C910" s="266"/>
      <c r="D910" s="272"/>
      <c r="E910" s="272"/>
      <c r="F910" s="268"/>
      <c r="G910" s="272"/>
      <c r="H910" s="277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65"/>
      <c r="C911" s="266"/>
      <c r="D911" s="272"/>
      <c r="E911" s="272"/>
      <c r="F911" s="268"/>
      <c r="G911" s="272"/>
      <c r="H911" s="277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65"/>
      <c r="C912" s="266"/>
      <c r="D912" s="272"/>
      <c r="E912" s="272"/>
      <c r="F912" s="268"/>
      <c r="G912" s="272"/>
      <c r="H912" s="277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65"/>
      <c r="C913" s="266"/>
      <c r="D913" s="272"/>
      <c r="E913" s="272"/>
      <c r="F913" s="268"/>
      <c r="G913" s="272"/>
      <c r="H913" s="277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65"/>
      <c r="C914" s="266"/>
      <c r="D914" s="272"/>
      <c r="E914" s="272"/>
      <c r="F914" s="268"/>
      <c r="G914" s="272"/>
      <c r="H914" s="277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65"/>
      <c r="C915" s="266"/>
      <c r="D915" s="272"/>
      <c r="E915" s="272"/>
      <c r="F915" s="268"/>
      <c r="G915" s="272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65"/>
      <c r="C916" s="266"/>
      <c r="D916" s="272"/>
      <c r="E916" s="272"/>
      <c r="F916" s="268"/>
      <c r="G916" s="272"/>
      <c r="H916" s="277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65"/>
      <c r="C917" s="266"/>
      <c r="D917" s="272"/>
      <c r="E917" s="272"/>
      <c r="F917" s="268"/>
      <c r="G917" s="272"/>
      <c r="H917" s="277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65"/>
      <c r="C918" s="266"/>
      <c r="D918" s="272"/>
      <c r="E918" s="272"/>
      <c r="F918" s="268"/>
      <c r="G918" s="272"/>
      <c r="H918" s="277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65"/>
      <c r="C919" s="266"/>
      <c r="D919" s="272"/>
      <c r="E919" s="272"/>
      <c r="F919" s="268"/>
      <c r="G919" s="272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65"/>
      <c r="C920" s="266"/>
      <c r="D920" s="272"/>
      <c r="E920" s="272"/>
      <c r="F920" s="268"/>
      <c r="G920" s="272"/>
      <c r="H920" s="277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65"/>
      <c r="C921" s="266"/>
      <c r="D921" s="272"/>
      <c r="E921" s="272"/>
      <c r="F921" s="268"/>
      <c r="G921" s="272"/>
      <c r="H921" s="277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65"/>
      <c r="C922" s="266"/>
      <c r="D922" s="272"/>
      <c r="E922" s="272"/>
      <c r="F922" s="268"/>
      <c r="G922" s="272"/>
      <c r="H922" s="277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65"/>
      <c r="C923" s="266"/>
      <c r="D923" s="272"/>
      <c r="E923" s="272"/>
      <c r="F923" s="268"/>
      <c r="G923" s="272"/>
      <c r="H923" s="277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65"/>
      <c r="C924" s="266"/>
      <c r="D924" s="272"/>
      <c r="E924" s="272"/>
      <c r="F924" s="268"/>
      <c r="G924" s="272"/>
      <c r="H924" s="277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65"/>
      <c r="C925" s="266"/>
      <c r="D925" s="272"/>
      <c r="E925" s="272"/>
      <c r="F925" s="268"/>
      <c r="G925" s="272"/>
      <c r="H925" s="277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65"/>
      <c r="C926" s="266"/>
      <c r="D926" s="272"/>
      <c r="E926" s="272"/>
      <c r="F926" s="268"/>
      <c r="G926" s="272"/>
      <c r="H926" s="277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65"/>
      <c r="C927" s="266"/>
      <c r="D927" s="272"/>
      <c r="E927" s="272"/>
      <c r="F927" s="268"/>
      <c r="G927" s="272"/>
      <c r="H927" s="277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65"/>
      <c r="C928" s="266"/>
      <c r="D928" s="272"/>
      <c r="E928" s="272"/>
      <c r="F928" s="268"/>
      <c r="G928" s="272"/>
      <c r="H928" s="277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65"/>
      <c r="C929" s="266"/>
      <c r="D929" s="272"/>
      <c r="E929" s="272"/>
      <c r="F929" s="268"/>
      <c r="G929" s="272"/>
      <c r="H929" s="277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65"/>
      <c r="C930" s="266"/>
      <c r="D930" s="272"/>
      <c r="E930" s="272"/>
      <c r="F930" s="268"/>
      <c r="G930" s="272"/>
      <c r="H930" s="277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65"/>
      <c r="C931" s="266"/>
      <c r="D931" s="272"/>
      <c r="E931" s="272"/>
      <c r="F931" s="268"/>
      <c r="G931" s="272"/>
      <c r="H931" s="277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65"/>
      <c r="C932" s="266"/>
      <c r="D932" s="272"/>
      <c r="E932" s="272"/>
      <c r="F932" s="268"/>
      <c r="G932" s="272"/>
      <c r="H932" s="277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65"/>
      <c r="C933" s="266"/>
      <c r="D933" s="272"/>
      <c r="E933" s="272"/>
      <c r="F933" s="268"/>
      <c r="G933" s="272"/>
      <c r="H933" s="277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65"/>
      <c r="C934" s="266"/>
      <c r="D934" s="272"/>
      <c r="E934" s="272"/>
      <c r="F934" s="268"/>
      <c r="G934" s="272"/>
      <c r="H934" s="277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65"/>
      <c r="C935" s="266"/>
      <c r="D935" s="272"/>
      <c r="E935" s="272"/>
      <c r="F935" s="268"/>
      <c r="G935" s="272"/>
      <c r="H935" s="277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65"/>
      <c r="C936" s="266"/>
      <c r="D936" s="272"/>
      <c r="E936" s="272"/>
      <c r="F936" s="268"/>
      <c r="G936" s="272"/>
      <c r="H936" s="277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65"/>
      <c r="C937" s="266"/>
      <c r="D937" s="272"/>
      <c r="E937" s="272"/>
      <c r="F937" s="268"/>
      <c r="G937" s="272"/>
      <c r="H937" s="277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65"/>
      <c r="C938" s="266"/>
      <c r="D938" s="272"/>
      <c r="E938" s="272"/>
      <c r="F938" s="268"/>
      <c r="G938" s="272"/>
      <c r="H938" s="277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65"/>
      <c r="C939" s="266"/>
      <c r="D939" s="272"/>
      <c r="E939" s="272"/>
      <c r="F939" s="268"/>
      <c r="G939" s="272"/>
      <c r="H939" s="277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65"/>
      <c r="C940" s="266"/>
      <c r="D940" s="272"/>
      <c r="E940" s="272"/>
      <c r="F940" s="268"/>
      <c r="G940" s="272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65"/>
      <c r="C941" s="266"/>
      <c r="D941" s="272"/>
      <c r="E941" s="272"/>
      <c r="F941" s="268"/>
      <c r="G941" s="272"/>
      <c r="H941" s="277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65"/>
      <c r="C942" s="266"/>
      <c r="D942" s="272"/>
      <c r="E942" s="272"/>
      <c r="F942" s="268"/>
      <c r="G942" s="272"/>
      <c r="H942" s="277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65"/>
      <c r="C943" s="266"/>
      <c r="D943" s="272"/>
      <c r="E943" s="272"/>
      <c r="F943" s="268"/>
      <c r="G943" s="272"/>
      <c r="H943" s="277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65"/>
      <c r="C944" s="266"/>
      <c r="D944" s="272"/>
      <c r="E944" s="272"/>
      <c r="F944" s="268"/>
      <c r="G944" s="272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65"/>
      <c r="C945" s="266"/>
      <c r="D945" s="272"/>
      <c r="E945" s="272"/>
      <c r="F945" s="268"/>
      <c r="G945" s="272"/>
      <c r="H945" s="277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65"/>
      <c r="C946" s="266"/>
      <c r="D946" s="272"/>
      <c r="E946" s="272"/>
      <c r="F946" s="268"/>
      <c r="G946" s="272"/>
      <c r="H946" s="277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65"/>
      <c r="C947" s="266"/>
      <c r="D947" s="272"/>
      <c r="E947" s="272"/>
      <c r="F947" s="268"/>
      <c r="G947" s="272"/>
      <c r="H947" s="277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65"/>
      <c r="C948" s="266"/>
      <c r="D948" s="272"/>
      <c r="E948" s="272"/>
      <c r="F948" s="268"/>
      <c r="G948" s="272"/>
      <c r="H948" s="277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65"/>
      <c r="C949" s="266"/>
      <c r="D949" s="272"/>
      <c r="E949" s="272"/>
      <c r="F949" s="268"/>
      <c r="G949" s="272"/>
      <c r="H949" s="277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65"/>
      <c r="C950" s="266"/>
      <c r="D950" s="272"/>
      <c r="E950" s="272"/>
      <c r="F950" s="268"/>
      <c r="G950" s="272"/>
      <c r="H950" s="277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65"/>
      <c r="C951" s="266"/>
      <c r="D951" s="272"/>
      <c r="E951" s="272"/>
      <c r="F951" s="268"/>
      <c r="G951" s="272"/>
      <c r="H951" s="277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65"/>
      <c r="C952" s="266"/>
      <c r="D952" s="272"/>
      <c r="E952" s="272"/>
      <c r="F952" s="268"/>
      <c r="G952" s="272"/>
      <c r="H952" s="277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65"/>
      <c r="C953" s="266"/>
      <c r="D953" s="272"/>
      <c r="E953" s="272"/>
      <c r="F953" s="268"/>
      <c r="G953" s="272"/>
      <c r="H953" s="277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65"/>
      <c r="C954" s="266"/>
      <c r="D954" s="272"/>
      <c r="E954" s="272"/>
      <c r="F954" s="268"/>
      <c r="G954" s="272"/>
      <c r="H954" s="277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65"/>
      <c r="C955" s="266"/>
      <c r="D955" s="272"/>
      <c r="E955" s="272"/>
      <c r="F955" s="268"/>
      <c r="G955" s="272"/>
      <c r="H955" s="277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65"/>
      <c r="C956" s="266"/>
      <c r="D956" s="272"/>
      <c r="E956" s="272"/>
      <c r="F956" s="268"/>
      <c r="G956" s="272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65"/>
      <c r="C957" s="266"/>
      <c r="D957" s="272"/>
      <c r="E957" s="272"/>
      <c r="F957" s="268"/>
      <c r="G957" s="272"/>
      <c r="H957" s="277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65"/>
      <c r="C958" s="266"/>
      <c r="D958" s="272"/>
      <c r="E958" s="272"/>
      <c r="F958" s="268"/>
      <c r="G958" s="272"/>
      <c r="H958" s="277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65"/>
      <c r="C959" s="266"/>
      <c r="D959" s="272"/>
      <c r="E959" s="272"/>
      <c r="F959" s="268"/>
      <c r="G959" s="272"/>
      <c r="H959" s="277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65"/>
      <c r="C960" s="266"/>
      <c r="D960" s="272"/>
      <c r="E960" s="272"/>
      <c r="F960" s="268"/>
      <c r="G960" s="272"/>
      <c r="H960" s="277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65"/>
      <c r="C961" s="266"/>
      <c r="D961" s="272"/>
      <c r="E961" s="272"/>
      <c r="F961" s="268"/>
      <c r="G961" s="272"/>
      <c r="H961" s="277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65"/>
      <c r="C962" s="266"/>
      <c r="D962" s="272"/>
      <c r="E962" s="272"/>
      <c r="F962" s="268"/>
      <c r="G962" s="272"/>
      <c r="H962" s="277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65"/>
      <c r="C963" s="266"/>
      <c r="D963" s="272"/>
      <c r="E963" s="272"/>
      <c r="F963" s="268"/>
      <c r="G963" s="272"/>
      <c r="H963" s="277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65"/>
      <c r="C964" s="266"/>
      <c r="D964" s="272"/>
      <c r="E964" s="272"/>
      <c r="F964" s="268"/>
      <c r="G964" s="272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65"/>
      <c r="C965" s="266"/>
      <c r="D965" s="272"/>
      <c r="E965" s="272"/>
      <c r="F965" s="268"/>
      <c r="G965" s="272"/>
      <c r="H965" s="277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65"/>
      <c r="C966" s="266"/>
      <c r="D966" s="272"/>
      <c r="E966" s="272"/>
      <c r="F966" s="268"/>
      <c r="G966" s="272"/>
      <c r="H966" s="277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65"/>
      <c r="C967" s="266"/>
      <c r="D967" s="272"/>
      <c r="E967" s="272"/>
      <c r="F967" s="268"/>
      <c r="G967" s="272"/>
      <c r="H967" s="277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65"/>
      <c r="C968" s="266"/>
      <c r="D968" s="272"/>
      <c r="E968" s="272"/>
      <c r="F968" s="268"/>
      <c r="G968" s="272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65"/>
      <c r="C969" s="266"/>
      <c r="D969" s="272"/>
      <c r="E969" s="272"/>
      <c r="F969" s="268"/>
      <c r="G969" s="272"/>
      <c r="H969" s="277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65"/>
      <c r="C970" s="266"/>
      <c r="D970" s="272"/>
      <c r="E970" s="272"/>
      <c r="F970" s="268"/>
      <c r="G970" s="272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65"/>
      <c r="C971" s="266"/>
      <c r="D971" s="272"/>
      <c r="E971" s="272"/>
      <c r="F971" s="268"/>
      <c r="G971" s="272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65"/>
      <c r="C972" s="266"/>
      <c r="D972" s="272"/>
      <c r="E972" s="272"/>
      <c r="F972" s="268"/>
      <c r="G972" s="272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65"/>
      <c r="C973" s="266"/>
      <c r="D973" s="272"/>
      <c r="E973" s="272"/>
      <c r="F973" s="268"/>
      <c r="G973" s="272"/>
      <c r="H973" s="277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65"/>
      <c r="C974" s="266"/>
      <c r="D974" s="272"/>
      <c r="E974" s="272"/>
      <c r="F974" s="268"/>
      <c r="G974" s="272"/>
      <c r="H974" s="277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65"/>
      <c r="C975" s="266"/>
      <c r="D975" s="272"/>
      <c r="E975" s="272"/>
      <c r="F975" s="268"/>
      <c r="G975" s="272"/>
      <c r="H975" s="277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65"/>
      <c r="C976" s="266"/>
      <c r="D976" s="272"/>
      <c r="E976" s="272"/>
      <c r="F976" s="268"/>
      <c r="G976" s="272"/>
      <c r="H976" s="277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65"/>
      <c r="C977" s="266"/>
      <c r="D977" s="272"/>
      <c r="E977" s="272"/>
      <c r="F977" s="268"/>
      <c r="G977" s="272"/>
      <c r="H977" s="277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65"/>
      <c r="C978" s="266"/>
      <c r="D978" s="272"/>
      <c r="E978" s="272"/>
      <c r="F978" s="268"/>
      <c r="G978" s="272"/>
      <c r="H978" s="277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65"/>
      <c r="C979" s="266"/>
      <c r="D979" s="272"/>
      <c r="E979" s="272"/>
      <c r="F979" s="268"/>
      <c r="G979" s="272"/>
      <c r="H979" s="277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65"/>
      <c r="C980" s="266"/>
      <c r="D980" s="272"/>
      <c r="E980" s="272"/>
      <c r="F980" s="268"/>
      <c r="G980" s="272"/>
      <c r="H980" s="277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65"/>
      <c r="C981" s="266"/>
      <c r="D981" s="272"/>
      <c r="E981" s="272"/>
      <c r="F981" s="268"/>
      <c r="G981" s="272"/>
      <c r="H981" s="277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65"/>
      <c r="C982" s="266"/>
      <c r="D982" s="272"/>
      <c r="E982" s="272"/>
      <c r="F982" s="268"/>
      <c r="G982" s="272"/>
      <c r="H982" s="277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65"/>
      <c r="C983" s="266"/>
      <c r="D983" s="272"/>
      <c r="E983" s="272"/>
      <c r="F983" s="268"/>
      <c r="G983" s="272"/>
      <c r="H983" s="277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65"/>
      <c r="C984" s="266"/>
      <c r="D984" s="272"/>
      <c r="E984" s="272"/>
      <c r="F984" s="268"/>
      <c r="G984" s="272"/>
      <c r="H984" s="277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65"/>
      <c r="C985" s="266"/>
      <c r="D985" s="272"/>
      <c r="E985" s="272"/>
      <c r="F985" s="268"/>
      <c r="G985" s="272"/>
      <c r="H985" s="277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65"/>
      <c r="C986" s="266"/>
      <c r="D986" s="272"/>
      <c r="E986" s="272"/>
      <c r="F986" s="268"/>
      <c r="G986" s="272"/>
      <c r="H986" s="277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65"/>
      <c r="C987" s="266"/>
      <c r="D987" s="272"/>
      <c r="E987" s="272"/>
      <c r="F987" s="268"/>
      <c r="G987" s="272"/>
      <c r="H987" s="277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65"/>
      <c r="C988" s="266"/>
      <c r="D988" s="272"/>
      <c r="E988" s="272"/>
      <c r="F988" s="268"/>
      <c r="G988" s="272"/>
      <c r="H988" s="277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65"/>
      <c r="C989" s="266"/>
      <c r="D989" s="272"/>
      <c r="E989" s="272"/>
      <c r="F989" s="268"/>
      <c r="G989" s="272"/>
      <c r="H989" s="277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65"/>
      <c r="C990" s="266"/>
      <c r="D990" s="272"/>
      <c r="E990" s="272"/>
      <c r="F990" s="268"/>
      <c r="G990" s="272"/>
      <c r="H990" s="277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65"/>
      <c r="C991" s="266"/>
      <c r="D991" s="272"/>
      <c r="E991" s="272"/>
      <c r="F991" s="268"/>
      <c r="G991" s="272"/>
      <c r="H991" s="277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65"/>
      <c r="C992" s="266"/>
      <c r="D992" s="272"/>
      <c r="E992" s="272"/>
      <c r="F992" s="268"/>
      <c r="G992" s="272"/>
      <c r="H992" s="277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65"/>
      <c r="C993" s="266"/>
      <c r="D993" s="272"/>
      <c r="E993" s="272"/>
      <c r="F993" s="268"/>
      <c r="G993" s="272"/>
      <c r="H993" s="277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65"/>
      <c r="C994" s="266"/>
      <c r="D994" s="272"/>
      <c r="E994" s="272"/>
      <c r="F994" s="268"/>
      <c r="G994" s="272"/>
      <c r="H994" s="277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65"/>
      <c r="C995" s="266"/>
      <c r="D995" s="272"/>
      <c r="E995" s="272"/>
      <c r="F995" s="268"/>
      <c r="G995" s="272"/>
      <c r="H995" s="277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65"/>
      <c r="C996" s="266"/>
      <c r="D996" s="272"/>
      <c r="E996" s="272"/>
      <c r="F996" s="268"/>
      <c r="G996" s="272"/>
      <c r="H996" s="277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65"/>
      <c r="C997" s="266"/>
      <c r="D997" s="272"/>
      <c r="E997" s="272"/>
      <c r="F997" s="268"/>
      <c r="G997" s="272"/>
      <c r="H997" s="277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65"/>
      <c r="C998" s="266"/>
      <c r="D998" s="272"/>
      <c r="E998" s="272"/>
      <c r="F998" s="268"/>
      <c r="G998" s="272"/>
      <c r="H998" s="277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65"/>
      <c r="C999" s="266"/>
      <c r="D999" s="272"/>
      <c r="E999" s="272"/>
      <c r="F999" s="268"/>
      <c r="G999" s="272"/>
      <c r="H999" s="277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65"/>
      <c r="C1000" s="266"/>
      <c r="D1000" s="272"/>
      <c r="E1000" s="272"/>
      <c r="F1000" s="268"/>
      <c r="G1000" s="272"/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1">
    <mergeCell ref="D1:G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I1000"/>
  <sheetViews>
    <sheetView workbookViewId="0"/>
  </sheetViews>
  <sheetFormatPr defaultColWidth="12.5390625" defaultRowHeight="15" customHeight="1" x14ac:dyDescent="0.15"/>
  <cols>
    <col min="1" max="1" width="4.98828125" customWidth="1"/>
    <col min="2" max="2" width="19.1484375" customWidth="1"/>
    <col min="3" max="3" width="17.39453125" customWidth="1"/>
    <col min="4" max="4" width="6.875" customWidth="1"/>
    <col min="5" max="5" width="5.93359375" customWidth="1"/>
    <col min="6" max="6" width="6.875" customWidth="1"/>
    <col min="7" max="7" width="5.93359375" customWidth="1"/>
    <col min="8" max="8" width="4.44921875" customWidth="1"/>
    <col min="9" max="9" width="6.3359375" customWidth="1"/>
    <col min="10" max="26" width="7.953125" customWidth="1"/>
  </cols>
  <sheetData>
    <row r="1" spans="1:9" ht="15" customHeight="1" x14ac:dyDescent="0.15">
      <c r="A1" s="353">
        <f>Základ!A3</f>
        <v>1</v>
      </c>
      <c r="B1" s="354" t="str">
        <f>Základ!B3</f>
        <v>Ivan Chvátal</v>
      </c>
      <c r="C1" s="354" t="str">
        <f>Základ!C3</f>
        <v>KOSMOS OLOMOUC</v>
      </c>
      <c r="D1" s="355">
        <f>Základ!N3</f>
        <v>0</v>
      </c>
      <c r="E1" s="355">
        <f>Základ!O3</f>
        <v>0</v>
      </c>
      <c r="F1" s="355">
        <f>Základ!P3</f>
        <v>0</v>
      </c>
      <c r="G1" s="355">
        <f>Základ!Q3</f>
        <v>0</v>
      </c>
      <c r="H1" s="356">
        <f>Základ!R3</f>
        <v>0</v>
      </c>
      <c r="I1" s="355">
        <f>Základ!S3</f>
        <v>0</v>
      </c>
    </row>
    <row r="2" spans="1:9" ht="12.75" customHeight="1" x14ac:dyDescent="0.15">
      <c r="A2" s="353">
        <f>Základ!A4</f>
        <v>2</v>
      </c>
      <c r="B2" s="357" t="str">
        <f>Základ!B4</f>
        <v>Petr Zavadil</v>
      </c>
      <c r="C2" s="357" t="str">
        <f>Základ!C4</f>
        <v>KOSMOS OLOMOUC</v>
      </c>
      <c r="D2" s="353">
        <f>Základ!N4</f>
        <v>0</v>
      </c>
      <c r="E2" s="353">
        <f>Základ!O4</f>
        <v>0</v>
      </c>
      <c r="F2" s="353">
        <f>Základ!P4</f>
        <v>0</v>
      </c>
      <c r="G2" s="353">
        <f>Základ!Q4</f>
        <v>0</v>
      </c>
      <c r="H2" s="358">
        <f>Základ!R4</f>
        <v>0</v>
      </c>
      <c r="I2" s="353">
        <f>Základ!S4</f>
        <v>0</v>
      </c>
    </row>
    <row r="3" spans="1:9" ht="12.75" customHeight="1" x14ac:dyDescent="0.15">
      <c r="A3" s="353">
        <f>Základ!A5</f>
        <v>3</v>
      </c>
      <c r="B3" s="357" t="str">
        <f>Základ!B5</f>
        <v>Radek Soušek</v>
      </c>
      <c r="C3" s="357" t="str">
        <f>Základ!C5</f>
        <v>KOSMOS OLOMOUC</v>
      </c>
      <c r="D3" s="353">
        <f>Základ!N5</f>
        <v>0</v>
      </c>
      <c r="E3" s="353">
        <f>Základ!O5</f>
        <v>0</v>
      </c>
      <c r="F3" s="353">
        <f>Základ!P5</f>
        <v>0</v>
      </c>
      <c r="G3" s="353">
        <f>Základ!Q5</f>
        <v>0</v>
      </c>
      <c r="H3" s="358">
        <f>Základ!R5</f>
        <v>0</v>
      </c>
      <c r="I3" s="353">
        <f>Základ!S5</f>
        <v>0</v>
      </c>
    </row>
    <row r="4" spans="1:9" ht="12.75" customHeight="1" x14ac:dyDescent="0.15">
      <c r="A4" s="353">
        <f>Základ!A6</f>
        <v>4</v>
      </c>
      <c r="B4" s="357" t="str">
        <f>Základ!B6</f>
        <v>Libor Kiš</v>
      </c>
      <c r="C4" s="357" t="str">
        <f>Základ!C6</f>
        <v>KOSMOS OLOMOUC</v>
      </c>
      <c r="D4" s="353">
        <f>Základ!N6</f>
        <v>0</v>
      </c>
      <c r="E4" s="353">
        <f>Základ!O6</f>
        <v>0</v>
      </c>
      <c r="F4" s="353">
        <f>Základ!P6</f>
        <v>0</v>
      </c>
      <c r="G4" s="353">
        <f>Základ!Q6</f>
        <v>0</v>
      </c>
      <c r="H4" s="358">
        <f>Základ!R6</f>
        <v>0</v>
      </c>
      <c r="I4" s="353">
        <f>Základ!S6</f>
        <v>0</v>
      </c>
    </row>
    <row r="5" spans="1:9" ht="12.75" customHeight="1" x14ac:dyDescent="0.15">
      <c r="A5" s="353">
        <f>Základ!A7</f>
        <v>5</v>
      </c>
      <c r="B5" s="353" t="str">
        <f>Základ!B7</f>
        <v>Radomír Kočí</v>
      </c>
      <c r="C5" s="357" t="str">
        <f>Základ!C7</f>
        <v>KOSMOS OLOMOUC</v>
      </c>
      <c r="D5" s="353">
        <f>Základ!N7</f>
        <v>0</v>
      </c>
      <c r="E5" s="353">
        <f>Základ!O7</f>
        <v>0</v>
      </c>
      <c r="F5" s="353">
        <f>Základ!P7</f>
        <v>0</v>
      </c>
      <c r="G5" s="353">
        <f>Základ!Q7</f>
        <v>0</v>
      </c>
      <c r="H5" s="358">
        <f>Základ!R7</f>
        <v>0</v>
      </c>
      <c r="I5" s="353">
        <f>Základ!S7</f>
        <v>0</v>
      </c>
    </row>
    <row r="6" spans="1:9" ht="12.75" customHeight="1" x14ac:dyDescent="0.15">
      <c r="A6" s="353">
        <f>Základ!A8</f>
        <v>6</v>
      </c>
      <c r="B6" s="357">
        <f>Základ!B8</f>
        <v>0</v>
      </c>
      <c r="C6" s="357" t="str">
        <f>Základ!C8</f>
        <v>KOSMOS OLOMOUC</v>
      </c>
      <c r="D6" s="353">
        <f>Základ!N8</f>
        <v>0</v>
      </c>
      <c r="E6" s="353">
        <f>Základ!O8</f>
        <v>0</v>
      </c>
      <c r="F6" s="353">
        <f>Základ!P8</f>
        <v>0</v>
      </c>
      <c r="G6" s="353">
        <f>Základ!Q8</f>
        <v>0</v>
      </c>
      <c r="H6" s="358">
        <f>Základ!R8</f>
        <v>0</v>
      </c>
      <c r="I6" s="353">
        <f>Základ!S8</f>
        <v>0</v>
      </c>
    </row>
    <row r="7" spans="1:9" ht="12.75" customHeight="1" x14ac:dyDescent="0.15">
      <c r="A7" s="353">
        <f>Základ!A9</f>
        <v>7</v>
      </c>
      <c r="B7" s="357">
        <f>Základ!B9</f>
        <v>0</v>
      </c>
      <c r="C7" s="357">
        <f>Základ!C9</f>
        <v>0</v>
      </c>
      <c r="D7" s="353">
        <f>Základ!N9</f>
        <v>0</v>
      </c>
      <c r="E7" s="353">
        <f>Základ!O9</f>
        <v>0</v>
      </c>
      <c r="F7" s="353">
        <f>Základ!P9</f>
        <v>0</v>
      </c>
      <c r="G7" s="353">
        <f>Základ!Q9</f>
        <v>0</v>
      </c>
      <c r="H7" s="358">
        <f>Základ!R9</f>
        <v>0</v>
      </c>
      <c r="I7" s="353">
        <f>Základ!S9</f>
        <v>0</v>
      </c>
    </row>
    <row r="8" spans="1:9" ht="12.75" customHeight="1" x14ac:dyDescent="0.15">
      <c r="A8" s="353">
        <f>Základ!A10</f>
        <v>8</v>
      </c>
      <c r="B8" s="353" t="str">
        <f>Základ!B10</f>
        <v>Drahoslav Brňák</v>
      </c>
      <c r="C8" s="353" t="str">
        <f>Základ!C10</f>
        <v>LICHNOVÁCI</v>
      </c>
      <c r="D8" s="353">
        <f>Základ!N10</f>
        <v>82</v>
      </c>
      <c r="E8" s="353">
        <f>Základ!O10</f>
        <v>24</v>
      </c>
      <c r="F8" s="353">
        <f>Základ!P10</f>
        <v>84</v>
      </c>
      <c r="G8" s="353">
        <f>Základ!Q10</f>
        <v>54</v>
      </c>
      <c r="H8" s="358">
        <f>Základ!R10</f>
        <v>244</v>
      </c>
      <c r="I8" s="353">
        <f>Základ!S10</f>
        <v>8</v>
      </c>
    </row>
    <row r="9" spans="1:9" ht="12.75" customHeight="1" x14ac:dyDescent="0.15">
      <c r="A9" s="353">
        <f>Základ!A11</f>
        <v>9</v>
      </c>
      <c r="B9" s="357" t="str">
        <f>Základ!B11</f>
        <v>Jan Opěla</v>
      </c>
      <c r="C9" s="357" t="str">
        <f>Základ!C11</f>
        <v>LICHNOVÁCI</v>
      </c>
      <c r="D9" s="353">
        <f>Základ!N11</f>
        <v>88</v>
      </c>
      <c r="E9" s="353">
        <f>Základ!O11</f>
        <v>26</v>
      </c>
      <c r="F9" s="353">
        <f>Základ!P11</f>
        <v>90</v>
      </c>
      <c r="G9" s="353">
        <f>Základ!Q11</f>
        <v>45</v>
      </c>
      <c r="H9" s="358">
        <f>Základ!R11</f>
        <v>249</v>
      </c>
      <c r="I9" s="353">
        <f>Základ!S11</f>
        <v>4</v>
      </c>
    </row>
    <row r="10" spans="1:9" ht="12.75" customHeight="1" x14ac:dyDescent="0.15">
      <c r="A10" s="353">
        <f>Základ!A12</f>
        <v>10</v>
      </c>
      <c r="B10" s="357" t="str">
        <f>Základ!B12</f>
        <v>David Slíva</v>
      </c>
      <c r="C10" s="357" t="str">
        <f>Základ!C12</f>
        <v>LICHNOVÁCI</v>
      </c>
      <c r="D10" s="353">
        <f>Základ!N12</f>
        <v>90</v>
      </c>
      <c r="E10" s="353">
        <f>Základ!O12</f>
        <v>36</v>
      </c>
      <c r="F10" s="353">
        <f>Základ!P12</f>
        <v>90</v>
      </c>
      <c r="G10" s="353">
        <f>Základ!Q12</f>
        <v>27</v>
      </c>
      <c r="H10" s="358">
        <f>Základ!R12</f>
        <v>243</v>
      </c>
      <c r="I10" s="353">
        <f>Základ!S12</f>
        <v>9</v>
      </c>
    </row>
    <row r="11" spans="1:9" ht="12.75" customHeight="1" x14ac:dyDescent="0.15">
      <c r="A11" s="353">
        <f>Základ!A13</f>
        <v>11</v>
      </c>
      <c r="B11" s="357" t="str">
        <f>Základ!B13</f>
        <v>Jiří Maňásek</v>
      </c>
      <c r="C11" s="357" t="str">
        <f>Základ!C13</f>
        <v>LICHNOVÁCI</v>
      </c>
      <c r="D11" s="353">
        <f>Základ!N13</f>
        <v>74</v>
      </c>
      <c r="E11" s="353">
        <f>Základ!O13</f>
        <v>44</v>
      </c>
      <c r="F11" s="353">
        <f>Základ!P13</f>
        <v>90</v>
      </c>
      <c r="G11" s="353">
        <f>Základ!Q13</f>
        <v>35</v>
      </c>
      <c r="H11" s="358">
        <f>Základ!R13</f>
        <v>243</v>
      </c>
      <c r="I11" s="353">
        <f>Základ!S13</f>
        <v>4</v>
      </c>
    </row>
    <row r="12" spans="1:9" ht="12.75" customHeight="1" x14ac:dyDescent="0.15">
      <c r="A12" s="353">
        <f>Základ!A14</f>
        <v>12</v>
      </c>
      <c r="B12" s="357" t="str">
        <f>Základ!B14</f>
        <v>0</v>
      </c>
      <c r="C12" s="357" t="str">
        <f>Základ!C14</f>
        <v>LICHNOVÁCI</v>
      </c>
      <c r="D12" s="353">
        <f>Základ!N14</f>
        <v>0</v>
      </c>
      <c r="E12" s="353">
        <f>Základ!O14</f>
        <v>0</v>
      </c>
      <c r="F12" s="353">
        <f>Základ!P14</f>
        <v>0</v>
      </c>
      <c r="G12" s="353">
        <f>Základ!Q14</f>
        <v>0</v>
      </c>
      <c r="H12" s="358">
        <f>Základ!R14</f>
        <v>0</v>
      </c>
      <c r="I12" s="353">
        <f>Základ!S14</f>
        <v>0</v>
      </c>
    </row>
    <row r="13" spans="1:9" ht="12.75" customHeight="1" x14ac:dyDescent="0.15">
      <c r="A13" s="353">
        <f>Základ!A15</f>
        <v>13</v>
      </c>
      <c r="B13" s="357" t="str">
        <f>Základ!B15</f>
        <v>0</v>
      </c>
      <c r="C13" s="357" t="str">
        <f>Základ!C15</f>
        <v>0</v>
      </c>
      <c r="D13" s="353">
        <f>Základ!N15</f>
        <v>0</v>
      </c>
      <c r="E13" s="353">
        <f>Základ!O15</f>
        <v>0</v>
      </c>
      <c r="F13" s="353">
        <f>Základ!P15</f>
        <v>0</v>
      </c>
      <c r="G13" s="353">
        <f>Základ!Q15</f>
        <v>0</v>
      </c>
      <c r="H13" s="358">
        <f>Základ!R15</f>
        <v>0</v>
      </c>
      <c r="I13" s="353">
        <f>Základ!S15</f>
        <v>0</v>
      </c>
    </row>
    <row r="14" spans="1:9" ht="12.75" customHeight="1" x14ac:dyDescent="0.15">
      <c r="A14" s="353">
        <f>Základ!A16</f>
        <v>14</v>
      </c>
      <c r="B14" s="353">
        <f>Základ!B16</f>
        <v>0</v>
      </c>
      <c r="C14" s="353">
        <f>Základ!C16</f>
        <v>0</v>
      </c>
      <c r="D14" s="353">
        <f>Základ!N16</f>
        <v>0</v>
      </c>
      <c r="E14" s="353">
        <f>Základ!O16</f>
        <v>0</v>
      </c>
      <c r="F14" s="353">
        <f>Základ!P16</f>
        <v>0</v>
      </c>
      <c r="G14" s="353">
        <f>Základ!Q16</f>
        <v>0</v>
      </c>
      <c r="H14" s="358">
        <f>Základ!R16</f>
        <v>0</v>
      </c>
      <c r="I14" s="353">
        <f>Základ!S16</f>
        <v>0</v>
      </c>
    </row>
    <row r="15" spans="1:9" ht="12.75" customHeight="1" x14ac:dyDescent="0.15">
      <c r="A15" s="353">
        <f>Základ!A17</f>
        <v>15</v>
      </c>
      <c r="B15" s="357" t="str">
        <f>Základ!B17</f>
        <v>Milan Dusbaba (h)</v>
      </c>
      <c r="C15" s="357" t="str">
        <f>Základ!C17</f>
        <v>HIC PARTA</v>
      </c>
      <c r="D15" s="353">
        <f>Základ!N17</f>
        <v>0</v>
      </c>
      <c r="E15" s="353">
        <f>Základ!O17</f>
        <v>0</v>
      </c>
      <c r="F15" s="353">
        <f>Základ!P17</f>
        <v>0</v>
      </c>
      <c r="G15" s="353">
        <f>Základ!Q17</f>
        <v>0</v>
      </c>
      <c r="H15" s="358">
        <f>Základ!R17</f>
        <v>0</v>
      </c>
      <c r="I15" s="353">
        <f>Základ!S17</f>
        <v>0</v>
      </c>
    </row>
    <row r="16" spans="1:9" ht="12.75" customHeight="1" x14ac:dyDescent="0.15">
      <c r="A16" s="353">
        <f>Základ!A18</f>
        <v>16</v>
      </c>
      <c r="B16" s="357" t="str">
        <f>Základ!B18</f>
        <v>Petr Hofman</v>
      </c>
      <c r="C16" s="357" t="str">
        <f>Základ!C18</f>
        <v>HIC PARTA</v>
      </c>
      <c r="D16" s="353">
        <f>Základ!N18</f>
        <v>0</v>
      </c>
      <c r="E16" s="353">
        <f>Základ!O18</f>
        <v>0</v>
      </c>
      <c r="F16" s="353">
        <f>Základ!P18</f>
        <v>0</v>
      </c>
      <c r="G16" s="353">
        <f>Základ!Q18</f>
        <v>0</v>
      </c>
      <c r="H16" s="358">
        <f>Základ!R18</f>
        <v>0</v>
      </c>
      <c r="I16" s="353">
        <f>Základ!S18</f>
        <v>0</v>
      </c>
    </row>
    <row r="17" spans="1:9" ht="12.75" customHeight="1" x14ac:dyDescent="0.15">
      <c r="A17" s="353">
        <f>Základ!A19</f>
        <v>17</v>
      </c>
      <c r="B17" s="357" t="str">
        <f>Základ!B19</f>
        <v>Milan Falta</v>
      </c>
      <c r="C17" s="357" t="str">
        <f>Základ!C19</f>
        <v>HIC PARTA</v>
      </c>
      <c r="D17" s="353">
        <f>Základ!N19</f>
        <v>0</v>
      </c>
      <c r="E17" s="353">
        <f>Základ!O19</f>
        <v>0</v>
      </c>
      <c r="F17" s="353">
        <f>Základ!P19</f>
        <v>0</v>
      </c>
      <c r="G17" s="353">
        <f>Základ!Q19</f>
        <v>0</v>
      </c>
      <c r="H17" s="358">
        <f>Základ!R19</f>
        <v>0</v>
      </c>
      <c r="I17" s="353">
        <f>Základ!S19</f>
        <v>0</v>
      </c>
    </row>
    <row r="18" spans="1:9" ht="12.75" customHeight="1" x14ac:dyDescent="0.15">
      <c r="A18" s="353">
        <f>Základ!A20</f>
        <v>18</v>
      </c>
      <c r="B18" s="357" t="str">
        <f>Základ!B20</f>
        <v>Michal Kubinec</v>
      </c>
      <c r="C18" s="357" t="str">
        <f>Základ!C20</f>
        <v>HIC PARTA</v>
      </c>
      <c r="D18" s="353">
        <f>Základ!N20</f>
        <v>0</v>
      </c>
      <c r="E18" s="353">
        <f>Základ!O20</f>
        <v>0</v>
      </c>
      <c r="F18" s="353">
        <f>Základ!P20</f>
        <v>0</v>
      </c>
      <c r="G18" s="353">
        <f>Základ!Q20</f>
        <v>0</v>
      </c>
      <c r="H18" s="358">
        <f>Základ!R20</f>
        <v>0</v>
      </c>
      <c r="I18" s="353">
        <f>Základ!S20</f>
        <v>0</v>
      </c>
    </row>
    <row r="19" spans="1:9" ht="12.75" customHeight="1" x14ac:dyDescent="0.15">
      <c r="A19" s="353">
        <f>Základ!A21</f>
        <v>19</v>
      </c>
      <c r="B19" s="357" t="str">
        <f>Základ!B21</f>
        <v>0</v>
      </c>
      <c r="C19" s="357" t="str">
        <f>Základ!C21</f>
        <v>HIC PARTA</v>
      </c>
      <c r="D19" s="353">
        <f>Základ!N21</f>
        <v>0</v>
      </c>
      <c r="E19" s="353">
        <f>Základ!O21</f>
        <v>0</v>
      </c>
      <c r="F19" s="353">
        <f>Základ!P21</f>
        <v>0</v>
      </c>
      <c r="G19" s="353">
        <f>Základ!Q21</f>
        <v>0</v>
      </c>
      <c r="H19" s="358">
        <f>Základ!R21</f>
        <v>0</v>
      </c>
      <c r="I19" s="353">
        <f>Základ!S21</f>
        <v>0</v>
      </c>
    </row>
    <row r="20" spans="1:9" ht="12.75" customHeight="1" x14ac:dyDescent="0.15">
      <c r="A20" s="353">
        <f>Základ!A22</f>
        <v>20</v>
      </c>
      <c r="B20" s="357" t="str">
        <f>Základ!B22</f>
        <v>0</v>
      </c>
      <c r="C20" s="357" t="str">
        <f>Základ!C22</f>
        <v>0</v>
      </c>
      <c r="D20" s="353">
        <f>Základ!N22</f>
        <v>0</v>
      </c>
      <c r="E20" s="353">
        <f>Základ!O22</f>
        <v>0</v>
      </c>
      <c r="F20" s="353">
        <f>Základ!P22</f>
        <v>0</v>
      </c>
      <c r="G20" s="353">
        <f>Základ!Q22</f>
        <v>0</v>
      </c>
      <c r="H20" s="358">
        <f>Základ!R22</f>
        <v>0</v>
      </c>
      <c r="I20" s="353">
        <f>Základ!S22</f>
        <v>0</v>
      </c>
    </row>
    <row r="21" spans="1:9" ht="12.75" customHeight="1" x14ac:dyDescent="0.15">
      <c r="A21" s="353">
        <f>Základ!A23</f>
        <v>21</v>
      </c>
      <c r="B21" s="357" t="str">
        <f>Základ!B23</f>
        <v>0</v>
      </c>
      <c r="C21" s="357" t="str">
        <f>Základ!C23</f>
        <v>0</v>
      </c>
      <c r="D21" s="353">
        <f>Základ!N23</f>
        <v>0</v>
      </c>
      <c r="E21" s="353">
        <f>Základ!O23</f>
        <v>0</v>
      </c>
      <c r="F21" s="353">
        <f>Základ!P23</f>
        <v>0</v>
      </c>
      <c r="G21" s="353">
        <f>Základ!Q23</f>
        <v>0</v>
      </c>
      <c r="H21" s="358">
        <f>Základ!R23</f>
        <v>0</v>
      </c>
      <c r="I21" s="353">
        <f>Základ!S23</f>
        <v>0</v>
      </c>
    </row>
    <row r="22" spans="1:9" ht="12.75" customHeight="1" x14ac:dyDescent="0.15">
      <c r="A22" s="353">
        <f>Základ!A24</f>
        <v>22</v>
      </c>
      <c r="B22" s="357" t="str">
        <f>Základ!B24</f>
        <v>Bohumír Chlebovský</v>
      </c>
      <c r="C22" s="357" t="str">
        <f>Základ!C24</f>
        <v>KOS KRNOV</v>
      </c>
      <c r="D22" s="353">
        <f>Základ!N24</f>
        <v>0</v>
      </c>
      <c r="E22" s="353">
        <f>Základ!O24</f>
        <v>0</v>
      </c>
      <c r="F22" s="353">
        <f>Základ!P24</f>
        <v>0</v>
      </c>
      <c r="G22" s="353">
        <f>Základ!Q24</f>
        <v>0</v>
      </c>
      <c r="H22" s="358">
        <f>Základ!R24</f>
        <v>0</v>
      </c>
      <c r="I22" s="353">
        <f>Základ!S24</f>
        <v>0</v>
      </c>
    </row>
    <row r="23" spans="1:9" ht="12.75" customHeight="1" x14ac:dyDescent="0.15">
      <c r="A23" s="353">
        <f>Základ!A25</f>
        <v>23</v>
      </c>
      <c r="B23" s="357" t="str">
        <f>Základ!B25</f>
        <v>Petr Daranský</v>
      </c>
      <c r="C23" s="357" t="str">
        <f>Základ!C25</f>
        <v>KOS KRNOV</v>
      </c>
      <c r="D23" s="353">
        <f>Základ!N25</f>
        <v>0</v>
      </c>
      <c r="E23" s="353">
        <f>Základ!O25</f>
        <v>0</v>
      </c>
      <c r="F23" s="353">
        <f>Základ!P25</f>
        <v>0</v>
      </c>
      <c r="G23" s="353">
        <f>Základ!Q25</f>
        <v>0</v>
      </c>
      <c r="H23" s="358">
        <f>Základ!R25</f>
        <v>0</v>
      </c>
      <c r="I23" s="353">
        <f>Základ!S25</f>
        <v>0</v>
      </c>
    </row>
    <row r="24" spans="1:9" ht="12.75" customHeight="1" x14ac:dyDescent="0.15">
      <c r="A24" s="353">
        <f>Základ!A26</f>
        <v>24</v>
      </c>
      <c r="B24" s="357" t="str">
        <f>Základ!B26</f>
        <v>Bedřich Pluhař</v>
      </c>
      <c r="C24" s="357" t="str">
        <f>Základ!C26</f>
        <v>KOS KRNOV</v>
      </c>
      <c r="D24" s="353">
        <f>Základ!N26</f>
        <v>0</v>
      </c>
      <c r="E24" s="353">
        <f>Základ!O26</f>
        <v>0</v>
      </c>
      <c r="F24" s="353">
        <f>Základ!P26</f>
        <v>0</v>
      </c>
      <c r="G24" s="353">
        <f>Základ!Q26</f>
        <v>0</v>
      </c>
      <c r="H24" s="358">
        <f>Základ!R26</f>
        <v>0</v>
      </c>
      <c r="I24" s="353">
        <f>Základ!S26</f>
        <v>0</v>
      </c>
    </row>
    <row r="25" spans="1:9" ht="12.75" customHeight="1" x14ac:dyDescent="0.15">
      <c r="A25" s="353">
        <f>Základ!A27</f>
        <v>25</v>
      </c>
      <c r="B25" s="357" t="str">
        <f>Základ!B27</f>
        <v>Roman Anderle (h)</v>
      </c>
      <c r="C25" s="357" t="str">
        <f>Základ!C27</f>
        <v>KOS KRNOV</v>
      </c>
      <c r="D25" s="353">
        <f>Základ!N27</f>
        <v>0</v>
      </c>
      <c r="E25" s="353">
        <f>Základ!O27</f>
        <v>0</v>
      </c>
      <c r="F25" s="353">
        <f>Základ!P27</f>
        <v>0</v>
      </c>
      <c r="G25" s="353">
        <f>Základ!Q27</f>
        <v>0</v>
      </c>
      <c r="H25" s="358">
        <f>Základ!R27</f>
        <v>0</v>
      </c>
      <c r="I25" s="353">
        <f>Základ!S27</f>
        <v>0</v>
      </c>
    </row>
    <row r="26" spans="1:9" ht="12.75" customHeight="1" x14ac:dyDescent="0.15">
      <c r="A26" s="353">
        <f>Základ!A28</f>
        <v>26</v>
      </c>
      <c r="B26" s="353" t="str">
        <f>Základ!B28</f>
        <v>Rudolf Pecha</v>
      </c>
      <c r="C26" s="357" t="str">
        <f>Základ!C28</f>
        <v>KOS KRNOV</v>
      </c>
      <c r="D26" s="353">
        <f>Základ!N28</f>
        <v>0</v>
      </c>
      <c r="E26" s="353">
        <f>Základ!O28</f>
        <v>0</v>
      </c>
      <c r="F26" s="353">
        <f>Základ!P28</f>
        <v>0</v>
      </c>
      <c r="G26" s="353">
        <f>Základ!Q28</f>
        <v>0</v>
      </c>
      <c r="H26" s="358">
        <f>Základ!R28</f>
        <v>0</v>
      </c>
      <c r="I26" s="353">
        <f>Základ!S28</f>
        <v>0</v>
      </c>
    </row>
    <row r="27" spans="1:9" ht="12.75" customHeight="1" x14ac:dyDescent="0.15">
      <c r="A27" s="353">
        <f>Základ!A29</f>
        <v>27</v>
      </c>
      <c r="B27" s="357" t="str">
        <f>Základ!B29</f>
        <v>0</v>
      </c>
      <c r="C27" s="357" t="str">
        <f>Základ!C29</f>
        <v>0</v>
      </c>
      <c r="D27" s="353">
        <f>Základ!N29</f>
        <v>0</v>
      </c>
      <c r="E27" s="353">
        <f>Základ!O29</f>
        <v>0</v>
      </c>
      <c r="F27" s="353">
        <f>Základ!P29</f>
        <v>0</v>
      </c>
      <c r="G27" s="353">
        <f>Základ!Q29</f>
        <v>0</v>
      </c>
      <c r="H27" s="358">
        <f>Základ!R29</f>
        <v>0</v>
      </c>
      <c r="I27" s="353">
        <f>Základ!S29</f>
        <v>0</v>
      </c>
    </row>
    <row r="28" spans="1:9" ht="12.75" customHeight="1" x14ac:dyDescent="0.15">
      <c r="A28" s="353">
        <f>Základ!A30</f>
        <v>28</v>
      </c>
      <c r="B28" s="357" t="str">
        <f>Základ!B30</f>
        <v>0</v>
      </c>
      <c r="C28" s="357" t="str">
        <f>Základ!C30</f>
        <v>0</v>
      </c>
      <c r="D28" s="353">
        <f>Základ!N30</f>
        <v>0</v>
      </c>
      <c r="E28" s="353">
        <f>Základ!O30</f>
        <v>0</v>
      </c>
      <c r="F28" s="353">
        <f>Základ!P30</f>
        <v>0</v>
      </c>
      <c r="G28" s="353">
        <f>Základ!Q30</f>
        <v>0</v>
      </c>
      <c r="H28" s="358">
        <f>Základ!R30</f>
        <v>0</v>
      </c>
      <c r="I28" s="353">
        <f>Základ!S30</f>
        <v>0</v>
      </c>
    </row>
    <row r="29" spans="1:9" ht="12.75" customHeight="1" x14ac:dyDescent="0.15">
      <c r="A29" s="353">
        <f>Základ!A31</f>
        <v>29</v>
      </c>
      <c r="B29" s="357" t="str">
        <f>Základ!B31</f>
        <v>Petr Šístek</v>
      </c>
      <c r="C29" s="357" t="str">
        <f>Základ!C31</f>
        <v>ČD UZEL PŘEROV</v>
      </c>
      <c r="D29" s="353">
        <f>Základ!N31</f>
        <v>89</v>
      </c>
      <c r="E29" s="353">
        <f>Základ!O31</f>
        <v>50</v>
      </c>
      <c r="F29" s="353">
        <f>Základ!P31</f>
        <v>95</v>
      </c>
      <c r="G29" s="353">
        <f>Základ!Q31</f>
        <v>32</v>
      </c>
      <c r="H29" s="358">
        <f>Základ!R31</f>
        <v>266</v>
      </c>
      <c r="I29" s="353">
        <f>Základ!S31</f>
        <v>2</v>
      </c>
    </row>
    <row r="30" spans="1:9" ht="12.75" customHeight="1" x14ac:dyDescent="0.15">
      <c r="A30" s="353">
        <f>Základ!A32</f>
        <v>30</v>
      </c>
      <c r="B30" s="357" t="str">
        <f>Základ!B32</f>
        <v>František Hnilica</v>
      </c>
      <c r="C30" s="357" t="str">
        <f>Základ!C32</f>
        <v>ČD UZEL PŘEROV</v>
      </c>
      <c r="D30" s="353">
        <f>Základ!N32</f>
        <v>96</v>
      </c>
      <c r="E30" s="353">
        <f>Základ!O32</f>
        <v>57</v>
      </c>
      <c r="F30" s="353">
        <f>Základ!P32</f>
        <v>99</v>
      </c>
      <c r="G30" s="353">
        <f>Základ!Q32</f>
        <v>18</v>
      </c>
      <c r="H30" s="358">
        <f>Základ!R32</f>
        <v>270</v>
      </c>
      <c r="I30" s="353">
        <f>Základ!S32</f>
        <v>8</v>
      </c>
    </row>
    <row r="31" spans="1:9" ht="12.75" customHeight="1" x14ac:dyDescent="0.15">
      <c r="A31" s="353">
        <f>Základ!A33</f>
        <v>31</v>
      </c>
      <c r="B31" s="357" t="str">
        <f>Základ!B33</f>
        <v>Michaela Sedláčková</v>
      </c>
      <c r="C31" s="357" t="str">
        <f>Základ!C33</f>
        <v>ČD UZEL PŘEROV</v>
      </c>
      <c r="D31" s="353">
        <f>Základ!N33</f>
        <v>103</v>
      </c>
      <c r="E31" s="353">
        <f>Základ!O33</f>
        <v>54</v>
      </c>
      <c r="F31" s="353">
        <f>Základ!P33</f>
        <v>96</v>
      </c>
      <c r="G31" s="353">
        <f>Základ!Q33</f>
        <v>43</v>
      </c>
      <c r="H31" s="358">
        <f>Základ!R33</f>
        <v>296</v>
      </c>
      <c r="I31" s="353">
        <f>Základ!S33</f>
        <v>3</v>
      </c>
    </row>
    <row r="32" spans="1:9" ht="12.75" customHeight="1" x14ac:dyDescent="0.15">
      <c r="A32" s="353">
        <f>Základ!A34</f>
        <v>32</v>
      </c>
      <c r="B32" s="357" t="str">
        <f>Základ!B34</f>
        <v>Jaroslav Kolla</v>
      </c>
      <c r="C32" s="357" t="str">
        <f>Základ!C34</f>
        <v>ČD UZEL PŘEROV</v>
      </c>
      <c r="D32" s="353">
        <f>Základ!N34</f>
        <v>92</v>
      </c>
      <c r="E32" s="353">
        <f>Základ!O34</f>
        <v>34</v>
      </c>
      <c r="F32" s="353">
        <f>Základ!P34</f>
        <v>95</v>
      </c>
      <c r="G32" s="353">
        <f>Základ!Q34</f>
        <v>34</v>
      </c>
      <c r="H32" s="358">
        <f>Základ!R34</f>
        <v>255</v>
      </c>
      <c r="I32" s="353">
        <f>Základ!S34</f>
        <v>3</v>
      </c>
    </row>
    <row r="33" spans="1:9" ht="12.75" customHeight="1" x14ac:dyDescent="0.15">
      <c r="A33" s="353">
        <f>Základ!A35</f>
        <v>33</v>
      </c>
      <c r="B33" s="357" t="str">
        <f>Základ!B35</f>
        <v>Antonín Příhoda</v>
      </c>
      <c r="C33" s="357" t="str">
        <f>Základ!C35</f>
        <v>ČD UZEL PŘEROV</v>
      </c>
      <c r="D33" s="353">
        <f>Základ!N35</f>
        <v>0</v>
      </c>
      <c r="E33" s="353">
        <f>Základ!O35</f>
        <v>0</v>
      </c>
      <c r="F33" s="353">
        <f>Základ!P35</f>
        <v>0</v>
      </c>
      <c r="G33" s="353">
        <f>Základ!Q35</f>
        <v>0</v>
      </c>
      <c r="H33" s="358">
        <f>Základ!R35</f>
        <v>0</v>
      </c>
      <c r="I33" s="353">
        <f>Základ!S35</f>
        <v>0</v>
      </c>
    </row>
    <row r="34" spans="1:9" ht="12.75" customHeight="1" x14ac:dyDescent="0.15">
      <c r="A34" s="353">
        <f>Základ!A36</f>
        <v>34</v>
      </c>
      <c r="B34" s="357" t="str">
        <f>Základ!B36</f>
        <v>Vlastimil Křupala</v>
      </c>
      <c r="C34" s="357" t="str">
        <f>Základ!C36</f>
        <v>ČD UZEL PŘEROV</v>
      </c>
      <c r="D34" s="353">
        <f>Základ!N36</f>
        <v>0</v>
      </c>
      <c r="E34" s="353">
        <f>Základ!O36</f>
        <v>0</v>
      </c>
      <c r="F34" s="353">
        <f>Základ!P36</f>
        <v>0</v>
      </c>
      <c r="G34" s="353">
        <f>Základ!Q36</f>
        <v>0</v>
      </c>
      <c r="H34" s="358">
        <f>Základ!R36</f>
        <v>0</v>
      </c>
      <c r="I34" s="353">
        <f>Základ!S36</f>
        <v>0</v>
      </c>
    </row>
    <row r="35" spans="1:9" ht="12.75" customHeight="1" x14ac:dyDescent="0.15">
      <c r="A35" s="353">
        <f>Základ!A37</f>
        <v>35</v>
      </c>
      <c r="B35" s="357" t="str">
        <f>Základ!B37</f>
        <v>0</v>
      </c>
      <c r="C35" s="357" t="str">
        <f>Základ!C37</f>
        <v>ČD UZEL PŘEROV</v>
      </c>
      <c r="D35" s="353">
        <f>Základ!N37</f>
        <v>0</v>
      </c>
      <c r="E35" s="353">
        <f>Základ!O37</f>
        <v>0</v>
      </c>
      <c r="F35" s="353">
        <f>Základ!P37</f>
        <v>0</v>
      </c>
      <c r="G35" s="353">
        <f>Základ!Q37</f>
        <v>0</v>
      </c>
      <c r="H35" s="358">
        <f>Základ!R37</f>
        <v>0</v>
      </c>
      <c r="I35" s="353">
        <f>Základ!S37</f>
        <v>0</v>
      </c>
    </row>
    <row r="36" spans="1:9" ht="12.75" customHeight="1" x14ac:dyDescent="0.15">
      <c r="A36" s="353">
        <f>Základ!A38</f>
        <v>36</v>
      </c>
      <c r="B36" s="357" t="str">
        <f>Základ!B38</f>
        <v>Jan Šmerda</v>
      </c>
      <c r="C36" s="357" t="str">
        <f>Základ!C38</f>
        <v>A JE TO BLANSKO</v>
      </c>
      <c r="D36" s="353">
        <f>Základ!N38</f>
        <v>0</v>
      </c>
      <c r="E36" s="353">
        <f>Základ!O38</f>
        <v>0</v>
      </c>
      <c r="F36" s="353">
        <f>Základ!P38</f>
        <v>0</v>
      </c>
      <c r="G36" s="353">
        <f>Základ!Q38</f>
        <v>0</v>
      </c>
      <c r="H36" s="358">
        <f>Základ!R38</f>
        <v>0</v>
      </c>
      <c r="I36" s="353">
        <f>Základ!S38</f>
        <v>0</v>
      </c>
    </row>
    <row r="37" spans="1:9" ht="12.75" customHeight="1" x14ac:dyDescent="0.15">
      <c r="A37" s="353">
        <f>Základ!A39</f>
        <v>37</v>
      </c>
      <c r="B37" s="357" t="str">
        <f>Základ!B39</f>
        <v>Iva Stejskalová</v>
      </c>
      <c r="C37" s="357" t="str">
        <f>Základ!C39</f>
        <v>A JE TO BLANSKO</v>
      </c>
      <c r="D37" s="353">
        <f>Základ!N39</f>
        <v>98</v>
      </c>
      <c r="E37" s="353">
        <f>Základ!O39</f>
        <v>50</v>
      </c>
      <c r="F37" s="353">
        <f>Základ!P39</f>
        <v>94</v>
      </c>
      <c r="G37" s="353">
        <f>Základ!Q39</f>
        <v>54</v>
      </c>
      <c r="H37" s="358">
        <f>Základ!R39</f>
        <v>296</v>
      </c>
      <c r="I37" s="353">
        <f>Základ!S39</f>
        <v>0</v>
      </c>
    </row>
    <row r="38" spans="1:9" ht="12.75" customHeight="1" x14ac:dyDescent="0.15">
      <c r="A38" s="353">
        <f>Základ!A40</f>
        <v>38</v>
      </c>
      <c r="B38" s="357" t="str">
        <f>Základ!B40</f>
        <v>Kamila Veselá</v>
      </c>
      <c r="C38" s="357" t="str">
        <f>Základ!C40</f>
        <v>A JE TO BLANSKO</v>
      </c>
      <c r="D38" s="353">
        <f>Základ!N40</f>
        <v>99</v>
      </c>
      <c r="E38" s="353">
        <f>Základ!O40</f>
        <v>35</v>
      </c>
      <c r="F38" s="353">
        <f>Základ!P40</f>
        <v>90</v>
      </c>
      <c r="G38" s="353">
        <f>Základ!Q40</f>
        <v>52</v>
      </c>
      <c r="H38" s="358">
        <f>Základ!R40</f>
        <v>276</v>
      </c>
      <c r="I38" s="353">
        <f>Základ!S40</f>
        <v>3</v>
      </c>
    </row>
    <row r="39" spans="1:9" ht="12.75" customHeight="1" x14ac:dyDescent="0.15">
      <c r="A39" s="353">
        <f>Základ!A41</f>
        <v>39</v>
      </c>
      <c r="B39" s="357" t="str">
        <f>Základ!B41</f>
        <v>Miloš Stloukal</v>
      </c>
      <c r="C39" s="357" t="str">
        <f>Základ!C41</f>
        <v>A JE TO BLANSKO</v>
      </c>
      <c r="D39" s="353">
        <f>Základ!N41</f>
        <v>99</v>
      </c>
      <c r="E39" s="353">
        <f>Základ!O41</f>
        <v>31</v>
      </c>
      <c r="F39" s="353">
        <f>Základ!P41</f>
        <v>103</v>
      </c>
      <c r="G39" s="353">
        <f>Základ!Q41</f>
        <v>53</v>
      </c>
      <c r="H39" s="358">
        <f>Základ!R41</f>
        <v>286</v>
      </c>
      <c r="I39" s="353">
        <f>Základ!S41</f>
        <v>6</v>
      </c>
    </row>
    <row r="40" spans="1:9" ht="12.75" customHeight="1" x14ac:dyDescent="0.15">
      <c r="A40" s="353">
        <f>Základ!A42</f>
        <v>40</v>
      </c>
      <c r="B40" s="357" t="str">
        <f>Základ!B42</f>
        <v>Michal Král</v>
      </c>
      <c r="C40" s="357" t="str">
        <f>Základ!C42</f>
        <v>A JE TO BLANSKO</v>
      </c>
      <c r="D40" s="353">
        <f>Základ!N42</f>
        <v>92</v>
      </c>
      <c r="E40" s="353">
        <f>Základ!O42</f>
        <v>45</v>
      </c>
      <c r="F40" s="353">
        <f>Základ!P42</f>
        <v>100</v>
      </c>
      <c r="G40" s="353">
        <f>Základ!Q42</f>
        <v>50</v>
      </c>
      <c r="H40" s="358">
        <f>Základ!R42</f>
        <v>287</v>
      </c>
      <c r="I40" s="353">
        <f>Základ!S42</f>
        <v>3</v>
      </c>
    </row>
    <row r="41" spans="1:9" ht="12.75" customHeight="1" x14ac:dyDescent="0.15">
      <c r="A41" s="353">
        <f>Základ!A43</f>
        <v>41</v>
      </c>
      <c r="B41" s="357" t="str">
        <f>Základ!B43</f>
        <v>0</v>
      </c>
      <c r="C41" s="357" t="str">
        <f>Základ!C43</f>
        <v>A JE TO BLANSKO</v>
      </c>
      <c r="D41" s="353">
        <f>Základ!N43</f>
        <v>0</v>
      </c>
      <c r="E41" s="353">
        <f>Základ!O43</f>
        <v>0</v>
      </c>
      <c r="F41" s="353">
        <f>Základ!P43</f>
        <v>0</v>
      </c>
      <c r="G41" s="353">
        <f>Základ!Q43</f>
        <v>0</v>
      </c>
      <c r="H41" s="358">
        <f>Základ!R43</f>
        <v>0</v>
      </c>
      <c r="I41" s="353">
        <f>Základ!S43</f>
        <v>0</v>
      </c>
    </row>
    <row r="42" spans="1:9" ht="12.75" customHeight="1" x14ac:dyDescent="0.15">
      <c r="A42" s="353">
        <f>Základ!A44</f>
        <v>42</v>
      </c>
      <c r="B42" s="357">
        <f>Základ!B44</f>
        <v>0</v>
      </c>
      <c r="C42" s="357" t="str">
        <f>Základ!C44</f>
        <v>A JE TO BLANSKO</v>
      </c>
      <c r="D42" s="353">
        <f>Základ!N44</f>
        <v>0</v>
      </c>
      <c r="E42" s="353">
        <f>Základ!O44</f>
        <v>0</v>
      </c>
      <c r="F42" s="353">
        <f>Základ!P44</f>
        <v>0</v>
      </c>
      <c r="G42" s="353">
        <f>Základ!Q44</f>
        <v>0</v>
      </c>
      <c r="H42" s="358">
        <f>Základ!R44</f>
        <v>0</v>
      </c>
      <c r="I42" s="353">
        <f>Základ!S44</f>
        <v>0</v>
      </c>
    </row>
    <row r="43" spans="1:9" ht="12.75" customHeight="1" x14ac:dyDescent="0.15">
      <c r="A43" s="353">
        <f>Základ!A45</f>
        <v>43</v>
      </c>
      <c r="B43" s="357" t="str">
        <f>Základ!B45</f>
        <v>Michal Brychta</v>
      </c>
      <c r="C43" s="357" t="str">
        <f>Základ!C45</f>
        <v>BRUSÍRNA „B“</v>
      </c>
      <c r="D43" s="353">
        <f>Základ!N45</f>
        <v>102</v>
      </c>
      <c r="E43" s="353">
        <f>Základ!O45</f>
        <v>35</v>
      </c>
      <c r="F43" s="353">
        <f>Základ!P45</f>
        <v>96</v>
      </c>
      <c r="G43" s="353">
        <f>Základ!Q45</f>
        <v>44</v>
      </c>
      <c r="H43" s="358">
        <f>Základ!R45</f>
        <v>277</v>
      </c>
      <c r="I43" s="353">
        <f>Základ!S45</f>
        <v>5</v>
      </c>
    </row>
    <row r="44" spans="1:9" ht="12.75" customHeight="1" x14ac:dyDescent="0.15">
      <c r="A44" s="353">
        <f>Základ!A46</f>
        <v>44</v>
      </c>
      <c r="B44" s="357" t="str">
        <f>Základ!B46</f>
        <v>Radim Nezval</v>
      </c>
      <c r="C44" s="357" t="str">
        <f>Základ!C46</f>
        <v>BRUSÍRNA „B“</v>
      </c>
      <c r="D44" s="353">
        <f>Základ!N46</f>
        <v>87</v>
      </c>
      <c r="E44" s="353">
        <f>Základ!O46</f>
        <v>44</v>
      </c>
      <c r="F44" s="353">
        <f>Základ!P46</f>
        <v>103</v>
      </c>
      <c r="G44" s="353">
        <f>Základ!Q46</f>
        <v>42</v>
      </c>
      <c r="H44" s="358">
        <f>Základ!R46</f>
        <v>276</v>
      </c>
      <c r="I44" s="353">
        <f>Základ!S46</f>
        <v>2</v>
      </c>
    </row>
    <row r="45" spans="1:9" ht="12.75" customHeight="1" x14ac:dyDescent="0.15">
      <c r="A45" s="353">
        <f>Základ!A47</f>
        <v>45</v>
      </c>
      <c r="B45" s="357" t="str">
        <f>Základ!B47</f>
        <v>Pavel Zouhar</v>
      </c>
      <c r="C45" s="357" t="str">
        <f>Základ!C47</f>
        <v>BRUSÍRNA „B“</v>
      </c>
      <c r="D45" s="353">
        <f>Základ!N47</f>
        <v>88</v>
      </c>
      <c r="E45" s="353">
        <f>Základ!O47</f>
        <v>26</v>
      </c>
      <c r="F45" s="353">
        <f>Základ!P47</f>
        <v>102</v>
      </c>
      <c r="G45" s="353">
        <f>Základ!Q47</f>
        <v>36</v>
      </c>
      <c r="H45" s="358">
        <f>Základ!R47</f>
        <v>252</v>
      </c>
      <c r="I45" s="353">
        <f>Základ!S47</f>
        <v>10</v>
      </c>
    </row>
    <row r="46" spans="1:9" ht="12.75" customHeight="1" x14ac:dyDescent="0.15">
      <c r="A46" s="353">
        <f>Základ!A48</f>
        <v>46</v>
      </c>
      <c r="B46" s="357" t="str">
        <f>Základ!B48</f>
        <v>Petr Novotný</v>
      </c>
      <c r="C46" s="357" t="str">
        <f>Základ!C48</f>
        <v>BRUSÍRNA „B“</v>
      </c>
      <c r="D46" s="353">
        <f>Základ!N48</f>
        <v>89</v>
      </c>
      <c r="E46" s="353">
        <f>Základ!O48</f>
        <v>43</v>
      </c>
      <c r="F46" s="353">
        <f>Základ!P48</f>
        <v>89</v>
      </c>
      <c r="G46" s="353">
        <f>Základ!Q48</f>
        <v>43</v>
      </c>
      <c r="H46" s="358">
        <f>Základ!R48</f>
        <v>264</v>
      </c>
      <c r="I46" s="353">
        <f>Základ!S48</f>
        <v>1</v>
      </c>
    </row>
    <row r="47" spans="1:9" ht="12.75" customHeight="1" x14ac:dyDescent="0.15">
      <c r="A47" s="353">
        <f>Základ!A49</f>
        <v>47</v>
      </c>
      <c r="B47" s="357" t="str">
        <f>Základ!B49</f>
        <v>Miroslav Pernica</v>
      </c>
      <c r="C47" s="357" t="str">
        <f>Základ!C49</f>
        <v>BRUSÍRNA „B“</v>
      </c>
      <c r="D47" s="353">
        <f>Základ!N49</f>
        <v>0</v>
      </c>
      <c r="E47" s="353">
        <f>Základ!O49</f>
        <v>0</v>
      </c>
      <c r="F47" s="353">
        <f>Základ!P49</f>
        <v>0</v>
      </c>
      <c r="G47" s="353">
        <f>Základ!Q49</f>
        <v>0</v>
      </c>
      <c r="H47" s="358">
        <f>Základ!R49</f>
        <v>0</v>
      </c>
      <c r="I47" s="353">
        <f>Základ!S49</f>
        <v>0</v>
      </c>
    </row>
    <row r="48" spans="1:9" ht="12.75" customHeight="1" x14ac:dyDescent="0.15">
      <c r="A48" s="353">
        <f>Základ!A50</f>
        <v>48</v>
      </c>
      <c r="B48" s="357" t="str">
        <f>Základ!B50</f>
        <v>Martin Malits</v>
      </c>
      <c r="C48" s="357" t="str">
        <f>Základ!C50</f>
        <v>BRUSÍRNA „B“</v>
      </c>
      <c r="D48" s="353">
        <f>Základ!N50</f>
        <v>0</v>
      </c>
      <c r="E48" s="353">
        <f>Základ!O50</f>
        <v>0</v>
      </c>
      <c r="F48" s="353">
        <f>Základ!P50</f>
        <v>0</v>
      </c>
      <c r="G48" s="353">
        <f>Základ!Q50</f>
        <v>0</v>
      </c>
      <c r="H48" s="358">
        <f>Základ!R50</f>
        <v>0</v>
      </c>
      <c r="I48" s="353">
        <f>Základ!S50</f>
        <v>0</v>
      </c>
    </row>
    <row r="49" spans="1:9" ht="12.75" customHeight="1" x14ac:dyDescent="0.15">
      <c r="A49" s="353">
        <f>Základ!A51</f>
        <v>49</v>
      </c>
      <c r="B49" s="357" t="str">
        <f>Základ!B51</f>
        <v>0</v>
      </c>
      <c r="C49" s="357" t="str">
        <f>Základ!C51</f>
        <v>0</v>
      </c>
      <c r="D49" s="353">
        <f>Základ!N51</f>
        <v>0</v>
      </c>
      <c r="E49" s="353">
        <f>Základ!O51</f>
        <v>0</v>
      </c>
      <c r="F49" s="353">
        <f>Základ!P51</f>
        <v>0</v>
      </c>
      <c r="G49" s="353">
        <f>Základ!Q51</f>
        <v>0</v>
      </c>
      <c r="H49" s="358">
        <f>Základ!R51</f>
        <v>0</v>
      </c>
      <c r="I49" s="353">
        <f>Základ!S51</f>
        <v>0</v>
      </c>
    </row>
    <row r="50" spans="1:9" ht="12.75" customHeight="1" x14ac:dyDescent="0.15">
      <c r="A50" s="353">
        <f>Základ!A52</f>
        <v>50</v>
      </c>
      <c r="B50" s="357" t="str">
        <f>Základ!B52</f>
        <v>Pavel Kakáč</v>
      </c>
      <c r="C50" s="357" t="str">
        <f>Základ!C52</f>
        <v>POSTUP BLANSKO</v>
      </c>
      <c r="D50" s="353">
        <f>Základ!N52</f>
        <v>94</v>
      </c>
      <c r="E50" s="353">
        <f>Základ!O52</f>
        <v>54</v>
      </c>
      <c r="F50" s="353">
        <f>Základ!P52</f>
        <v>92</v>
      </c>
      <c r="G50" s="353">
        <f>Základ!Q52</f>
        <v>70</v>
      </c>
      <c r="H50" s="358">
        <f>Základ!R52</f>
        <v>310</v>
      </c>
      <c r="I50" s="353">
        <f>Základ!S52</f>
        <v>1</v>
      </c>
    </row>
    <row r="51" spans="1:9" ht="12.75" customHeight="1" x14ac:dyDescent="0.15">
      <c r="A51" s="353">
        <f>Základ!A53</f>
        <v>51</v>
      </c>
      <c r="B51" s="357" t="str">
        <f>Základ!B53</f>
        <v>Jan Semrád</v>
      </c>
      <c r="C51" s="357" t="str">
        <f>Základ!C53</f>
        <v>POSTUP BLANSKO</v>
      </c>
      <c r="D51" s="353">
        <f>Základ!N53</f>
        <v>0</v>
      </c>
      <c r="E51" s="353">
        <f>Základ!O53</f>
        <v>0</v>
      </c>
      <c r="F51" s="353">
        <f>Základ!P53</f>
        <v>0</v>
      </c>
      <c r="G51" s="353">
        <f>Základ!Q53</f>
        <v>0</v>
      </c>
      <c r="H51" s="358">
        <f>Základ!R53</f>
        <v>0</v>
      </c>
      <c r="I51" s="353">
        <f>Základ!S53</f>
        <v>0</v>
      </c>
    </row>
    <row r="52" spans="1:9" ht="12.75" customHeight="1" x14ac:dyDescent="0.15">
      <c r="A52" s="353">
        <f>Základ!A54</f>
        <v>52</v>
      </c>
      <c r="B52" s="357" t="str">
        <f>Základ!B54</f>
        <v>Tomáš Smola</v>
      </c>
      <c r="C52" s="357" t="str">
        <f>Základ!C54</f>
        <v>POSTUP BLANSKO</v>
      </c>
      <c r="D52" s="353">
        <f>Základ!N54</f>
        <v>86</v>
      </c>
      <c r="E52" s="353">
        <f>Základ!O54</f>
        <v>62</v>
      </c>
      <c r="F52" s="353">
        <f>Základ!P54</f>
        <v>93</v>
      </c>
      <c r="G52" s="353">
        <f>Základ!Q54</f>
        <v>35</v>
      </c>
      <c r="H52" s="358">
        <f>Základ!R54</f>
        <v>276</v>
      </c>
      <c r="I52" s="353">
        <f>Základ!S54</f>
        <v>6</v>
      </c>
    </row>
    <row r="53" spans="1:9" ht="12.75" customHeight="1" x14ac:dyDescent="0.15">
      <c r="A53" s="353">
        <f>Základ!A55</f>
        <v>53</v>
      </c>
      <c r="B53" s="357" t="str">
        <f>Základ!B55</f>
        <v>Tomáš Stojkovič</v>
      </c>
      <c r="C53" s="357" t="str">
        <f>Základ!C55</f>
        <v>POSTUP BLANSKO</v>
      </c>
      <c r="D53" s="353">
        <f>Základ!N55</f>
        <v>85</v>
      </c>
      <c r="E53" s="353">
        <f>Základ!O55</f>
        <v>36</v>
      </c>
      <c r="F53" s="353">
        <f>Základ!P55</f>
        <v>94</v>
      </c>
      <c r="G53" s="353">
        <f>Základ!Q55</f>
        <v>44</v>
      </c>
      <c r="H53" s="358">
        <f>Základ!R55</f>
        <v>259</v>
      </c>
      <c r="I53" s="353">
        <f>Základ!S55</f>
        <v>6</v>
      </c>
    </row>
    <row r="54" spans="1:9" ht="12.75" customHeight="1" x14ac:dyDescent="0.15">
      <c r="A54" s="353">
        <f>Základ!A56</f>
        <v>54</v>
      </c>
      <c r="B54" s="357" t="str">
        <f>Základ!B56</f>
        <v>Luboš Sotolář</v>
      </c>
      <c r="C54" s="357" t="str">
        <f>Základ!C56</f>
        <v>POSTUP BLANSKO</v>
      </c>
      <c r="D54" s="353">
        <f>Základ!N56</f>
        <v>98</v>
      </c>
      <c r="E54" s="353">
        <f>Základ!O56</f>
        <v>41</v>
      </c>
      <c r="F54" s="353">
        <f>Základ!P56</f>
        <v>88</v>
      </c>
      <c r="G54" s="353">
        <f>Základ!Q56</f>
        <v>36</v>
      </c>
      <c r="H54" s="358">
        <f>Základ!R56</f>
        <v>263</v>
      </c>
      <c r="I54" s="353">
        <f>Základ!S56</f>
        <v>9</v>
      </c>
    </row>
    <row r="55" spans="1:9" ht="12.75" customHeight="1" x14ac:dyDescent="0.15">
      <c r="A55" s="353">
        <f>Základ!A57</f>
        <v>55</v>
      </c>
      <c r="B55" s="357" t="str">
        <f>Základ!B57</f>
        <v>Martin Hrubý</v>
      </c>
      <c r="C55" s="357" t="str">
        <f>Základ!C57</f>
        <v>POSTUP BLANSKO</v>
      </c>
      <c r="D55" s="353">
        <f>Základ!N57</f>
        <v>0</v>
      </c>
      <c r="E55" s="353">
        <f>Základ!O57</f>
        <v>0</v>
      </c>
      <c r="F55" s="353">
        <f>Základ!P57</f>
        <v>0</v>
      </c>
      <c r="G55" s="353">
        <f>Základ!Q57</f>
        <v>0</v>
      </c>
      <c r="H55" s="358">
        <f>Základ!R57</f>
        <v>0</v>
      </c>
      <c r="I55" s="353">
        <f>Základ!S57</f>
        <v>0</v>
      </c>
    </row>
    <row r="56" spans="1:9" ht="12.75" customHeight="1" x14ac:dyDescent="0.15">
      <c r="A56" s="353">
        <f>Základ!A58</f>
        <v>56</v>
      </c>
      <c r="B56" s="357" t="str">
        <f>Základ!B58</f>
        <v>0</v>
      </c>
      <c r="C56" s="357" t="str">
        <f>Základ!C58</f>
        <v>POSTUP BLANSKO</v>
      </c>
      <c r="D56" s="353">
        <f>Základ!N58</f>
        <v>0</v>
      </c>
      <c r="E56" s="353">
        <f>Základ!O58</f>
        <v>0</v>
      </c>
      <c r="F56" s="353">
        <f>Základ!P58</f>
        <v>0</v>
      </c>
      <c r="G56" s="353">
        <f>Základ!Q58</f>
        <v>0</v>
      </c>
      <c r="H56" s="358">
        <f>Základ!R58</f>
        <v>0</v>
      </c>
      <c r="I56" s="353">
        <f>Základ!S58</f>
        <v>0</v>
      </c>
    </row>
    <row r="57" spans="1:9" ht="12.75" customHeight="1" x14ac:dyDescent="0.15">
      <c r="A57" s="353">
        <f>Základ!A59</f>
        <v>57</v>
      </c>
      <c r="B57" s="357" t="str">
        <f>Základ!B59</f>
        <v>Milan Kříž</v>
      </c>
      <c r="C57" s="357" t="str">
        <f>Základ!C59</f>
        <v>LAZAŘI DAČICE</v>
      </c>
      <c r="D57" s="353">
        <f>Základ!N59</f>
        <v>0</v>
      </c>
      <c r="E57" s="353">
        <f>Základ!O59</f>
        <v>0</v>
      </c>
      <c r="F57" s="353">
        <f>Základ!P59</f>
        <v>0</v>
      </c>
      <c r="G57" s="353">
        <f>Základ!Q59</f>
        <v>0</v>
      </c>
      <c r="H57" s="358">
        <f>Základ!R59</f>
        <v>0</v>
      </c>
      <c r="I57" s="353">
        <f>Základ!S59</f>
        <v>0</v>
      </c>
    </row>
    <row r="58" spans="1:9" ht="12.75" customHeight="1" x14ac:dyDescent="0.15">
      <c r="A58" s="353">
        <f>Základ!A60</f>
        <v>58</v>
      </c>
      <c r="B58" s="357" t="str">
        <f>Základ!B60</f>
        <v>Petr Doležal</v>
      </c>
      <c r="C58" s="357" t="str">
        <f>Základ!C60</f>
        <v>LAZAŘI DAČICE</v>
      </c>
      <c r="D58" s="353">
        <f>Základ!N60</f>
        <v>0</v>
      </c>
      <c r="E58" s="353">
        <f>Základ!O60</f>
        <v>0</v>
      </c>
      <c r="F58" s="353">
        <f>Základ!P60</f>
        <v>0</v>
      </c>
      <c r="G58" s="353">
        <f>Základ!Q60</f>
        <v>0</v>
      </c>
      <c r="H58" s="358">
        <f>Základ!R60</f>
        <v>0</v>
      </c>
      <c r="I58" s="353">
        <f>Základ!S60</f>
        <v>0</v>
      </c>
    </row>
    <row r="59" spans="1:9" ht="12.75" customHeight="1" x14ac:dyDescent="0.15">
      <c r="A59" s="353">
        <f>Základ!A61</f>
        <v>59</v>
      </c>
      <c r="B59" s="357" t="str">
        <f>Základ!B61</f>
        <v>Vojta Čurda</v>
      </c>
      <c r="C59" s="357" t="str">
        <f>Základ!C61</f>
        <v>LAZAŘI DAČICE</v>
      </c>
      <c r="D59" s="353">
        <f>Základ!N61</f>
        <v>0</v>
      </c>
      <c r="E59" s="353">
        <f>Základ!O61</f>
        <v>0</v>
      </c>
      <c r="F59" s="353">
        <f>Základ!P61</f>
        <v>0</v>
      </c>
      <c r="G59" s="353">
        <f>Základ!Q61</f>
        <v>0</v>
      </c>
      <c r="H59" s="358">
        <f>Základ!R61</f>
        <v>0</v>
      </c>
      <c r="I59" s="353">
        <f>Základ!S61</f>
        <v>0</v>
      </c>
    </row>
    <row r="60" spans="1:9" ht="12.75" customHeight="1" x14ac:dyDescent="0.15">
      <c r="A60" s="353">
        <f>Základ!A62</f>
        <v>60</v>
      </c>
      <c r="B60" s="357" t="str">
        <f>Základ!B62</f>
        <v>Aleš Macků (h)</v>
      </c>
      <c r="C60" s="357" t="str">
        <f>Základ!C62</f>
        <v>LAZAŘI DAČICE</v>
      </c>
      <c r="D60" s="353">
        <f>Základ!N62</f>
        <v>0</v>
      </c>
      <c r="E60" s="353">
        <f>Základ!O62</f>
        <v>0</v>
      </c>
      <c r="F60" s="353">
        <f>Základ!P62</f>
        <v>0</v>
      </c>
      <c r="G60" s="353">
        <f>Základ!Q62</f>
        <v>0</v>
      </c>
      <c r="H60" s="358">
        <f>Základ!R62</f>
        <v>0</v>
      </c>
      <c r="I60" s="353">
        <f>Základ!S62</f>
        <v>0</v>
      </c>
    </row>
    <row r="61" spans="1:9" ht="12.75" customHeight="1" x14ac:dyDescent="0.15">
      <c r="A61" s="353">
        <f>Základ!A63</f>
        <v>61</v>
      </c>
      <c r="B61" s="357" t="str">
        <f>Základ!B63</f>
        <v>0</v>
      </c>
      <c r="C61" s="357" t="str">
        <f>Základ!C63</f>
        <v>LAZAŘI DAČICE</v>
      </c>
      <c r="D61" s="353">
        <f>Základ!N63</f>
        <v>0</v>
      </c>
      <c r="E61" s="353">
        <f>Základ!O63</f>
        <v>0</v>
      </c>
      <c r="F61" s="353">
        <f>Základ!P63</f>
        <v>0</v>
      </c>
      <c r="G61" s="353">
        <f>Základ!Q63</f>
        <v>0</v>
      </c>
      <c r="H61" s="358">
        <f>Základ!R63</f>
        <v>0</v>
      </c>
      <c r="I61" s="353">
        <f>Základ!S63</f>
        <v>0</v>
      </c>
    </row>
    <row r="62" spans="1:9" ht="12.75" customHeight="1" x14ac:dyDescent="0.15">
      <c r="A62" s="353">
        <f>Základ!A64</f>
        <v>62</v>
      </c>
      <c r="B62" s="357" t="str">
        <f>Základ!B64</f>
        <v>0</v>
      </c>
      <c r="C62" s="357" t="str">
        <f>Základ!C64</f>
        <v>LAZAŘI DAČICE</v>
      </c>
      <c r="D62" s="353">
        <f>Základ!N64</f>
        <v>0</v>
      </c>
      <c r="E62" s="353">
        <f>Základ!O64</f>
        <v>0</v>
      </c>
      <c r="F62" s="353">
        <f>Základ!P64</f>
        <v>0</v>
      </c>
      <c r="G62" s="353">
        <f>Základ!Q64</f>
        <v>0</v>
      </c>
      <c r="H62" s="358">
        <f>Základ!R64</f>
        <v>0</v>
      </c>
      <c r="I62" s="353">
        <f>Základ!S64</f>
        <v>0</v>
      </c>
    </row>
    <row r="63" spans="1:9" ht="12.75" customHeight="1" x14ac:dyDescent="0.15">
      <c r="A63" s="353">
        <f>Základ!A65</f>
        <v>63</v>
      </c>
      <c r="B63" s="357" t="str">
        <f>Základ!B65</f>
        <v>0</v>
      </c>
      <c r="C63" s="357" t="str">
        <f>Základ!C65</f>
        <v>0</v>
      </c>
      <c r="D63" s="353">
        <f>Základ!N65</f>
        <v>0</v>
      </c>
      <c r="E63" s="353">
        <f>Základ!O65</f>
        <v>0</v>
      </c>
      <c r="F63" s="353">
        <f>Základ!P65</f>
        <v>0</v>
      </c>
      <c r="G63" s="353">
        <f>Základ!Q65</f>
        <v>0</v>
      </c>
      <c r="H63" s="358">
        <f>Základ!R65</f>
        <v>0</v>
      </c>
      <c r="I63" s="353">
        <f>Základ!S65</f>
        <v>0</v>
      </c>
    </row>
    <row r="64" spans="1:9" ht="12.75" customHeight="1" x14ac:dyDescent="0.15">
      <c r="A64" s="353">
        <f>Základ!A66</f>
        <v>64</v>
      </c>
      <c r="B64" s="357" t="str">
        <f>Základ!B66</f>
        <v>Petr Mikulenka</v>
      </c>
      <c r="C64" s="357" t="str">
        <f>Základ!C66</f>
        <v>KROKODÝLI VELKÝ KARLOV</v>
      </c>
      <c r="D64" s="353">
        <f>Základ!N66</f>
        <v>0</v>
      </c>
      <c r="E64" s="353">
        <f>Základ!O66</f>
        <v>0</v>
      </c>
      <c r="F64" s="353">
        <f>Základ!P66</f>
        <v>0</v>
      </c>
      <c r="G64" s="353">
        <f>Základ!Q66</f>
        <v>0</v>
      </c>
      <c r="H64" s="358">
        <f>Základ!R66</f>
        <v>0</v>
      </c>
      <c r="I64" s="353">
        <f>Základ!S66</f>
        <v>0</v>
      </c>
    </row>
    <row r="65" spans="1:9" ht="12.75" customHeight="1" x14ac:dyDescent="0.15">
      <c r="A65" s="353">
        <f>Základ!A67</f>
        <v>65</v>
      </c>
      <c r="B65" s="357" t="str">
        <f>Základ!B67</f>
        <v>Robert Mikulenka</v>
      </c>
      <c r="C65" s="357" t="str">
        <f>Základ!C67</f>
        <v>KROKODÝLI VELKÝ KARLOV</v>
      </c>
      <c r="D65" s="353">
        <f>Základ!N67</f>
        <v>0</v>
      </c>
      <c r="E65" s="353">
        <f>Základ!O67</f>
        <v>0</v>
      </c>
      <c r="F65" s="353">
        <f>Základ!P67</f>
        <v>0</v>
      </c>
      <c r="G65" s="353">
        <f>Základ!Q67</f>
        <v>0</v>
      </c>
      <c r="H65" s="358">
        <f>Základ!R67</f>
        <v>0</v>
      </c>
      <c r="I65" s="353">
        <f>Základ!S67</f>
        <v>0</v>
      </c>
    </row>
    <row r="66" spans="1:9" ht="12.75" customHeight="1" x14ac:dyDescent="0.15">
      <c r="A66" s="353">
        <f>Základ!A68</f>
        <v>66</v>
      </c>
      <c r="B66" s="357" t="str">
        <f>Základ!B68</f>
        <v>Jakub Mikulenka</v>
      </c>
      <c r="C66" s="357" t="str">
        <f>Základ!C68</f>
        <v>KROKODÝLI VELKÝ KARLOV</v>
      </c>
      <c r="D66" s="353">
        <f>Základ!N68</f>
        <v>0</v>
      </c>
      <c r="E66" s="353">
        <f>Základ!O68</f>
        <v>0</v>
      </c>
      <c r="F66" s="353">
        <f>Základ!P68</f>
        <v>0</v>
      </c>
      <c r="G66" s="353">
        <f>Základ!Q68</f>
        <v>0</v>
      </c>
      <c r="H66" s="358">
        <f>Základ!R68</f>
        <v>0</v>
      </c>
      <c r="I66" s="353">
        <f>Základ!S68</f>
        <v>0</v>
      </c>
    </row>
    <row r="67" spans="1:9" ht="12.75" customHeight="1" x14ac:dyDescent="0.15">
      <c r="A67" s="353">
        <f>Základ!A69</f>
        <v>67</v>
      </c>
      <c r="B67" s="357" t="str">
        <f>Základ!B69</f>
        <v>Tomáš Juhaňák</v>
      </c>
      <c r="C67" s="357" t="str">
        <f>Základ!C69</f>
        <v>KROKODÝLI VELKÝ KARLOV</v>
      </c>
      <c r="D67" s="353">
        <f>Základ!N69</f>
        <v>0</v>
      </c>
      <c r="E67" s="353">
        <f>Základ!O69</f>
        <v>0</v>
      </c>
      <c r="F67" s="353">
        <f>Základ!P69</f>
        <v>0</v>
      </c>
      <c r="G67" s="353">
        <f>Základ!Q69</f>
        <v>0</v>
      </c>
      <c r="H67" s="358">
        <f>Základ!R69</f>
        <v>0</v>
      </c>
      <c r="I67" s="353">
        <f>Základ!S69</f>
        <v>0</v>
      </c>
    </row>
    <row r="68" spans="1:9" ht="12.75" customHeight="1" x14ac:dyDescent="0.15">
      <c r="A68" s="353">
        <f>Základ!A70</f>
        <v>68</v>
      </c>
      <c r="B68" s="357" t="str">
        <f>Základ!B70</f>
        <v>Michal Jurkovič</v>
      </c>
      <c r="C68" s="357" t="str">
        <f>Základ!C70</f>
        <v>KROKODÝLI VELKÝ KARLOV</v>
      </c>
      <c r="D68" s="353">
        <f>Základ!N70</f>
        <v>0</v>
      </c>
      <c r="E68" s="353">
        <f>Základ!O70</f>
        <v>0</v>
      </c>
      <c r="F68" s="353">
        <f>Základ!P70</f>
        <v>0</v>
      </c>
      <c r="G68" s="353">
        <f>Základ!Q70</f>
        <v>0</v>
      </c>
      <c r="H68" s="358">
        <f>Základ!R70</f>
        <v>0</v>
      </c>
      <c r="I68" s="353">
        <f>Základ!S70</f>
        <v>0</v>
      </c>
    </row>
    <row r="69" spans="1:9" ht="12.75" customHeight="1" x14ac:dyDescent="0.15">
      <c r="A69" s="353">
        <f>Základ!A71</f>
        <v>69</v>
      </c>
      <c r="B69" s="357" t="str">
        <f>Základ!B71</f>
        <v>Leoš Zoubek</v>
      </c>
      <c r="C69" s="357" t="str">
        <f>Základ!C71</f>
        <v>KROKODÝLI VELKÝ KARLOV</v>
      </c>
      <c r="D69" s="353">
        <f>Základ!N71</f>
        <v>0</v>
      </c>
      <c r="E69" s="353">
        <f>Základ!O71</f>
        <v>0</v>
      </c>
      <c r="F69" s="353">
        <f>Základ!P71</f>
        <v>0</v>
      </c>
      <c r="G69" s="353">
        <f>Základ!Q71</f>
        <v>0</v>
      </c>
      <c r="H69" s="358">
        <f>Základ!R71</f>
        <v>0</v>
      </c>
      <c r="I69" s="353">
        <f>Základ!S71</f>
        <v>0</v>
      </c>
    </row>
    <row r="70" spans="1:9" ht="12.75" customHeight="1" x14ac:dyDescent="0.15">
      <c r="A70" s="353">
        <f>Základ!A72</f>
        <v>70</v>
      </c>
      <c r="B70" s="357">
        <f>Základ!B72</f>
        <v>0</v>
      </c>
      <c r="C70" s="357">
        <f>Základ!C72</f>
        <v>0</v>
      </c>
      <c r="D70" s="353">
        <f>Základ!N72</f>
        <v>0</v>
      </c>
      <c r="E70" s="353">
        <f>Základ!O72</f>
        <v>0</v>
      </c>
      <c r="F70" s="353">
        <f>Základ!P72</f>
        <v>0</v>
      </c>
      <c r="G70" s="353">
        <f>Základ!Q72</f>
        <v>0</v>
      </c>
      <c r="H70" s="358">
        <f>Základ!R72</f>
        <v>0</v>
      </c>
      <c r="I70" s="353">
        <f>Základ!S72</f>
        <v>0</v>
      </c>
    </row>
    <row r="71" spans="1:9" ht="12.75" customHeight="1" x14ac:dyDescent="0.15">
      <c r="A71" s="353">
        <f>Základ!A73</f>
        <v>71</v>
      </c>
      <c r="B71" s="357" t="str">
        <f>Základ!B73</f>
        <v>Milan Svěrák</v>
      </c>
      <c r="C71" s="357" t="str">
        <f>Základ!C73</f>
        <v>CTIRAD TROUBSKO</v>
      </c>
      <c r="D71" s="353">
        <f>Základ!N73</f>
        <v>0</v>
      </c>
      <c r="E71" s="353">
        <f>Základ!O73</f>
        <v>0</v>
      </c>
      <c r="F71" s="353">
        <f>Základ!P73</f>
        <v>0</v>
      </c>
      <c r="G71" s="353">
        <f>Základ!Q73</f>
        <v>0</v>
      </c>
      <c r="H71" s="358">
        <f>Základ!R73</f>
        <v>0</v>
      </c>
      <c r="I71" s="353">
        <f>Základ!S73</f>
        <v>0</v>
      </c>
    </row>
    <row r="72" spans="1:9" ht="12.75" customHeight="1" x14ac:dyDescent="0.15">
      <c r="A72" s="353">
        <f>Základ!A74</f>
        <v>72</v>
      </c>
      <c r="B72" s="357" t="str">
        <f>Základ!B74</f>
        <v>Aleš Svěrák</v>
      </c>
      <c r="C72" s="357" t="str">
        <f>Základ!C74</f>
        <v>CTIRAD TROUBSKO</v>
      </c>
      <c r="D72" s="353">
        <f>Základ!N74</f>
        <v>0</v>
      </c>
      <c r="E72" s="353">
        <f>Základ!O74</f>
        <v>0</v>
      </c>
      <c r="F72" s="353">
        <f>Základ!P74</f>
        <v>0</v>
      </c>
      <c r="G72" s="353">
        <f>Základ!Q74</f>
        <v>0</v>
      </c>
      <c r="H72" s="358">
        <f>Základ!R74</f>
        <v>0</v>
      </c>
      <c r="I72" s="353">
        <f>Základ!S74</f>
        <v>0</v>
      </c>
    </row>
    <row r="73" spans="1:9" ht="12.75" customHeight="1" x14ac:dyDescent="0.15">
      <c r="A73" s="353">
        <f>Základ!A75</f>
        <v>73</v>
      </c>
      <c r="B73" s="357" t="str">
        <f>Základ!B75</f>
        <v>Oldřich Zbíral</v>
      </c>
      <c r="C73" s="357" t="str">
        <f>Základ!C75</f>
        <v>CTIRAD TROUBSKO</v>
      </c>
      <c r="D73" s="353">
        <f>Základ!N75</f>
        <v>0</v>
      </c>
      <c r="E73" s="353">
        <f>Základ!O75</f>
        <v>0</v>
      </c>
      <c r="F73" s="353">
        <f>Základ!P75</f>
        <v>0</v>
      </c>
      <c r="G73" s="353">
        <f>Základ!Q75</f>
        <v>0</v>
      </c>
      <c r="H73" s="358">
        <f>Základ!R75</f>
        <v>0</v>
      </c>
      <c r="I73" s="353">
        <f>Základ!S75</f>
        <v>0</v>
      </c>
    </row>
    <row r="74" spans="1:9" ht="12.75" customHeight="1" x14ac:dyDescent="0.15">
      <c r="A74" s="353">
        <f>Základ!A76</f>
        <v>74</v>
      </c>
      <c r="B74" s="357" t="str">
        <f>Základ!B76</f>
        <v>Tomáš Turek</v>
      </c>
      <c r="C74" s="357" t="str">
        <f>Základ!C76</f>
        <v>CTIRAD TROUBSKO</v>
      </c>
      <c r="D74" s="353">
        <f>Základ!N76</f>
        <v>0</v>
      </c>
      <c r="E74" s="353">
        <f>Základ!O76</f>
        <v>0</v>
      </c>
      <c r="F74" s="353">
        <f>Základ!P76</f>
        <v>0</v>
      </c>
      <c r="G74" s="353">
        <f>Základ!Q76</f>
        <v>0</v>
      </c>
      <c r="H74" s="358">
        <f>Základ!R76</f>
        <v>0</v>
      </c>
      <c r="I74" s="353">
        <f>Základ!S76</f>
        <v>0</v>
      </c>
    </row>
    <row r="75" spans="1:9" ht="12.75" customHeight="1" x14ac:dyDescent="0.15">
      <c r="A75" s="353">
        <f>Základ!A77</f>
        <v>75</v>
      </c>
      <c r="B75" s="357" t="str">
        <f>Základ!B77</f>
        <v>Tobiáš Turek</v>
      </c>
      <c r="C75" s="357" t="str">
        <f>Základ!C77</f>
        <v>CTIRAD TROUBSKO</v>
      </c>
      <c r="D75" s="353">
        <f>Základ!N77</f>
        <v>0</v>
      </c>
      <c r="E75" s="353">
        <f>Základ!O77</f>
        <v>0</v>
      </c>
      <c r="F75" s="353">
        <f>Základ!P77</f>
        <v>0</v>
      </c>
      <c r="G75" s="353">
        <f>Základ!Q77</f>
        <v>0</v>
      </c>
      <c r="H75" s="358">
        <f>Základ!R77</f>
        <v>0</v>
      </c>
      <c r="I75" s="353">
        <f>Základ!S77</f>
        <v>0</v>
      </c>
    </row>
    <row r="76" spans="1:9" ht="12.75" customHeight="1" x14ac:dyDescent="0.15">
      <c r="A76" s="353">
        <f>Základ!A78</f>
        <v>76</v>
      </c>
      <c r="B76" s="357" t="str">
        <f>Základ!B78</f>
        <v>Matěj Pospíšil</v>
      </c>
      <c r="C76" s="357" t="str">
        <f>Základ!C78</f>
        <v>CTIRAD TROUBSKO</v>
      </c>
      <c r="D76" s="353">
        <f>Základ!N78</f>
        <v>0</v>
      </c>
      <c r="E76" s="353">
        <f>Základ!O78</f>
        <v>0</v>
      </c>
      <c r="F76" s="353">
        <f>Základ!P78</f>
        <v>0</v>
      </c>
      <c r="G76" s="353">
        <f>Základ!Q78</f>
        <v>0</v>
      </c>
      <c r="H76" s="358">
        <f>Základ!R78</f>
        <v>0</v>
      </c>
      <c r="I76" s="353">
        <f>Základ!S78</f>
        <v>0</v>
      </c>
    </row>
    <row r="77" spans="1:9" ht="12.75" customHeight="1" x14ac:dyDescent="0.15">
      <c r="A77" s="353">
        <f>Základ!A79</f>
        <v>77</v>
      </c>
      <c r="B77" s="357" t="str">
        <f>Základ!B79</f>
        <v>0</v>
      </c>
      <c r="C77" s="357" t="str">
        <f>Základ!C79</f>
        <v>CTIRAD TROUBSKO</v>
      </c>
      <c r="D77" s="353">
        <f>Základ!N79</f>
        <v>0</v>
      </c>
      <c r="E77" s="353">
        <f>Základ!O79</f>
        <v>0</v>
      </c>
      <c r="F77" s="353">
        <f>Základ!P79</f>
        <v>0</v>
      </c>
      <c r="G77" s="353">
        <f>Základ!Q79</f>
        <v>0</v>
      </c>
      <c r="H77" s="358">
        <f>Základ!R79</f>
        <v>0</v>
      </c>
      <c r="I77" s="353">
        <f>Základ!S79</f>
        <v>0</v>
      </c>
    </row>
    <row r="78" spans="1:9" ht="12.75" customHeight="1" x14ac:dyDescent="0.15">
      <c r="A78" s="353">
        <f>Základ!A80</f>
        <v>78</v>
      </c>
      <c r="B78" s="357" t="str">
        <f>Základ!B80</f>
        <v>Martin Mazáček</v>
      </c>
      <c r="C78" s="357" t="str">
        <f>Základ!C80</f>
        <v>KRČMA DĚTENICE „A“</v>
      </c>
      <c r="D78" s="353">
        <f>Základ!N80</f>
        <v>84</v>
      </c>
      <c r="E78" s="353">
        <f>Základ!O80</f>
        <v>27</v>
      </c>
      <c r="F78" s="353">
        <f>Základ!P80</f>
        <v>95</v>
      </c>
      <c r="G78" s="353">
        <f>Základ!Q80</f>
        <v>43</v>
      </c>
      <c r="H78" s="358">
        <f>Základ!R80</f>
        <v>249</v>
      </c>
      <c r="I78" s="353">
        <f>Základ!S80</f>
        <v>6</v>
      </c>
    </row>
    <row r="79" spans="1:9" ht="12.75" customHeight="1" x14ac:dyDescent="0.15">
      <c r="A79" s="353">
        <f>Základ!A81</f>
        <v>79</v>
      </c>
      <c r="B79" s="357" t="str">
        <f>Základ!B81</f>
        <v>Petr Portyš ml.</v>
      </c>
      <c r="C79" s="357" t="str">
        <f>Základ!C81</f>
        <v>KRČMA DĚTENICE „A“</v>
      </c>
      <c r="D79" s="353">
        <f>Základ!N81</f>
        <v>83</v>
      </c>
      <c r="E79" s="353">
        <f>Základ!O81</f>
        <v>35</v>
      </c>
      <c r="F79" s="353">
        <f>Základ!P81</f>
        <v>83</v>
      </c>
      <c r="G79" s="353">
        <f>Základ!Q81</f>
        <v>36</v>
      </c>
      <c r="H79" s="358">
        <f>Základ!R81</f>
        <v>237</v>
      </c>
      <c r="I79" s="353">
        <f>Základ!S81</f>
        <v>5</v>
      </c>
    </row>
    <row r="80" spans="1:9" ht="12.75" customHeight="1" x14ac:dyDescent="0.15">
      <c r="A80" s="353">
        <f>Základ!A82</f>
        <v>80</v>
      </c>
      <c r="B80" s="357" t="str">
        <f>Základ!B82</f>
        <v>Petr Portyš st.</v>
      </c>
      <c r="C80" s="357" t="str">
        <f>Základ!C82</f>
        <v>KRČMA DĚTENICE „A“</v>
      </c>
      <c r="D80" s="353">
        <f>Základ!N82</f>
        <v>98</v>
      </c>
      <c r="E80" s="353">
        <f>Základ!O82</f>
        <v>35</v>
      </c>
      <c r="F80" s="353">
        <f>Základ!P82</f>
        <v>90</v>
      </c>
      <c r="G80" s="353">
        <f>Základ!Q82</f>
        <v>26</v>
      </c>
      <c r="H80" s="358">
        <f>Základ!R82</f>
        <v>249</v>
      </c>
      <c r="I80" s="353">
        <f>Základ!S82</f>
        <v>8</v>
      </c>
    </row>
    <row r="81" spans="1:9" ht="12.75" customHeight="1" x14ac:dyDescent="0.15">
      <c r="A81" s="353">
        <f>Základ!A83</f>
        <v>81</v>
      </c>
      <c r="B81" s="357" t="str">
        <f>Základ!B83</f>
        <v>Michaela Nožičková (h)</v>
      </c>
      <c r="C81" s="357" t="str">
        <f>Základ!C83</f>
        <v>KRČMA DĚTENICE „A“</v>
      </c>
      <c r="D81" s="353">
        <f>Základ!N83</f>
        <v>103</v>
      </c>
      <c r="E81" s="353">
        <f>Základ!O83</f>
        <v>43</v>
      </c>
      <c r="F81" s="353">
        <f>Základ!P83</f>
        <v>97</v>
      </c>
      <c r="G81" s="353">
        <f>Základ!Q83</f>
        <v>52</v>
      </c>
      <c r="H81" s="358">
        <f>Základ!R83</f>
        <v>295</v>
      </c>
      <c r="I81" s="353">
        <f>Základ!S83</f>
        <v>2</v>
      </c>
    </row>
    <row r="82" spans="1:9" ht="12.75" customHeight="1" x14ac:dyDescent="0.15">
      <c r="A82" s="353">
        <f>Základ!A84</f>
        <v>82</v>
      </c>
      <c r="B82" s="357" t="str">
        <f>Základ!B84</f>
        <v>Jiří Douša</v>
      </c>
      <c r="C82" s="357" t="str">
        <f>Základ!C84</f>
        <v>KRČMA DĚTENICE „A“</v>
      </c>
      <c r="D82" s="353">
        <f>Základ!N84</f>
        <v>0</v>
      </c>
      <c r="E82" s="353">
        <f>Základ!O84</f>
        <v>0</v>
      </c>
      <c r="F82" s="353">
        <f>Základ!P84</f>
        <v>0</v>
      </c>
      <c r="G82" s="353">
        <f>Základ!Q84</f>
        <v>0</v>
      </c>
      <c r="H82" s="358">
        <f>Základ!R84</f>
        <v>0</v>
      </c>
      <c r="I82" s="353">
        <f>Základ!S84</f>
        <v>0</v>
      </c>
    </row>
    <row r="83" spans="1:9" ht="12.75" customHeight="1" x14ac:dyDescent="0.15">
      <c r="A83" s="353">
        <f>Základ!A85</f>
        <v>83</v>
      </c>
      <c r="B83" s="357" t="str">
        <f>Základ!B85</f>
        <v>Luděk Šulc</v>
      </c>
      <c r="C83" s="357" t="str">
        <f>Základ!C85</f>
        <v>KRČMA DĚTENICE „A“</v>
      </c>
      <c r="D83" s="353">
        <f>Základ!N85</f>
        <v>0</v>
      </c>
      <c r="E83" s="353">
        <f>Základ!O85</f>
        <v>0</v>
      </c>
      <c r="F83" s="353">
        <f>Základ!P85</f>
        <v>0</v>
      </c>
      <c r="G83" s="353">
        <f>Základ!Q85</f>
        <v>0</v>
      </c>
      <c r="H83" s="358">
        <f>Základ!R85</f>
        <v>0</v>
      </c>
      <c r="I83" s="353">
        <f>Základ!S85</f>
        <v>0</v>
      </c>
    </row>
    <row r="84" spans="1:9" ht="12.75" customHeight="1" x14ac:dyDescent="0.15">
      <c r="A84" s="353">
        <f>Základ!A86</f>
        <v>84</v>
      </c>
      <c r="B84" s="357" t="str">
        <f>Základ!B86</f>
        <v>Jiří Šolc</v>
      </c>
      <c r="C84" s="357" t="str">
        <f>Základ!C86</f>
        <v>KRČMA DĚTENICE „A“</v>
      </c>
      <c r="D84" s="353">
        <f>Základ!N86</f>
        <v>0</v>
      </c>
      <c r="E84" s="353">
        <f>Základ!O86</f>
        <v>0</v>
      </c>
      <c r="F84" s="353">
        <f>Základ!P86</f>
        <v>0</v>
      </c>
      <c r="G84" s="353">
        <f>Základ!Q86</f>
        <v>0</v>
      </c>
      <c r="H84" s="358">
        <f>Základ!R86</f>
        <v>0</v>
      </c>
      <c r="I84" s="353">
        <f>Základ!S86</f>
        <v>0</v>
      </c>
    </row>
    <row r="85" spans="1:9" ht="12.75" customHeight="1" x14ac:dyDescent="0.15">
      <c r="A85" s="353">
        <f>Základ!A87</f>
        <v>85</v>
      </c>
      <c r="B85" s="357" t="str">
        <f>Základ!B87</f>
        <v>Václav Procházka</v>
      </c>
      <c r="C85" s="357" t="str">
        <f>Základ!C87</f>
        <v>TESPO HOŘICE</v>
      </c>
      <c r="D85" s="353">
        <f>Základ!N87</f>
        <v>90</v>
      </c>
      <c r="E85" s="353">
        <f>Základ!O87</f>
        <v>54</v>
      </c>
      <c r="F85" s="353">
        <f>Základ!P87</f>
        <v>102</v>
      </c>
      <c r="G85" s="353">
        <f>Základ!Q87</f>
        <v>34</v>
      </c>
      <c r="H85" s="358">
        <f>Základ!R87</f>
        <v>280</v>
      </c>
      <c r="I85" s="353">
        <f>Základ!S87</f>
        <v>3</v>
      </c>
    </row>
    <row r="86" spans="1:9" ht="12.75" customHeight="1" x14ac:dyDescent="0.15">
      <c r="A86" s="353">
        <f>Základ!A88</f>
        <v>86</v>
      </c>
      <c r="B86" s="357" t="str">
        <f>Základ!B88</f>
        <v>Ladislav Rolc</v>
      </c>
      <c r="C86" s="357" t="str">
        <f>Základ!C88</f>
        <v>TESPO HOŘICE</v>
      </c>
      <c r="D86" s="353">
        <f>Základ!N88</f>
        <v>90</v>
      </c>
      <c r="E86" s="353">
        <f>Základ!O88</f>
        <v>42</v>
      </c>
      <c r="F86" s="353">
        <f>Základ!P88</f>
        <v>108</v>
      </c>
      <c r="G86" s="353">
        <f>Základ!Q88</f>
        <v>31</v>
      </c>
      <c r="H86" s="358">
        <f>Základ!R88</f>
        <v>271</v>
      </c>
      <c r="I86" s="353" t="str">
        <f>Základ!S88</f>
        <v>č</v>
      </c>
    </row>
    <row r="87" spans="1:9" ht="12.75" customHeight="1" x14ac:dyDescent="0.15">
      <c r="A87" s="353">
        <f>Základ!A89</f>
        <v>87</v>
      </c>
      <c r="B87" s="357" t="str">
        <f>Základ!B89</f>
        <v>Zbyněk Novotný</v>
      </c>
      <c r="C87" s="357" t="str">
        <f>Základ!C89</f>
        <v>TESPO HOŘICE</v>
      </c>
      <c r="D87" s="353">
        <f>Základ!N89</f>
        <v>108</v>
      </c>
      <c r="E87" s="353">
        <f>Základ!O89</f>
        <v>53</v>
      </c>
      <c r="F87" s="353">
        <f>Základ!P89</f>
        <v>103</v>
      </c>
      <c r="G87" s="353">
        <f>Základ!Q89</f>
        <v>36</v>
      </c>
      <c r="H87" s="358">
        <f>Základ!R89</f>
        <v>300</v>
      </c>
      <c r="I87" s="353">
        <f>Základ!S89</f>
        <v>4</v>
      </c>
    </row>
    <row r="88" spans="1:9" ht="12.75" customHeight="1" x14ac:dyDescent="0.15">
      <c r="A88" s="353">
        <f>Základ!A90</f>
        <v>88</v>
      </c>
      <c r="B88" s="357" t="str">
        <f>Základ!B90</f>
        <v>Pavel Frait</v>
      </c>
      <c r="C88" s="357" t="str">
        <f>Základ!C90</f>
        <v>TESPO HOŘICE</v>
      </c>
      <c r="D88" s="353">
        <f>Základ!N90</f>
        <v>100</v>
      </c>
      <c r="E88" s="353">
        <f>Základ!O90</f>
        <v>62</v>
      </c>
      <c r="F88" s="353">
        <f>Základ!P90</f>
        <v>101</v>
      </c>
      <c r="G88" s="353">
        <f>Základ!Q90</f>
        <v>50</v>
      </c>
      <c r="H88" s="358">
        <f>Základ!R90</f>
        <v>313</v>
      </c>
      <c r="I88" s="353">
        <f>Základ!S90</f>
        <v>3</v>
      </c>
    </row>
    <row r="89" spans="1:9" ht="12.75" customHeight="1" x14ac:dyDescent="0.15">
      <c r="A89" s="353">
        <f>Základ!A91</f>
        <v>89</v>
      </c>
      <c r="B89" s="357" t="str">
        <f>Základ!B91</f>
        <v>Jan Jaroš</v>
      </c>
      <c r="C89" s="357" t="str">
        <f>Základ!C91</f>
        <v>TESPO HOŘICE</v>
      </c>
      <c r="D89" s="353">
        <f>Základ!N91</f>
        <v>0</v>
      </c>
      <c r="E89" s="353">
        <f>Základ!O91</f>
        <v>0</v>
      </c>
      <c r="F89" s="353">
        <f>Základ!P91</f>
        <v>0</v>
      </c>
      <c r="G89" s="353">
        <f>Základ!Q91</f>
        <v>0</v>
      </c>
      <c r="H89" s="358">
        <f>Základ!R91</f>
        <v>0</v>
      </c>
      <c r="I89" s="353">
        <f>Základ!S91</f>
        <v>0</v>
      </c>
    </row>
    <row r="90" spans="1:9" ht="12.75" customHeight="1" x14ac:dyDescent="0.15">
      <c r="A90" s="353">
        <f>Základ!A92</f>
        <v>90</v>
      </c>
      <c r="B90" s="357" t="str">
        <f>Základ!B92</f>
        <v>0</v>
      </c>
      <c r="C90" s="357" t="str">
        <f>Základ!C92</f>
        <v>0</v>
      </c>
      <c r="D90" s="353">
        <f>Základ!N92</f>
        <v>0</v>
      </c>
      <c r="E90" s="353">
        <f>Základ!O92</f>
        <v>0</v>
      </c>
      <c r="F90" s="353">
        <f>Základ!P92</f>
        <v>0</v>
      </c>
      <c r="G90" s="353">
        <f>Základ!Q92</f>
        <v>0</v>
      </c>
      <c r="H90" s="358">
        <f>Základ!R92</f>
        <v>0</v>
      </c>
      <c r="I90" s="353">
        <f>Základ!S92</f>
        <v>0</v>
      </c>
    </row>
    <row r="91" spans="1:9" ht="12.75" customHeight="1" x14ac:dyDescent="0.15">
      <c r="A91" s="353">
        <f>Základ!A93</f>
        <v>91</v>
      </c>
      <c r="B91" s="357" t="str">
        <f>Základ!B93</f>
        <v>0</v>
      </c>
      <c r="C91" s="357" t="str">
        <f>Základ!C93</f>
        <v>0</v>
      </c>
      <c r="D91" s="353">
        <f>Základ!N93</f>
        <v>0</v>
      </c>
      <c r="E91" s="353">
        <f>Základ!O93</f>
        <v>0</v>
      </c>
      <c r="F91" s="353">
        <f>Základ!P93</f>
        <v>0</v>
      </c>
      <c r="G91" s="353">
        <f>Základ!Q93</f>
        <v>0</v>
      </c>
      <c r="H91" s="358">
        <f>Základ!R93</f>
        <v>0</v>
      </c>
      <c r="I91" s="353">
        <f>Základ!S93</f>
        <v>0</v>
      </c>
    </row>
    <row r="92" spans="1:9" ht="12.75" customHeight="1" x14ac:dyDescent="0.15">
      <c r="A92" s="353">
        <f>Základ!A94</f>
        <v>92</v>
      </c>
      <c r="B92" s="357" t="str">
        <f>Základ!B94</f>
        <v>Tomáš Bartoníček</v>
      </c>
      <c r="C92" s="357" t="str">
        <f>Základ!C94</f>
        <v>HEKŤÁK HOŘICE</v>
      </c>
      <c r="D92" s="353">
        <f>Základ!N94</f>
        <v>89</v>
      </c>
      <c r="E92" s="353">
        <f>Základ!O94</f>
        <v>80</v>
      </c>
      <c r="F92" s="353">
        <f>Základ!P94</f>
        <v>89</v>
      </c>
      <c r="G92" s="353">
        <f>Základ!Q94</f>
        <v>24</v>
      </c>
      <c r="H92" s="358">
        <f>Základ!R94</f>
        <v>282</v>
      </c>
      <c r="I92" s="353">
        <f>Základ!S94</f>
        <v>5</v>
      </c>
    </row>
    <row r="93" spans="1:9" ht="12.75" customHeight="1" x14ac:dyDescent="0.15">
      <c r="A93" s="353">
        <f>Základ!A95</f>
        <v>93</v>
      </c>
      <c r="B93" s="357" t="str">
        <f>Základ!B95</f>
        <v>Luboš Marek</v>
      </c>
      <c r="C93" s="357" t="str">
        <f>Základ!C95</f>
        <v>HEKŤÁK HOŘICE</v>
      </c>
      <c r="D93" s="353">
        <f>Základ!N95</f>
        <v>91</v>
      </c>
      <c r="E93" s="353">
        <f>Základ!O95</f>
        <v>44</v>
      </c>
      <c r="F93" s="353">
        <f>Základ!P95</f>
        <v>86</v>
      </c>
      <c r="G93" s="353">
        <f>Základ!Q95</f>
        <v>44</v>
      </c>
      <c r="H93" s="358">
        <f>Základ!R95</f>
        <v>265</v>
      </c>
      <c r="I93" s="353">
        <f>Základ!S95</f>
        <v>6</v>
      </c>
    </row>
    <row r="94" spans="1:9" ht="12.75" customHeight="1" x14ac:dyDescent="0.15">
      <c r="A94" s="353">
        <f>Základ!A96</f>
        <v>94</v>
      </c>
      <c r="B94" s="357" t="str">
        <f>Základ!B96</f>
        <v>Petr Svoboda</v>
      </c>
      <c r="C94" s="357" t="str">
        <f>Základ!C96</f>
        <v>HEKŤÁK HOŘICE</v>
      </c>
      <c r="D94" s="353">
        <f>Základ!N96</f>
        <v>103</v>
      </c>
      <c r="E94" s="353">
        <f>Základ!O96</f>
        <v>36</v>
      </c>
      <c r="F94" s="353">
        <f>Základ!P96</f>
        <v>96</v>
      </c>
      <c r="G94" s="353">
        <f>Základ!Q96</f>
        <v>44</v>
      </c>
      <c r="H94" s="358">
        <f>Základ!R96</f>
        <v>279</v>
      </c>
      <c r="I94" s="353">
        <f>Základ!S96</f>
        <v>3</v>
      </c>
    </row>
    <row r="95" spans="1:9" ht="12.75" customHeight="1" x14ac:dyDescent="0.15">
      <c r="A95" s="353">
        <f>Základ!A97</f>
        <v>95</v>
      </c>
      <c r="B95" s="357" t="str">
        <f>Základ!B97</f>
        <v>Jiří Marek</v>
      </c>
      <c r="C95" s="357" t="str">
        <f>Základ!C97</f>
        <v>HEKŤÁK HOŘICE</v>
      </c>
      <c r="D95" s="353">
        <f>Základ!N97</f>
        <v>99</v>
      </c>
      <c r="E95" s="353">
        <f>Základ!O97</f>
        <v>53</v>
      </c>
      <c r="F95" s="353">
        <f>Základ!P97</f>
        <v>91</v>
      </c>
      <c r="G95" s="353">
        <f>Základ!Q97</f>
        <v>27</v>
      </c>
      <c r="H95" s="358">
        <f>Základ!R97</f>
        <v>270</v>
      </c>
      <c r="I95" s="353">
        <f>Základ!S97</f>
        <v>7</v>
      </c>
    </row>
    <row r="96" spans="1:9" ht="12.75" customHeight="1" x14ac:dyDescent="0.15">
      <c r="A96" s="353">
        <f>Základ!A98</f>
        <v>96</v>
      </c>
      <c r="B96" s="357" t="str">
        <f>Základ!B98</f>
        <v>Jindřich Kulhánek (h)</v>
      </c>
      <c r="C96" s="357" t="str">
        <f>Základ!C98</f>
        <v>HEKŤÁK HOŘICE</v>
      </c>
      <c r="D96" s="353">
        <f>Základ!N98</f>
        <v>0</v>
      </c>
      <c r="E96" s="353">
        <f>Základ!O98</f>
        <v>0</v>
      </c>
      <c r="F96" s="353">
        <f>Základ!P98</f>
        <v>0</v>
      </c>
      <c r="G96" s="353">
        <f>Základ!Q98</f>
        <v>0</v>
      </c>
      <c r="H96" s="358">
        <f>Základ!R98</f>
        <v>0</v>
      </c>
      <c r="I96" s="353">
        <f>Základ!S98</f>
        <v>0</v>
      </c>
    </row>
    <row r="97" spans="1:9" ht="12.75" customHeight="1" x14ac:dyDescent="0.15">
      <c r="A97" s="353">
        <f>Základ!A99</f>
        <v>97</v>
      </c>
      <c r="B97" s="357" t="str">
        <f>Základ!B99</f>
        <v>Jakub Bartoníček (h)</v>
      </c>
      <c r="C97" s="357" t="str">
        <f>Základ!C99</f>
        <v>HEKŤÁK HOŘICE</v>
      </c>
      <c r="D97" s="353">
        <f>Základ!N99</f>
        <v>0</v>
      </c>
      <c r="E97" s="353">
        <f>Základ!O99</f>
        <v>0</v>
      </c>
      <c r="F97" s="353">
        <f>Základ!P99</f>
        <v>0</v>
      </c>
      <c r="G97" s="353">
        <f>Základ!Q99</f>
        <v>0</v>
      </c>
      <c r="H97" s="358">
        <f>Základ!R99</f>
        <v>0</v>
      </c>
      <c r="I97" s="353">
        <f>Základ!S99</f>
        <v>0</v>
      </c>
    </row>
    <row r="98" spans="1:9" ht="12.75" customHeight="1" x14ac:dyDescent="0.15">
      <c r="A98" s="353">
        <f>Základ!A100</f>
        <v>98</v>
      </c>
      <c r="B98" s="357">
        <f>Základ!B100</f>
        <v>0</v>
      </c>
      <c r="C98" s="357">
        <f>Základ!C100</f>
        <v>0</v>
      </c>
      <c r="D98" s="353">
        <f>Základ!N100</f>
        <v>0</v>
      </c>
      <c r="E98" s="353">
        <f>Základ!O100</f>
        <v>0</v>
      </c>
      <c r="F98" s="353">
        <f>Základ!P100</f>
        <v>0</v>
      </c>
      <c r="G98" s="353">
        <f>Základ!Q100</f>
        <v>0</v>
      </c>
      <c r="H98" s="358">
        <f>Základ!R100</f>
        <v>0</v>
      </c>
      <c r="I98" s="353">
        <f>Základ!S100</f>
        <v>0</v>
      </c>
    </row>
    <row r="99" spans="1:9" ht="12.75" customHeight="1" x14ac:dyDescent="0.15">
      <c r="A99" s="353">
        <f>Základ!A101</f>
        <v>99</v>
      </c>
      <c r="B99" s="357" t="str">
        <f>Základ!B101</f>
        <v>Patrik Palm</v>
      </c>
      <c r="C99" s="357" t="str">
        <f>Základ!C101</f>
        <v>FOTBAL HOŘICE</v>
      </c>
      <c r="D99" s="353">
        <f>Základ!N101</f>
        <v>101</v>
      </c>
      <c r="E99" s="353">
        <f>Základ!O101</f>
        <v>53</v>
      </c>
      <c r="F99" s="353">
        <f>Základ!P101</f>
        <v>103</v>
      </c>
      <c r="G99" s="353">
        <f>Základ!Q101</f>
        <v>36</v>
      </c>
      <c r="H99" s="358">
        <f>Základ!R101</f>
        <v>293</v>
      </c>
      <c r="I99" s="353">
        <f>Základ!S101</f>
        <v>2</v>
      </c>
    </row>
    <row r="100" spans="1:9" ht="12.75" customHeight="1" x14ac:dyDescent="0.15">
      <c r="A100" s="353">
        <f>Základ!A102</f>
        <v>100</v>
      </c>
      <c r="B100" s="357" t="str">
        <f>Základ!B102</f>
        <v>Radek Palm</v>
      </c>
      <c r="C100" s="357" t="str">
        <f>Základ!C102</f>
        <v>FOTBAL HOŘICE</v>
      </c>
      <c r="D100" s="353">
        <f>Základ!N102</f>
        <v>0</v>
      </c>
      <c r="E100" s="353">
        <f>Základ!O102</f>
        <v>0</v>
      </c>
      <c r="F100" s="353">
        <f>Základ!P102</f>
        <v>0</v>
      </c>
      <c r="G100" s="353">
        <f>Základ!Q102</f>
        <v>0</v>
      </c>
      <c r="H100" s="358">
        <f>Základ!R102</f>
        <v>0</v>
      </c>
      <c r="I100" s="353">
        <f>Základ!S102</f>
        <v>0</v>
      </c>
    </row>
    <row r="101" spans="1:9" ht="12.75" customHeight="1" x14ac:dyDescent="0.15">
      <c r="A101" s="353">
        <f>Základ!A103</f>
        <v>101</v>
      </c>
      <c r="B101" s="357" t="str">
        <f>Základ!B103</f>
        <v>Josef Koňák</v>
      </c>
      <c r="C101" s="357" t="str">
        <f>Základ!C103</f>
        <v>FOTBAL HOŘICE</v>
      </c>
      <c r="D101" s="353">
        <f>Základ!N103</f>
        <v>97</v>
      </c>
      <c r="E101" s="353">
        <f>Základ!O103</f>
        <v>44</v>
      </c>
      <c r="F101" s="353">
        <f>Základ!P103</f>
        <v>86</v>
      </c>
      <c r="G101" s="353">
        <f>Základ!Q103</f>
        <v>35</v>
      </c>
      <c r="H101" s="358">
        <f>Základ!R103</f>
        <v>262</v>
      </c>
      <c r="I101" s="353">
        <f>Základ!S103</f>
        <v>7</v>
      </c>
    </row>
    <row r="102" spans="1:9" ht="12.75" customHeight="1" x14ac:dyDescent="0.15">
      <c r="A102" s="353">
        <f>Základ!A104</f>
        <v>102</v>
      </c>
      <c r="B102" s="357" t="str">
        <f>Základ!B104</f>
        <v>Miloš Fejfar</v>
      </c>
      <c r="C102" s="357" t="str">
        <f>Základ!C104</f>
        <v>FOTBAL HOŘICE</v>
      </c>
      <c r="D102" s="353">
        <f>Základ!N104</f>
        <v>100</v>
      </c>
      <c r="E102" s="353">
        <f>Základ!O104</f>
        <v>42</v>
      </c>
      <c r="F102" s="353">
        <f>Základ!P104</f>
        <v>98</v>
      </c>
      <c r="G102" s="353">
        <f>Základ!Q104</f>
        <v>45</v>
      </c>
      <c r="H102" s="358">
        <f>Základ!R104</f>
        <v>285</v>
      </c>
      <c r="I102" s="353">
        <f>Základ!S104</f>
        <v>4</v>
      </c>
    </row>
    <row r="103" spans="1:9" ht="12.75" customHeight="1" x14ac:dyDescent="0.15">
      <c r="A103" s="353">
        <f>Základ!A105</f>
        <v>103</v>
      </c>
      <c r="B103" s="357" t="str">
        <f>Základ!B105</f>
        <v>Denisa Palmová</v>
      </c>
      <c r="C103" s="357" t="str">
        <f>Základ!C105</f>
        <v>FOTBAL HOŘICE</v>
      </c>
      <c r="D103" s="353">
        <f>Základ!N105</f>
        <v>97</v>
      </c>
      <c r="E103" s="353">
        <f>Základ!O105</f>
        <v>51</v>
      </c>
      <c r="F103" s="353">
        <f>Základ!P105</f>
        <v>93</v>
      </c>
      <c r="G103" s="353">
        <f>Základ!Q105</f>
        <v>30</v>
      </c>
      <c r="H103" s="358">
        <f>Základ!R105</f>
        <v>271</v>
      </c>
      <c r="I103" s="353">
        <f>Základ!S105</f>
        <v>5</v>
      </c>
    </row>
    <row r="104" spans="1:9" ht="12.75" customHeight="1" x14ac:dyDescent="0.15">
      <c r="A104" s="353">
        <f>Základ!A106</f>
        <v>104</v>
      </c>
      <c r="B104" s="357" t="str">
        <f>Základ!B106</f>
        <v>0</v>
      </c>
      <c r="C104" s="357" t="str">
        <f>Základ!C106</f>
        <v>0</v>
      </c>
      <c r="D104" s="353">
        <f>Základ!N106</f>
        <v>0</v>
      </c>
      <c r="E104" s="353">
        <f>Základ!O106</f>
        <v>0</v>
      </c>
      <c r="F104" s="353">
        <f>Základ!P106</f>
        <v>0</v>
      </c>
      <c r="G104" s="353">
        <f>Základ!Q106</f>
        <v>0</v>
      </c>
      <c r="H104" s="358">
        <f>Základ!R106</f>
        <v>0</v>
      </c>
      <c r="I104" s="353">
        <f>Základ!S106</f>
        <v>0</v>
      </c>
    </row>
    <row r="105" spans="1:9" ht="12.75" customHeight="1" x14ac:dyDescent="0.15">
      <c r="A105" s="353">
        <f>Základ!A107</f>
        <v>105</v>
      </c>
      <c r="B105" s="357">
        <f>Základ!B107</f>
        <v>0</v>
      </c>
      <c r="C105" s="357">
        <f>Základ!C107</f>
        <v>0</v>
      </c>
      <c r="D105" s="353">
        <f>Základ!N107</f>
        <v>0</v>
      </c>
      <c r="E105" s="353">
        <f>Základ!O107</f>
        <v>0</v>
      </c>
      <c r="F105" s="353">
        <f>Základ!P107</f>
        <v>0</v>
      </c>
      <c r="G105" s="353">
        <f>Základ!Q107</f>
        <v>0</v>
      </c>
      <c r="H105" s="358">
        <f>Základ!R107</f>
        <v>0</v>
      </c>
      <c r="I105" s="353">
        <f>Základ!S107</f>
        <v>0</v>
      </c>
    </row>
    <row r="106" spans="1:9" ht="12.75" customHeight="1" x14ac:dyDescent="0.15">
      <c r="A106" s="353">
        <f>Základ!A108</f>
        <v>106</v>
      </c>
      <c r="B106" s="357" t="str">
        <f>Základ!B108</f>
        <v>Jiří Dědina</v>
      </c>
      <c r="C106" s="357" t="str">
        <f>Základ!C108</f>
        <v>CEREA OSTROMĚŘ</v>
      </c>
      <c r="D106" s="353">
        <f>Základ!N108</f>
        <v>99</v>
      </c>
      <c r="E106" s="353">
        <f>Základ!O108</f>
        <v>43</v>
      </c>
      <c r="F106" s="353">
        <f>Základ!P108</f>
        <v>87</v>
      </c>
      <c r="G106" s="353">
        <f>Základ!Q108</f>
        <v>44</v>
      </c>
      <c r="H106" s="358">
        <f>Základ!R108</f>
        <v>273</v>
      </c>
      <c r="I106" s="353">
        <f>Základ!S108</f>
        <v>7</v>
      </c>
    </row>
    <row r="107" spans="1:9" ht="12.75" customHeight="1" x14ac:dyDescent="0.15">
      <c r="A107" s="353">
        <f>Základ!A109</f>
        <v>107</v>
      </c>
      <c r="B107" s="357" t="str">
        <f>Základ!B109</f>
        <v>Michal Havlíček</v>
      </c>
      <c r="C107" s="357" t="str">
        <f>Základ!C109</f>
        <v>CEREA OSTROMĚŘ</v>
      </c>
      <c r="D107" s="353">
        <f>Základ!N109</f>
        <v>83</v>
      </c>
      <c r="E107" s="353">
        <f>Základ!O109</f>
        <v>26</v>
      </c>
      <c r="F107" s="353">
        <f>Základ!P109</f>
        <v>90</v>
      </c>
      <c r="G107" s="353">
        <f>Základ!Q109</f>
        <v>26</v>
      </c>
      <c r="H107" s="358">
        <f>Základ!R109</f>
        <v>225</v>
      </c>
      <c r="I107" s="353">
        <f>Základ!S109</f>
        <v>10</v>
      </c>
    </row>
    <row r="108" spans="1:9" ht="12.75" customHeight="1" x14ac:dyDescent="0.15">
      <c r="A108" s="353">
        <f>Základ!A110</f>
        <v>108</v>
      </c>
      <c r="B108" s="357" t="str">
        <f>Základ!B110</f>
        <v>Radislav Pražák</v>
      </c>
      <c r="C108" s="357" t="str">
        <f>Základ!C110</f>
        <v>CEREA OSTROMĚŘ</v>
      </c>
      <c r="D108" s="353">
        <f>Základ!N110</f>
        <v>96</v>
      </c>
      <c r="E108" s="353">
        <f>Základ!O110</f>
        <v>43</v>
      </c>
      <c r="F108" s="353">
        <f>Základ!P110</f>
        <v>89</v>
      </c>
      <c r="G108" s="353">
        <f>Základ!Q110</f>
        <v>44</v>
      </c>
      <c r="H108" s="358">
        <f>Základ!R110</f>
        <v>272</v>
      </c>
      <c r="I108" s="353">
        <f>Základ!S110</f>
        <v>10</v>
      </c>
    </row>
    <row r="109" spans="1:9" ht="12.75" customHeight="1" x14ac:dyDescent="0.15">
      <c r="A109" s="353">
        <f>Základ!A111</f>
        <v>109</v>
      </c>
      <c r="B109" s="357" t="str">
        <f>Základ!B111</f>
        <v>Jan Černý (h)</v>
      </c>
      <c r="C109" s="357" t="str">
        <f>Základ!C111</f>
        <v>CEREA OSTROMĚŘ</v>
      </c>
      <c r="D109" s="353">
        <f>Základ!N111</f>
        <v>98</v>
      </c>
      <c r="E109" s="353">
        <f>Základ!O111</f>
        <v>36</v>
      </c>
      <c r="F109" s="353">
        <f>Základ!P111</f>
        <v>100</v>
      </c>
      <c r="G109" s="353">
        <f>Základ!Q111</f>
        <v>62</v>
      </c>
      <c r="H109" s="358">
        <f>Základ!R111</f>
        <v>296</v>
      </c>
      <c r="I109" s="353">
        <f>Základ!S111</f>
        <v>4</v>
      </c>
    </row>
    <row r="110" spans="1:9" ht="12.75" customHeight="1" x14ac:dyDescent="0.15">
      <c r="A110" s="353">
        <f>Základ!A112</f>
        <v>110</v>
      </c>
      <c r="B110" s="357" t="str">
        <f>Základ!B112</f>
        <v>Pavol Krčmárik</v>
      </c>
      <c r="C110" s="357" t="str">
        <f>Základ!C112</f>
        <v>CEREA OSTROMĚŘ</v>
      </c>
      <c r="D110" s="353">
        <f>Základ!N112</f>
        <v>0</v>
      </c>
      <c r="E110" s="353">
        <f>Základ!O112</f>
        <v>0</v>
      </c>
      <c r="F110" s="353">
        <f>Základ!P112</f>
        <v>0</v>
      </c>
      <c r="G110" s="353">
        <f>Základ!Q112</f>
        <v>0</v>
      </c>
      <c r="H110" s="358">
        <f>Základ!R112</f>
        <v>0</v>
      </c>
      <c r="I110" s="353">
        <f>Základ!S112</f>
        <v>0</v>
      </c>
    </row>
    <row r="111" spans="1:9" ht="12.75" customHeight="1" x14ac:dyDescent="0.15">
      <c r="A111" s="353">
        <f>Základ!A113</f>
        <v>111</v>
      </c>
      <c r="B111" s="357" t="str">
        <f>Základ!B113</f>
        <v>Jakub Šlambera (h)</v>
      </c>
      <c r="C111" s="357" t="str">
        <f>Základ!C113</f>
        <v>CEREA OSTROMĚŘ</v>
      </c>
      <c r="D111" s="353">
        <f>Základ!N113</f>
        <v>0</v>
      </c>
      <c r="E111" s="353">
        <f>Základ!O113</f>
        <v>0</v>
      </c>
      <c r="F111" s="353">
        <f>Základ!P113</f>
        <v>0</v>
      </c>
      <c r="G111" s="353">
        <f>Základ!Q113</f>
        <v>0</v>
      </c>
      <c r="H111" s="358">
        <f>Základ!R113</f>
        <v>0</v>
      </c>
      <c r="I111" s="353">
        <f>Základ!S113</f>
        <v>0</v>
      </c>
    </row>
    <row r="112" spans="1:9" ht="12.75" customHeight="1" x14ac:dyDescent="0.15">
      <c r="A112" s="353">
        <f>Základ!A114</f>
        <v>112</v>
      </c>
      <c r="B112" s="357">
        <f>Základ!B114</f>
        <v>0</v>
      </c>
      <c r="C112" s="357" t="str">
        <f>Základ!C114</f>
        <v>CEREA OSTROMĚŘ</v>
      </c>
      <c r="D112" s="353">
        <f>Základ!N114</f>
        <v>0</v>
      </c>
      <c r="E112" s="353">
        <f>Základ!O114</f>
        <v>0</v>
      </c>
      <c r="F112" s="353">
        <f>Základ!P114</f>
        <v>0</v>
      </c>
      <c r="G112" s="353">
        <f>Základ!Q114</f>
        <v>0</v>
      </c>
      <c r="H112" s="358">
        <f>Základ!R114</f>
        <v>0</v>
      </c>
      <c r="I112" s="353">
        <f>Základ!S114</f>
        <v>0</v>
      </c>
    </row>
    <row r="113" spans="1:9" ht="12.75" customHeight="1" x14ac:dyDescent="0.15">
      <c r="A113" s="353">
        <f>Základ!A115</f>
        <v>113</v>
      </c>
      <c r="B113" s="353" t="str">
        <f>Základ!B115</f>
        <v>Pavel Trudič</v>
      </c>
      <c r="C113" s="357" t="str">
        <f>Základ!C115</f>
        <v>KRÁKORÁCI</v>
      </c>
      <c r="D113" s="353">
        <f>Základ!N115</f>
        <v>92</v>
      </c>
      <c r="E113" s="353">
        <f>Základ!O115</f>
        <v>45</v>
      </c>
      <c r="F113" s="353">
        <f>Základ!P115</f>
        <v>95</v>
      </c>
      <c r="G113" s="353">
        <f>Základ!Q115</f>
        <v>67</v>
      </c>
      <c r="H113" s="358">
        <f>Základ!R115</f>
        <v>299</v>
      </c>
      <c r="I113" s="353">
        <f>Základ!S115</f>
        <v>5</v>
      </c>
    </row>
    <row r="114" spans="1:9" ht="12.75" customHeight="1" x14ac:dyDescent="0.15">
      <c r="A114" s="353">
        <f>Základ!A116</f>
        <v>114</v>
      </c>
      <c r="B114" s="357" t="str">
        <f>Základ!B116</f>
        <v>Petr Trudič ml.</v>
      </c>
      <c r="C114" s="357" t="str">
        <f>Základ!C116</f>
        <v>KRÁKORÁCI</v>
      </c>
      <c r="D114" s="353">
        <f>Základ!N116</f>
        <v>101</v>
      </c>
      <c r="E114" s="353">
        <f>Základ!O116</f>
        <v>42</v>
      </c>
      <c r="F114" s="353">
        <f>Základ!P116</f>
        <v>93</v>
      </c>
      <c r="G114" s="353">
        <f>Základ!Q116</f>
        <v>53</v>
      </c>
      <c r="H114" s="358">
        <f>Základ!R116</f>
        <v>289</v>
      </c>
      <c r="I114" s="353">
        <f>Základ!S116</f>
        <v>1</v>
      </c>
    </row>
    <row r="115" spans="1:9" ht="12.75" customHeight="1" x14ac:dyDescent="0.15">
      <c r="A115" s="353">
        <f>Základ!A117</f>
        <v>115</v>
      </c>
      <c r="B115" s="357" t="str">
        <f>Základ!B117</f>
        <v>Viktor Brožek ml.</v>
      </c>
      <c r="C115" s="357" t="str">
        <f>Základ!C117</f>
        <v>KRÁKORÁCI</v>
      </c>
      <c r="D115" s="353">
        <f>Základ!N117</f>
        <v>108</v>
      </c>
      <c r="E115" s="353">
        <f>Základ!O117</f>
        <v>33</v>
      </c>
      <c r="F115" s="353">
        <f>Základ!P117</f>
        <v>95</v>
      </c>
      <c r="G115" s="353">
        <f>Základ!Q117</f>
        <v>43</v>
      </c>
      <c r="H115" s="358">
        <f>Základ!R117</f>
        <v>279</v>
      </c>
      <c r="I115" s="353">
        <f>Základ!S117</f>
        <v>5</v>
      </c>
    </row>
    <row r="116" spans="1:9" ht="12.75" customHeight="1" x14ac:dyDescent="0.15">
      <c r="A116" s="353">
        <f>Základ!A118</f>
        <v>116</v>
      </c>
      <c r="B116" s="353" t="str">
        <f>Základ!B118</f>
        <v>Viktor Brožek st.</v>
      </c>
      <c r="C116" s="357" t="str">
        <f>Základ!C118</f>
        <v>KRÁKORÁCI</v>
      </c>
      <c r="D116" s="353">
        <f>Základ!N118</f>
        <v>94</v>
      </c>
      <c r="E116" s="353">
        <f>Základ!O118</f>
        <v>36</v>
      </c>
      <c r="F116" s="353">
        <f>Základ!P118</f>
        <v>94</v>
      </c>
      <c r="G116" s="353">
        <f>Základ!Q118</f>
        <v>59</v>
      </c>
      <c r="H116" s="358">
        <f>Základ!R118</f>
        <v>283</v>
      </c>
      <c r="I116" s="353">
        <f>Základ!S118</f>
        <v>4</v>
      </c>
    </row>
    <row r="117" spans="1:9" ht="12.75" customHeight="1" x14ac:dyDescent="0.15">
      <c r="A117" s="353">
        <f>Základ!A119</f>
        <v>117</v>
      </c>
      <c r="B117" s="353" t="str">
        <f>Základ!B119</f>
        <v>Petr Trudič st.</v>
      </c>
      <c r="C117" s="353" t="str">
        <f>Základ!C119</f>
        <v>KRÁKORÁCI</v>
      </c>
      <c r="D117" s="353">
        <f>Základ!N119</f>
        <v>0</v>
      </c>
      <c r="E117" s="353">
        <f>Základ!O119</f>
        <v>0</v>
      </c>
      <c r="F117" s="353">
        <f>Základ!P119</f>
        <v>0</v>
      </c>
      <c r="G117" s="353">
        <f>Základ!Q119</f>
        <v>0</v>
      </c>
      <c r="H117" s="358">
        <f>Základ!R119</f>
        <v>0</v>
      </c>
      <c r="I117" s="353">
        <f>Základ!S119</f>
        <v>0</v>
      </c>
    </row>
    <row r="118" spans="1:9" ht="12.75" customHeight="1" x14ac:dyDescent="0.15">
      <c r="A118" s="353">
        <f>Základ!A120</f>
        <v>118</v>
      </c>
      <c r="B118" s="353">
        <f>Základ!B120</f>
        <v>0</v>
      </c>
      <c r="C118" s="353">
        <f>Základ!C120</f>
        <v>0</v>
      </c>
      <c r="D118" s="353">
        <f>Základ!N120</f>
        <v>0</v>
      </c>
      <c r="E118" s="353">
        <f>Základ!O120</f>
        <v>0</v>
      </c>
      <c r="F118" s="353">
        <f>Základ!P120</f>
        <v>0</v>
      </c>
      <c r="G118" s="353">
        <f>Základ!Q120</f>
        <v>0</v>
      </c>
      <c r="H118" s="358">
        <f>Základ!R120</f>
        <v>0</v>
      </c>
      <c r="I118" s="353">
        <f>Základ!S120</f>
        <v>0</v>
      </c>
    </row>
    <row r="119" spans="1:9" ht="12.75" customHeight="1" x14ac:dyDescent="0.15">
      <c r="A119" s="353">
        <f>Základ!A121</f>
        <v>119</v>
      </c>
      <c r="B119" s="357">
        <f>Základ!B121</f>
        <v>0</v>
      </c>
      <c r="C119" s="357">
        <f>Základ!C121</f>
        <v>0</v>
      </c>
      <c r="D119" s="353">
        <f>Základ!N121</f>
        <v>0</v>
      </c>
      <c r="E119" s="353">
        <f>Základ!O121</f>
        <v>0</v>
      </c>
      <c r="F119" s="353">
        <f>Základ!P121</f>
        <v>0</v>
      </c>
      <c r="G119" s="353">
        <f>Základ!Q121</f>
        <v>0</v>
      </c>
      <c r="H119" s="358">
        <f>Základ!R121</f>
        <v>0</v>
      </c>
      <c r="I119" s="353">
        <f>Základ!S121</f>
        <v>0</v>
      </c>
    </row>
    <row r="120" spans="1:9" ht="12.75" customHeight="1" x14ac:dyDescent="0.15">
      <c r="A120" s="353">
        <f>Základ!A122</f>
        <v>120</v>
      </c>
      <c r="B120" s="357" t="str">
        <f>Základ!B122</f>
        <v>Bohuslav Reitermann</v>
      </c>
      <c r="C120" s="357" t="str">
        <f>Základ!C122</f>
        <v>CENTROSTAV BROK</v>
      </c>
      <c r="D120" s="353">
        <f>Základ!N122</f>
        <v>94</v>
      </c>
      <c r="E120" s="353">
        <f>Základ!O122</f>
        <v>35</v>
      </c>
      <c r="F120" s="353">
        <f>Základ!P122</f>
        <v>90</v>
      </c>
      <c r="G120" s="353">
        <f>Základ!Q122</f>
        <v>32</v>
      </c>
      <c r="H120" s="358">
        <f>Základ!R122</f>
        <v>251</v>
      </c>
      <c r="I120" s="353">
        <f>Základ!S122</f>
        <v>7</v>
      </c>
    </row>
    <row r="121" spans="1:9" ht="12.75" customHeight="1" x14ac:dyDescent="0.15">
      <c r="A121" s="353">
        <f>Základ!A123</f>
        <v>121</v>
      </c>
      <c r="B121" s="357" t="str">
        <f>Základ!B123</f>
        <v>Igor Ševela</v>
      </c>
      <c r="C121" s="357" t="str">
        <f>Základ!C123</f>
        <v>CENTROSTAV BROK</v>
      </c>
      <c r="D121" s="353">
        <f>Základ!N123</f>
        <v>0</v>
      </c>
      <c r="E121" s="353">
        <f>Základ!O123</f>
        <v>0</v>
      </c>
      <c r="F121" s="353">
        <f>Základ!P123</f>
        <v>0</v>
      </c>
      <c r="G121" s="353">
        <f>Základ!Q123</f>
        <v>0</v>
      </c>
      <c r="H121" s="358">
        <f>Základ!R123</f>
        <v>0</v>
      </c>
      <c r="I121" s="353">
        <f>Základ!S123</f>
        <v>0</v>
      </c>
    </row>
    <row r="122" spans="1:9" ht="12.75" customHeight="1" x14ac:dyDescent="0.15">
      <c r="A122" s="353">
        <f>Základ!A124</f>
        <v>122</v>
      </c>
      <c r="B122" s="357" t="str">
        <f>Základ!B124</f>
        <v>Marian Ábel</v>
      </c>
      <c r="C122" s="357" t="str">
        <f>Základ!C124</f>
        <v>CENTROSTAV BROK</v>
      </c>
      <c r="D122" s="353">
        <f>Základ!N124</f>
        <v>84</v>
      </c>
      <c r="E122" s="353">
        <f>Základ!O124</f>
        <v>60</v>
      </c>
      <c r="F122" s="353">
        <f>Základ!P124</f>
        <v>100</v>
      </c>
      <c r="G122" s="353">
        <f>Základ!Q124</f>
        <v>42</v>
      </c>
      <c r="H122" s="358">
        <f>Základ!R124</f>
        <v>286</v>
      </c>
      <c r="I122" s="353">
        <f>Základ!S124</f>
        <v>3</v>
      </c>
    </row>
    <row r="123" spans="1:9" ht="12.75" customHeight="1" x14ac:dyDescent="0.15">
      <c r="A123" s="353">
        <f>Základ!A125</f>
        <v>123</v>
      </c>
      <c r="B123" s="357" t="str">
        <f>Základ!B125</f>
        <v>Aleš Zabloudil</v>
      </c>
      <c r="C123" s="357" t="str">
        <f>Základ!C125</f>
        <v>CENTROSTAV BROK</v>
      </c>
      <c r="D123" s="353">
        <f>Základ!N125</f>
        <v>103</v>
      </c>
      <c r="E123" s="353">
        <f>Základ!O125</f>
        <v>44</v>
      </c>
      <c r="F123" s="353">
        <f>Základ!P125</f>
        <v>100</v>
      </c>
      <c r="G123" s="353">
        <f>Základ!Q125</f>
        <v>43</v>
      </c>
      <c r="H123" s="358">
        <f>Základ!R125</f>
        <v>290</v>
      </c>
      <c r="I123" s="353">
        <f>Základ!S125</f>
        <v>3</v>
      </c>
    </row>
    <row r="124" spans="1:9" ht="12.75" customHeight="1" x14ac:dyDescent="0.15">
      <c r="A124" s="353">
        <f>Základ!A126</f>
        <v>124</v>
      </c>
      <c r="B124" s="357" t="str">
        <f>Základ!B126</f>
        <v>Roman Svoboda</v>
      </c>
      <c r="C124" s="357" t="str">
        <f>Základ!C126</f>
        <v>CENTROSTAV BROK</v>
      </c>
      <c r="D124" s="353">
        <f>Základ!N126</f>
        <v>96</v>
      </c>
      <c r="E124" s="353">
        <f>Základ!O126</f>
        <v>53</v>
      </c>
      <c r="F124" s="353">
        <f>Základ!P126</f>
        <v>98</v>
      </c>
      <c r="G124" s="353">
        <f>Základ!Q126</f>
        <v>54</v>
      </c>
      <c r="H124" s="358">
        <f>Základ!R126</f>
        <v>301</v>
      </c>
      <c r="I124" s="353">
        <f>Základ!S126</f>
        <v>5</v>
      </c>
    </row>
    <row r="125" spans="1:9" ht="12.75" customHeight="1" x14ac:dyDescent="0.15">
      <c r="A125" s="353">
        <f>Základ!A127</f>
        <v>125</v>
      </c>
      <c r="B125" s="357" t="str">
        <f>Základ!B127</f>
        <v>Tomáš Neužil</v>
      </c>
      <c r="C125" s="357" t="str">
        <f>Základ!C127</f>
        <v>CENTROSTAV BROK</v>
      </c>
      <c r="D125" s="353">
        <f>Základ!N127</f>
        <v>0</v>
      </c>
      <c r="E125" s="353">
        <f>Základ!O127</f>
        <v>0</v>
      </c>
      <c r="F125" s="353">
        <f>Základ!P127</f>
        <v>0</v>
      </c>
      <c r="G125" s="353">
        <f>Základ!Q127</f>
        <v>0</v>
      </c>
      <c r="H125" s="358">
        <f>Základ!R127</f>
        <v>0</v>
      </c>
      <c r="I125" s="353">
        <f>Základ!S127</f>
        <v>0</v>
      </c>
    </row>
    <row r="126" spans="1:9" ht="12.75" customHeight="1" x14ac:dyDescent="0.15">
      <c r="A126" s="353">
        <f>Základ!A128</f>
        <v>126</v>
      </c>
      <c r="B126" s="357" t="str">
        <f>Základ!B128</f>
        <v>Miroslav Zamazal (h)</v>
      </c>
      <c r="C126" s="357" t="str">
        <f>Základ!C128</f>
        <v>CENTROSTAV BROK</v>
      </c>
      <c r="D126" s="353">
        <f>Základ!N128</f>
        <v>0</v>
      </c>
      <c r="E126" s="353">
        <f>Základ!O128</f>
        <v>0</v>
      </c>
      <c r="F126" s="353">
        <f>Základ!P128</f>
        <v>0</v>
      </c>
      <c r="G126" s="353">
        <f>Základ!Q128</f>
        <v>0</v>
      </c>
      <c r="H126" s="358">
        <f>Základ!R128</f>
        <v>0</v>
      </c>
      <c r="I126" s="353">
        <f>Základ!S128</f>
        <v>0</v>
      </c>
    </row>
    <row r="127" spans="1:9" ht="12.75" customHeight="1" x14ac:dyDescent="0.15">
      <c r="A127" s="353">
        <f>Základ!A129</f>
        <v>127</v>
      </c>
      <c r="B127" s="357" t="str">
        <f>Základ!B129</f>
        <v>Miroslav Jedlička</v>
      </c>
      <c r="C127" s="357" t="str">
        <f>Základ!C129</f>
        <v>GPD JEMNICE</v>
      </c>
      <c r="D127" s="353">
        <f>Základ!N129</f>
        <v>0</v>
      </c>
      <c r="E127" s="353">
        <f>Základ!O129</f>
        <v>0</v>
      </c>
      <c r="F127" s="353">
        <f>Základ!P129</f>
        <v>0</v>
      </c>
      <c r="G127" s="353">
        <f>Základ!Q129</f>
        <v>0</v>
      </c>
      <c r="H127" s="358">
        <f>Základ!R129</f>
        <v>0</v>
      </c>
      <c r="I127" s="353">
        <f>Základ!S129</f>
        <v>0</v>
      </c>
    </row>
    <row r="128" spans="1:9" ht="12.75" customHeight="1" x14ac:dyDescent="0.15">
      <c r="A128" s="353">
        <f>Základ!A130</f>
        <v>128</v>
      </c>
      <c r="B128" s="357" t="str">
        <f>Základ!B130</f>
        <v>Vlastimil Sláma</v>
      </c>
      <c r="C128" s="357" t="str">
        <f>Základ!C130</f>
        <v>GPD JEMNICE</v>
      </c>
      <c r="D128" s="353">
        <f>Základ!N130</f>
        <v>0</v>
      </c>
      <c r="E128" s="353">
        <f>Základ!O130</f>
        <v>0</v>
      </c>
      <c r="F128" s="353">
        <f>Základ!P130</f>
        <v>0</v>
      </c>
      <c r="G128" s="353">
        <f>Základ!Q130</f>
        <v>0</v>
      </c>
      <c r="H128" s="358">
        <f>Základ!R130</f>
        <v>0</v>
      </c>
      <c r="I128" s="353">
        <f>Základ!S130</f>
        <v>0</v>
      </c>
    </row>
    <row r="129" spans="1:9" ht="12.75" customHeight="1" x14ac:dyDescent="0.15">
      <c r="A129" s="353">
        <f>Základ!A131</f>
        <v>129</v>
      </c>
      <c r="B129" s="357" t="str">
        <f>Základ!B131</f>
        <v>Lukáš Zelenka</v>
      </c>
      <c r="C129" s="357" t="str">
        <f>Základ!C131</f>
        <v>GPD JEMNICE</v>
      </c>
      <c r="D129" s="353">
        <f>Základ!N131</f>
        <v>0</v>
      </c>
      <c r="E129" s="353">
        <f>Základ!O131</f>
        <v>0</v>
      </c>
      <c r="F129" s="353">
        <f>Základ!P131</f>
        <v>0</v>
      </c>
      <c r="G129" s="353">
        <f>Základ!Q131</f>
        <v>0</v>
      </c>
      <c r="H129" s="358">
        <f>Základ!R131</f>
        <v>0</v>
      </c>
      <c r="I129" s="353">
        <f>Základ!S131</f>
        <v>0</v>
      </c>
    </row>
    <row r="130" spans="1:9" ht="12.75" customHeight="1" x14ac:dyDescent="0.15">
      <c r="A130" s="353">
        <f>Základ!A132</f>
        <v>130</v>
      </c>
      <c r="B130" s="357" t="str">
        <f>Základ!B132</f>
        <v>Petr Musil</v>
      </c>
      <c r="C130" s="357" t="str">
        <f>Základ!C132</f>
        <v>GPD JEMNICE</v>
      </c>
      <c r="D130" s="353">
        <f>Základ!N132</f>
        <v>0</v>
      </c>
      <c r="E130" s="353">
        <f>Základ!O132</f>
        <v>0</v>
      </c>
      <c r="F130" s="353">
        <f>Základ!P132</f>
        <v>0</v>
      </c>
      <c r="G130" s="353">
        <f>Základ!Q132</f>
        <v>0</v>
      </c>
      <c r="H130" s="358">
        <f>Základ!R132</f>
        <v>0</v>
      </c>
      <c r="I130" s="353">
        <f>Základ!S132</f>
        <v>0</v>
      </c>
    </row>
    <row r="131" spans="1:9" ht="12.75" customHeight="1" x14ac:dyDescent="0.15">
      <c r="A131" s="353">
        <f>Základ!A133</f>
        <v>131</v>
      </c>
      <c r="B131" s="357" t="str">
        <f>Základ!B133</f>
        <v>Petr Švec (h)</v>
      </c>
      <c r="C131" s="357" t="str">
        <f>Základ!C133</f>
        <v>GPD JEMNICE</v>
      </c>
      <c r="D131" s="353">
        <f>Základ!N133</f>
        <v>0</v>
      </c>
      <c r="E131" s="353">
        <f>Základ!O133</f>
        <v>0</v>
      </c>
      <c r="F131" s="353">
        <f>Základ!P133</f>
        <v>0</v>
      </c>
      <c r="G131" s="353">
        <f>Základ!Q133</f>
        <v>0</v>
      </c>
      <c r="H131" s="358">
        <f>Základ!R133</f>
        <v>0</v>
      </c>
      <c r="I131" s="353">
        <f>Základ!S133</f>
        <v>0</v>
      </c>
    </row>
    <row r="132" spans="1:9" ht="12.75" customHeight="1" x14ac:dyDescent="0.15">
      <c r="A132" s="353">
        <f>Základ!A134</f>
        <v>132</v>
      </c>
      <c r="B132" s="357" t="str">
        <f>Základ!B134</f>
        <v>Aleš Jedlička</v>
      </c>
      <c r="C132" s="357" t="str">
        <f>Základ!C134</f>
        <v>GPD JEMNICE</v>
      </c>
      <c r="D132" s="353">
        <f>Základ!N134</f>
        <v>0</v>
      </c>
      <c r="E132" s="353">
        <f>Základ!O134</f>
        <v>0</v>
      </c>
      <c r="F132" s="353">
        <f>Základ!P134</f>
        <v>0</v>
      </c>
      <c r="G132" s="353">
        <f>Základ!Q134</f>
        <v>0</v>
      </c>
      <c r="H132" s="358">
        <f>Základ!R134</f>
        <v>0</v>
      </c>
      <c r="I132" s="353">
        <f>Základ!S134</f>
        <v>0</v>
      </c>
    </row>
    <row r="133" spans="1:9" ht="12.75" customHeight="1" x14ac:dyDescent="0.15">
      <c r="A133" s="353">
        <f>Základ!A135</f>
        <v>133</v>
      </c>
      <c r="B133" s="357">
        <f>Základ!B135</f>
        <v>0</v>
      </c>
      <c r="C133" s="357" t="str">
        <f>Základ!C135</f>
        <v>GPD JEMNICE</v>
      </c>
      <c r="D133" s="353">
        <f>Základ!N135</f>
        <v>0</v>
      </c>
      <c r="E133" s="353">
        <f>Základ!O135</f>
        <v>0</v>
      </c>
      <c r="F133" s="353">
        <f>Základ!P135</f>
        <v>0</v>
      </c>
      <c r="G133" s="353">
        <f>Základ!Q135</f>
        <v>0</v>
      </c>
      <c r="H133" s="358">
        <f>Základ!R135</f>
        <v>0</v>
      </c>
      <c r="I133" s="353">
        <f>Základ!S135</f>
        <v>0</v>
      </c>
    </row>
    <row r="134" spans="1:9" ht="12.75" customHeight="1" x14ac:dyDescent="0.15">
      <c r="A134" s="353">
        <f>Základ!A136</f>
        <v>134</v>
      </c>
      <c r="B134" s="357" t="str">
        <f>Základ!B136</f>
        <v>Jaroslav Kejzlar</v>
      </c>
      <c r="C134" s="357" t="str">
        <f>Základ!C136</f>
        <v>ŠKODA AUTO KVASINY „A“</v>
      </c>
      <c r="D134" s="353">
        <f>Základ!N136</f>
        <v>90</v>
      </c>
      <c r="E134" s="353">
        <f>Základ!O136</f>
        <v>53</v>
      </c>
      <c r="F134" s="353">
        <f>Základ!P136</f>
        <v>99</v>
      </c>
      <c r="G134" s="353">
        <f>Základ!Q136</f>
        <v>53</v>
      </c>
      <c r="H134" s="358">
        <f>Základ!R136</f>
        <v>295</v>
      </c>
      <c r="I134" s="353">
        <f>Základ!S136</f>
        <v>0</v>
      </c>
    </row>
    <row r="135" spans="1:9" ht="12.75" customHeight="1" x14ac:dyDescent="0.15">
      <c r="A135" s="353">
        <f>Základ!A137</f>
        <v>135</v>
      </c>
      <c r="B135" s="357" t="str">
        <f>Základ!B137</f>
        <v>David Zaňka</v>
      </c>
      <c r="C135" s="357" t="str">
        <f>Základ!C137</f>
        <v>ŠKODA AUTO KVASINY „A“</v>
      </c>
      <c r="D135" s="353">
        <f>Základ!N137</f>
        <v>93</v>
      </c>
      <c r="E135" s="353">
        <f>Základ!O137</f>
        <v>44</v>
      </c>
      <c r="F135" s="353">
        <f>Základ!P137</f>
        <v>94</v>
      </c>
      <c r="G135" s="353">
        <f>Základ!Q137</f>
        <v>35</v>
      </c>
      <c r="H135" s="358">
        <f>Základ!R137</f>
        <v>266</v>
      </c>
      <c r="I135" s="353">
        <f>Základ!S137</f>
        <v>3</v>
      </c>
    </row>
    <row r="136" spans="1:9" ht="12.75" customHeight="1" x14ac:dyDescent="0.15">
      <c r="A136" s="353">
        <f>Základ!A138</f>
        <v>136</v>
      </c>
      <c r="B136" s="357" t="str">
        <f>Základ!B138</f>
        <v>Lukáš Hartman</v>
      </c>
      <c r="C136" s="357" t="str">
        <f>Základ!C138</f>
        <v>ŠKODA AUTO KVASINY „A“</v>
      </c>
      <c r="D136" s="353">
        <f>Základ!N138</f>
        <v>87</v>
      </c>
      <c r="E136" s="353">
        <f>Základ!O138</f>
        <v>36</v>
      </c>
      <c r="F136" s="353">
        <f>Základ!P138</f>
        <v>98</v>
      </c>
      <c r="G136" s="353">
        <f>Základ!Q138</f>
        <v>49</v>
      </c>
      <c r="H136" s="358">
        <f>Základ!R138</f>
        <v>270</v>
      </c>
      <c r="I136" s="353">
        <f>Základ!S138</f>
        <v>5</v>
      </c>
    </row>
    <row r="137" spans="1:9" ht="12.75" customHeight="1" x14ac:dyDescent="0.15">
      <c r="A137" s="353">
        <f>Základ!A139</f>
        <v>137</v>
      </c>
      <c r="B137" s="357" t="str">
        <f>Základ!B139</f>
        <v>Milan Koblása</v>
      </c>
      <c r="C137" s="357" t="str">
        <f>Základ!C139</f>
        <v>ŠKODA AUTO KVASINY „A“</v>
      </c>
      <c r="D137" s="353">
        <f>Základ!N139</f>
        <v>105</v>
      </c>
      <c r="E137" s="353">
        <f>Základ!O139</f>
        <v>44</v>
      </c>
      <c r="F137" s="353">
        <f>Základ!P139</f>
        <v>99</v>
      </c>
      <c r="G137" s="353">
        <f>Základ!Q139</f>
        <v>35</v>
      </c>
      <c r="H137" s="358">
        <f>Základ!R139</f>
        <v>283</v>
      </c>
      <c r="I137" s="353">
        <f>Základ!S139</f>
        <v>4</v>
      </c>
    </row>
    <row r="138" spans="1:9" ht="12.75" customHeight="1" x14ac:dyDescent="0.15">
      <c r="A138" s="353">
        <f>Základ!A140</f>
        <v>138</v>
      </c>
      <c r="B138" s="357" t="str">
        <f>Základ!B140</f>
        <v>Jiří Dušánek</v>
      </c>
      <c r="C138" s="357" t="str">
        <f>Základ!C140</f>
        <v>ŠKODA AUTO KVASINY „A“</v>
      </c>
      <c r="D138" s="353">
        <f>Základ!N140</f>
        <v>0</v>
      </c>
      <c r="E138" s="353">
        <f>Základ!O140</f>
        <v>0</v>
      </c>
      <c r="F138" s="353">
        <f>Základ!P140</f>
        <v>0</v>
      </c>
      <c r="G138" s="353">
        <f>Základ!Q140</f>
        <v>0</v>
      </c>
      <c r="H138" s="358">
        <f>Základ!R140</f>
        <v>0</v>
      </c>
      <c r="I138" s="353">
        <f>Základ!S140</f>
        <v>0</v>
      </c>
    </row>
    <row r="139" spans="1:9" ht="12.75" customHeight="1" x14ac:dyDescent="0.15">
      <c r="A139" s="353">
        <f>Základ!A141</f>
        <v>139</v>
      </c>
      <c r="B139" s="357" t="str">
        <f>Základ!B141</f>
        <v>0</v>
      </c>
      <c r="C139" s="357" t="str">
        <f>Základ!C141</f>
        <v>0</v>
      </c>
      <c r="D139" s="353">
        <f>Základ!N141</f>
        <v>0</v>
      </c>
      <c r="E139" s="353">
        <f>Základ!O141</f>
        <v>0</v>
      </c>
      <c r="F139" s="353">
        <f>Základ!P141</f>
        <v>0</v>
      </c>
      <c r="G139" s="353">
        <f>Základ!Q141</f>
        <v>0</v>
      </c>
      <c r="H139" s="358">
        <f>Základ!R141</f>
        <v>0</v>
      </c>
      <c r="I139" s="353">
        <f>Základ!S141</f>
        <v>0</v>
      </c>
    </row>
    <row r="140" spans="1:9" ht="12.75" customHeight="1" x14ac:dyDescent="0.15">
      <c r="A140" s="353">
        <f>Základ!A142</f>
        <v>140</v>
      </c>
      <c r="B140" s="357">
        <f>Základ!B142</f>
        <v>0</v>
      </c>
      <c r="C140" s="357">
        <f>Základ!C142</f>
        <v>0</v>
      </c>
      <c r="D140" s="353">
        <f>Základ!N142</f>
        <v>0</v>
      </c>
      <c r="E140" s="353">
        <f>Základ!O142</f>
        <v>0</v>
      </c>
      <c r="F140" s="353">
        <f>Základ!P142</f>
        <v>0</v>
      </c>
      <c r="G140" s="353">
        <f>Základ!Q142</f>
        <v>0</v>
      </c>
      <c r="H140" s="358">
        <f>Základ!R142</f>
        <v>0</v>
      </c>
      <c r="I140" s="353">
        <f>Základ!S142</f>
        <v>0</v>
      </c>
    </row>
    <row r="141" spans="1:9" ht="12.75" customHeight="1" x14ac:dyDescent="0.15">
      <c r="A141" s="353">
        <f>Základ!A143</f>
        <v>141</v>
      </c>
      <c r="B141" s="357" t="str">
        <f>Základ!B143</f>
        <v>David Pešák</v>
      </c>
      <c r="C141" s="357" t="str">
        <f>Základ!C143</f>
        <v>PACOŠI SLAVONICE</v>
      </c>
      <c r="D141" s="353">
        <f>Základ!N143</f>
        <v>86</v>
      </c>
      <c r="E141" s="353">
        <f>Základ!O143</f>
        <v>35</v>
      </c>
      <c r="F141" s="353">
        <f>Základ!P143</f>
        <v>89</v>
      </c>
      <c r="G141" s="353">
        <f>Základ!Q143</f>
        <v>33</v>
      </c>
      <c r="H141" s="358">
        <f>Základ!R143</f>
        <v>243</v>
      </c>
      <c r="I141" s="353">
        <f>Základ!S143</f>
        <v>7</v>
      </c>
    </row>
    <row r="142" spans="1:9" ht="12.75" customHeight="1" x14ac:dyDescent="0.15">
      <c r="A142" s="353">
        <f>Základ!A144</f>
        <v>142</v>
      </c>
      <c r="B142" s="357" t="str">
        <f>Základ!B144</f>
        <v>Dušan Šívr</v>
      </c>
      <c r="C142" s="357" t="str">
        <f>Základ!C144</f>
        <v>PACOŠI SLAVONICE</v>
      </c>
      <c r="D142" s="353">
        <f>Základ!N144</f>
        <v>78</v>
      </c>
      <c r="E142" s="353">
        <f>Základ!O144</f>
        <v>36</v>
      </c>
      <c r="F142" s="353">
        <f>Základ!P144</f>
        <v>100</v>
      </c>
      <c r="G142" s="353">
        <f>Základ!Q144</f>
        <v>51</v>
      </c>
      <c r="H142" s="358">
        <f>Základ!R144</f>
        <v>265</v>
      </c>
      <c r="I142" s="353">
        <f>Základ!S144</f>
        <v>5</v>
      </c>
    </row>
    <row r="143" spans="1:9" ht="12.75" customHeight="1" x14ac:dyDescent="0.15">
      <c r="A143" s="353">
        <f>Základ!A145</f>
        <v>143</v>
      </c>
      <c r="B143" s="357" t="str">
        <f>Základ!B145</f>
        <v>Patrik Jindra</v>
      </c>
      <c r="C143" s="357" t="str">
        <f>Základ!C145</f>
        <v>PACOŠI SLAVONICE</v>
      </c>
      <c r="D143" s="353">
        <f>Základ!N145</f>
        <v>79</v>
      </c>
      <c r="E143" s="353">
        <f>Základ!O145</f>
        <v>36</v>
      </c>
      <c r="F143" s="353">
        <f>Základ!P145</f>
        <v>103</v>
      </c>
      <c r="G143" s="353">
        <f>Základ!Q145</f>
        <v>45</v>
      </c>
      <c r="H143" s="358">
        <f>Základ!R145</f>
        <v>263</v>
      </c>
      <c r="I143" s="353">
        <f>Základ!S145</f>
        <v>5</v>
      </c>
    </row>
    <row r="144" spans="1:9" ht="12.75" customHeight="1" x14ac:dyDescent="0.15">
      <c r="A144" s="353">
        <f>Základ!A146</f>
        <v>144</v>
      </c>
      <c r="B144" s="357" t="str">
        <f>Základ!B146</f>
        <v>Jan Šuhaj</v>
      </c>
      <c r="C144" s="357" t="str">
        <f>Základ!C146</f>
        <v>PACOŠI SLAVONICE</v>
      </c>
      <c r="D144" s="353">
        <f>Základ!N146</f>
        <v>75</v>
      </c>
      <c r="E144" s="353">
        <f>Základ!O146</f>
        <v>32</v>
      </c>
      <c r="F144" s="353">
        <f>Základ!P146</f>
        <v>75</v>
      </c>
      <c r="G144" s="353">
        <f>Základ!Q146</f>
        <v>45</v>
      </c>
      <c r="H144" s="358">
        <f>Základ!R146</f>
        <v>227</v>
      </c>
      <c r="I144" s="353">
        <f>Základ!S146</f>
        <v>5</v>
      </c>
    </row>
    <row r="145" spans="1:9" ht="12.75" customHeight="1" x14ac:dyDescent="0.15">
      <c r="A145" s="353">
        <f>Základ!A147</f>
        <v>145</v>
      </c>
      <c r="B145" s="357" t="str">
        <f>Základ!B147</f>
        <v>0</v>
      </c>
      <c r="C145" s="357" t="str">
        <f>Základ!C147</f>
        <v>PACOŠI SLAVONICE</v>
      </c>
      <c r="D145" s="353">
        <f>Základ!N147</f>
        <v>0</v>
      </c>
      <c r="E145" s="353">
        <f>Základ!O147</f>
        <v>0</v>
      </c>
      <c r="F145" s="353">
        <f>Základ!P147</f>
        <v>0</v>
      </c>
      <c r="G145" s="353">
        <f>Základ!Q147</f>
        <v>0</v>
      </c>
      <c r="H145" s="358">
        <f>Základ!R147</f>
        <v>0</v>
      </c>
      <c r="I145" s="353">
        <f>Základ!S147</f>
        <v>0</v>
      </c>
    </row>
    <row r="146" spans="1:9" ht="12.75" customHeight="1" x14ac:dyDescent="0.15">
      <c r="A146" s="353">
        <f>Základ!A148</f>
        <v>146</v>
      </c>
      <c r="B146" s="357">
        <f>Základ!B148</f>
        <v>0</v>
      </c>
      <c r="C146" s="357">
        <f>Základ!C148</f>
        <v>0</v>
      </c>
      <c r="D146" s="353">
        <f>Základ!N148</f>
        <v>0</v>
      </c>
      <c r="E146" s="353">
        <f>Základ!O148</f>
        <v>0</v>
      </c>
      <c r="F146" s="353">
        <f>Základ!P148</f>
        <v>0</v>
      </c>
      <c r="G146" s="353">
        <f>Základ!Q148</f>
        <v>0</v>
      </c>
      <c r="H146" s="358">
        <f>Základ!R148</f>
        <v>0</v>
      </c>
      <c r="I146" s="353">
        <f>Základ!S148</f>
        <v>0</v>
      </c>
    </row>
    <row r="147" spans="1:9" ht="12.75" customHeight="1" x14ac:dyDescent="0.15">
      <c r="A147" s="353">
        <f>Základ!A149</f>
        <v>147</v>
      </c>
      <c r="B147" s="357">
        <f>Základ!B149</f>
        <v>0</v>
      </c>
      <c r="C147" s="357">
        <f>Základ!C149</f>
        <v>0</v>
      </c>
      <c r="D147" s="353">
        <f>Základ!N149</f>
        <v>0</v>
      </c>
      <c r="E147" s="353">
        <f>Základ!O149</f>
        <v>0</v>
      </c>
      <c r="F147" s="353">
        <f>Základ!P149</f>
        <v>0</v>
      </c>
      <c r="G147" s="353">
        <f>Základ!Q149</f>
        <v>0</v>
      </c>
      <c r="H147" s="358">
        <f>Základ!R149</f>
        <v>0</v>
      </c>
      <c r="I147" s="353">
        <f>Základ!S149</f>
        <v>0</v>
      </c>
    </row>
    <row r="148" spans="1:9" ht="12.75" customHeight="1" x14ac:dyDescent="0.15">
      <c r="A148" s="353">
        <f>Základ!A150</f>
        <v>148</v>
      </c>
      <c r="B148" s="357" t="str">
        <f>Základ!B150</f>
        <v>Michal Šilhavý</v>
      </c>
      <c r="C148" s="357" t="str">
        <f>Základ!C150</f>
        <v>BEDŘICH ROKYCANY</v>
      </c>
      <c r="D148" s="353">
        <f>Základ!N150</f>
        <v>100</v>
      </c>
      <c r="E148" s="353">
        <f>Základ!O150</f>
        <v>69</v>
      </c>
      <c r="F148" s="353">
        <f>Základ!P150</f>
        <v>98</v>
      </c>
      <c r="G148" s="353">
        <f>Základ!Q150</f>
        <v>45</v>
      </c>
      <c r="H148" s="358">
        <f>Základ!R150</f>
        <v>312</v>
      </c>
      <c r="I148" s="353">
        <f>Základ!S150</f>
        <v>2</v>
      </c>
    </row>
    <row r="149" spans="1:9" ht="12.75" customHeight="1" x14ac:dyDescent="0.15">
      <c r="A149" s="353">
        <f>Základ!A151</f>
        <v>149</v>
      </c>
      <c r="B149" s="357" t="str">
        <f>Základ!B151</f>
        <v>Ladislav Šilhavý</v>
      </c>
      <c r="C149" s="357" t="str">
        <f>Základ!C151</f>
        <v>BEDŘICH ROKYCANY</v>
      </c>
      <c r="D149" s="353">
        <f>Základ!N151</f>
        <v>95</v>
      </c>
      <c r="E149" s="353">
        <f>Základ!O151</f>
        <v>44</v>
      </c>
      <c r="F149" s="353">
        <f>Základ!P151</f>
        <v>94</v>
      </c>
      <c r="G149" s="353">
        <f>Základ!Q151</f>
        <v>45</v>
      </c>
      <c r="H149" s="358">
        <f>Základ!R151</f>
        <v>278</v>
      </c>
      <c r="I149" s="353">
        <f>Základ!S151</f>
        <v>6</v>
      </c>
    </row>
    <row r="150" spans="1:9" ht="12.75" customHeight="1" x14ac:dyDescent="0.15">
      <c r="A150" s="353">
        <f>Základ!A152</f>
        <v>150</v>
      </c>
      <c r="B150" s="357" t="str">
        <f>Základ!B152</f>
        <v>Ladislav Benýr</v>
      </c>
      <c r="C150" s="357" t="str">
        <f>Základ!C152</f>
        <v>BEDŘICH ROKYCANY</v>
      </c>
      <c r="D150" s="353">
        <f>Základ!N152</f>
        <v>0</v>
      </c>
      <c r="E150" s="353">
        <f>Základ!O152</f>
        <v>0</v>
      </c>
      <c r="F150" s="353">
        <f>Základ!P152</f>
        <v>0</v>
      </c>
      <c r="G150" s="353">
        <f>Základ!Q152</f>
        <v>0</v>
      </c>
      <c r="H150" s="358">
        <f>Základ!R152</f>
        <v>0</v>
      </c>
      <c r="I150" s="353">
        <f>Základ!S152</f>
        <v>0</v>
      </c>
    </row>
    <row r="151" spans="1:9" ht="12.75" customHeight="1" x14ac:dyDescent="0.15">
      <c r="A151" s="353">
        <f>Základ!A153</f>
        <v>151</v>
      </c>
      <c r="B151" s="357" t="str">
        <f>Základ!B153</f>
        <v>Roman Veselý</v>
      </c>
      <c r="C151" s="357" t="str">
        <f>Základ!C153</f>
        <v>BEDŘICH ROKYCANY</v>
      </c>
      <c r="D151" s="353">
        <f>Základ!N153</f>
        <v>97</v>
      </c>
      <c r="E151" s="353">
        <f>Základ!O153</f>
        <v>45</v>
      </c>
      <c r="F151" s="353">
        <f>Základ!P153</f>
        <v>84</v>
      </c>
      <c r="G151" s="353">
        <f>Základ!Q153</f>
        <v>44</v>
      </c>
      <c r="H151" s="358">
        <f>Základ!R153</f>
        <v>270</v>
      </c>
      <c r="I151" s="353">
        <f>Základ!S153</f>
        <v>4</v>
      </c>
    </row>
    <row r="152" spans="1:9" ht="12.75" customHeight="1" x14ac:dyDescent="0.15">
      <c r="A152" s="353">
        <f>Základ!A154</f>
        <v>152</v>
      </c>
      <c r="B152" s="357" t="str">
        <f>Základ!B154</f>
        <v>Martin Fürst (h)</v>
      </c>
      <c r="C152" s="357" t="str">
        <f>Základ!C154</f>
        <v>BEDŘICH ROKYCANY</v>
      </c>
      <c r="D152" s="353">
        <f>Základ!N154</f>
        <v>99</v>
      </c>
      <c r="E152" s="353">
        <f>Základ!O154</f>
        <v>52</v>
      </c>
      <c r="F152" s="353">
        <f>Základ!P154</f>
        <v>101</v>
      </c>
      <c r="G152" s="353">
        <f>Základ!Q154</f>
        <v>51</v>
      </c>
      <c r="H152" s="358">
        <f>Základ!R154</f>
        <v>303</v>
      </c>
      <c r="I152" s="353">
        <f>Základ!S154</f>
        <v>0</v>
      </c>
    </row>
    <row r="153" spans="1:9" ht="12.75" customHeight="1" x14ac:dyDescent="0.15">
      <c r="A153" s="353">
        <f>Základ!A155</f>
        <v>153</v>
      </c>
      <c r="B153" s="357">
        <f>Základ!B155</f>
        <v>0</v>
      </c>
      <c r="C153" s="357">
        <f>Základ!C155</f>
        <v>0</v>
      </c>
      <c r="D153" s="353">
        <f>Základ!N155</f>
        <v>0</v>
      </c>
      <c r="E153" s="353">
        <f>Základ!O155</f>
        <v>0</v>
      </c>
      <c r="F153" s="353">
        <f>Základ!P155</f>
        <v>0</v>
      </c>
      <c r="G153" s="353">
        <f>Základ!Q155</f>
        <v>0</v>
      </c>
      <c r="H153" s="358">
        <f>Základ!R155</f>
        <v>0</v>
      </c>
      <c r="I153" s="353">
        <f>Základ!S155</f>
        <v>0</v>
      </c>
    </row>
    <row r="154" spans="1:9" ht="12.75" customHeight="1" x14ac:dyDescent="0.15">
      <c r="A154" s="353">
        <f>Základ!A156</f>
        <v>154</v>
      </c>
      <c r="B154" s="357">
        <f>Základ!B156</f>
        <v>0</v>
      </c>
      <c r="C154" s="357">
        <f>Základ!C156</f>
        <v>0</v>
      </c>
      <c r="D154" s="353">
        <f>Základ!N156</f>
        <v>0</v>
      </c>
      <c r="E154" s="353">
        <f>Základ!O156</f>
        <v>0</v>
      </c>
      <c r="F154" s="353">
        <f>Základ!P156</f>
        <v>0</v>
      </c>
      <c r="G154" s="353">
        <f>Základ!Q156</f>
        <v>0</v>
      </c>
      <c r="H154" s="358">
        <f>Základ!R156</f>
        <v>0</v>
      </c>
      <c r="I154" s="353">
        <f>Základ!S156</f>
        <v>0</v>
      </c>
    </row>
    <row r="155" spans="1:9" ht="12.75" customHeight="1" x14ac:dyDescent="0.15">
      <c r="A155" s="353">
        <f>Základ!A157</f>
        <v>155</v>
      </c>
      <c r="B155" s="357" t="str">
        <f>Základ!B157</f>
        <v>Jan Sutr</v>
      </c>
      <c r="C155" s="357" t="str">
        <f>Základ!C157</f>
        <v>TOTALGYM</v>
      </c>
      <c r="D155" s="353">
        <f>Základ!N157</f>
        <v>87</v>
      </c>
      <c r="E155" s="353">
        <f>Základ!O157</f>
        <v>44</v>
      </c>
      <c r="F155" s="353">
        <f>Základ!P157</f>
        <v>76</v>
      </c>
      <c r="G155" s="353">
        <f>Základ!Q157</f>
        <v>25</v>
      </c>
      <c r="H155" s="358">
        <f>Základ!R157</f>
        <v>232</v>
      </c>
      <c r="I155" s="353">
        <f>Základ!S157</f>
        <v>5</v>
      </c>
    </row>
    <row r="156" spans="1:9" ht="12.75" customHeight="1" x14ac:dyDescent="0.15">
      <c r="A156" s="353">
        <f>Základ!A158</f>
        <v>156</v>
      </c>
      <c r="B156" s="357" t="str">
        <f>Základ!B158</f>
        <v>Jan Zítek</v>
      </c>
      <c r="C156" s="357" t="str">
        <f>Základ!C158</f>
        <v>TOTALGYM</v>
      </c>
      <c r="D156" s="353">
        <f>Základ!N158</f>
        <v>96</v>
      </c>
      <c r="E156" s="353">
        <f>Základ!O158</f>
        <v>35</v>
      </c>
      <c r="F156" s="353">
        <f>Základ!P158</f>
        <v>82</v>
      </c>
      <c r="G156" s="353">
        <f>Základ!Q158</f>
        <v>44</v>
      </c>
      <c r="H156" s="358">
        <f>Základ!R158</f>
        <v>257</v>
      </c>
      <c r="I156" s="353">
        <f>Základ!S158</f>
        <v>5</v>
      </c>
    </row>
    <row r="157" spans="1:9" ht="12.75" customHeight="1" x14ac:dyDescent="0.15">
      <c r="A157" s="353">
        <f>Základ!A159</f>
        <v>157</v>
      </c>
      <c r="B157" s="357" t="str">
        <f>Základ!B159</f>
        <v>Zdeněk Enžl</v>
      </c>
      <c r="C157" s="357" t="str">
        <f>Základ!C159</f>
        <v>TOTALGYM</v>
      </c>
      <c r="D157" s="353">
        <f>Základ!N159</f>
        <v>86</v>
      </c>
      <c r="E157" s="353">
        <f>Základ!O159</f>
        <v>44</v>
      </c>
      <c r="F157" s="353">
        <f>Základ!P159</f>
        <v>99</v>
      </c>
      <c r="G157" s="353">
        <f>Základ!Q159</f>
        <v>54</v>
      </c>
      <c r="H157" s="358">
        <f>Základ!R159</f>
        <v>283</v>
      </c>
      <c r="I157" s="353">
        <f>Základ!S159</f>
        <v>6</v>
      </c>
    </row>
    <row r="158" spans="1:9" ht="12.75" customHeight="1" x14ac:dyDescent="0.15">
      <c r="A158" s="353">
        <f>Základ!A160</f>
        <v>158</v>
      </c>
      <c r="B158" s="357" t="str">
        <f>Základ!B160</f>
        <v>Josef Pauch</v>
      </c>
      <c r="C158" s="357" t="str">
        <f>Základ!C160</f>
        <v>TOTALGYM</v>
      </c>
      <c r="D158" s="353">
        <f>Základ!N160</f>
        <v>0</v>
      </c>
      <c r="E158" s="353">
        <f>Základ!O160</f>
        <v>0</v>
      </c>
      <c r="F158" s="353">
        <f>Základ!P160</f>
        <v>0</v>
      </c>
      <c r="G158" s="353">
        <f>Základ!Q160</f>
        <v>0</v>
      </c>
      <c r="H158" s="358">
        <f>Základ!R160</f>
        <v>0</v>
      </c>
      <c r="I158" s="353">
        <f>Základ!S160</f>
        <v>0</v>
      </c>
    </row>
    <row r="159" spans="1:9" ht="12.75" customHeight="1" x14ac:dyDescent="0.15">
      <c r="A159" s="353">
        <f>Základ!A161</f>
        <v>159</v>
      </c>
      <c r="B159" s="357" t="str">
        <f>Základ!B161</f>
        <v>Veronika Moučková</v>
      </c>
      <c r="C159" s="357" t="str">
        <f>Základ!C161</f>
        <v>TOTALGYM</v>
      </c>
      <c r="D159" s="353">
        <f>Základ!N161</f>
        <v>89</v>
      </c>
      <c r="E159" s="353">
        <f>Základ!O161</f>
        <v>44</v>
      </c>
      <c r="F159" s="353">
        <f>Základ!P161</f>
        <v>86</v>
      </c>
      <c r="G159" s="353">
        <f>Základ!Q161</f>
        <v>41</v>
      </c>
      <c r="H159" s="358">
        <f>Základ!R161</f>
        <v>260</v>
      </c>
      <c r="I159" s="353">
        <f>Základ!S161</f>
        <v>8</v>
      </c>
    </row>
    <row r="160" spans="1:9" ht="12.75" customHeight="1" x14ac:dyDescent="0.15">
      <c r="A160" s="353">
        <f>Základ!A162</f>
        <v>160</v>
      </c>
      <c r="B160" s="357" t="str">
        <f>Základ!B162</f>
        <v>0</v>
      </c>
      <c r="C160" s="357" t="str">
        <f>Základ!C162</f>
        <v>TOTALGYM</v>
      </c>
      <c r="D160" s="353">
        <f>Základ!N162</f>
        <v>0</v>
      </c>
      <c r="E160" s="353">
        <f>Základ!O162</f>
        <v>0</v>
      </c>
      <c r="F160" s="353">
        <f>Základ!P162</f>
        <v>0</v>
      </c>
      <c r="G160" s="353">
        <f>Základ!Q162</f>
        <v>0</v>
      </c>
      <c r="H160" s="358">
        <f>Základ!R162</f>
        <v>0</v>
      </c>
      <c r="I160" s="353">
        <f>Základ!S162</f>
        <v>0</v>
      </c>
    </row>
    <row r="161" spans="1:9" ht="12.75" customHeight="1" x14ac:dyDescent="0.15">
      <c r="A161" s="353">
        <f>Základ!A163</f>
        <v>161</v>
      </c>
      <c r="B161" s="357">
        <f>Základ!B163</f>
        <v>0</v>
      </c>
      <c r="C161" s="357">
        <f>Základ!C163</f>
        <v>0</v>
      </c>
      <c r="D161" s="353">
        <f>Základ!N163</f>
        <v>0</v>
      </c>
      <c r="E161" s="353">
        <f>Základ!O163</f>
        <v>0</v>
      </c>
      <c r="F161" s="353">
        <f>Základ!P163</f>
        <v>0</v>
      </c>
      <c r="G161" s="353">
        <f>Základ!Q163</f>
        <v>0</v>
      </c>
      <c r="H161" s="358">
        <f>Základ!R163</f>
        <v>0</v>
      </c>
      <c r="I161" s="353">
        <f>Základ!S163</f>
        <v>0</v>
      </c>
    </row>
    <row r="162" spans="1:9" ht="12.75" customHeight="1" x14ac:dyDescent="0.15">
      <c r="A162" s="353">
        <f>Základ!A164</f>
        <v>162</v>
      </c>
      <c r="B162" s="357" t="str">
        <f>Základ!B164</f>
        <v>Ladislav Bečvář</v>
      </c>
      <c r="C162" s="357" t="str">
        <f>Základ!C164</f>
        <v>DP KARLOVY VARY</v>
      </c>
      <c r="D162" s="353">
        <f>Základ!N164</f>
        <v>0</v>
      </c>
      <c r="E162" s="353">
        <f>Základ!O164</f>
        <v>0</v>
      </c>
      <c r="F162" s="353">
        <f>Základ!P164</f>
        <v>0</v>
      </c>
      <c r="G162" s="353">
        <f>Základ!Q164</f>
        <v>0</v>
      </c>
      <c r="H162" s="358">
        <f>Základ!R164</f>
        <v>0</v>
      </c>
      <c r="I162" s="353">
        <f>Základ!S164</f>
        <v>0</v>
      </c>
    </row>
    <row r="163" spans="1:9" ht="12.75" customHeight="1" x14ac:dyDescent="0.15">
      <c r="A163" s="353">
        <f>Základ!A165</f>
        <v>163</v>
      </c>
      <c r="B163" s="357" t="str">
        <f>Základ!B165</f>
        <v>Roman Kalán (h)</v>
      </c>
      <c r="C163" s="357" t="str">
        <f>Základ!C165</f>
        <v>DP KARLOVY VARY</v>
      </c>
      <c r="D163" s="353">
        <f>Základ!N165</f>
        <v>0</v>
      </c>
      <c r="E163" s="353">
        <f>Základ!O165</f>
        <v>0</v>
      </c>
      <c r="F163" s="353">
        <f>Základ!P165</f>
        <v>0</v>
      </c>
      <c r="G163" s="353">
        <f>Základ!Q165</f>
        <v>0</v>
      </c>
      <c r="H163" s="358">
        <f>Základ!R165</f>
        <v>0</v>
      </c>
      <c r="I163" s="353">
        <f>Základ!S165</f>
        <v>0</v>
      </c>
    </row>
    <row r="164" spans="1:9" ht="12.75" customHeight="1" x14ac:dyDescent="0.15">
      <c r="A164" s="353">
        <f>Základ!A166</f>
        <v>164</v>
      </c>
      <c r="B164" s="357" t="str">
        <f>Základ!B166</f>
        <v>Martin Kekéti</v>
      </c>
      <c r="C164" s="357" t="str">
        <f>Základ!C166</f>
        <v>DP KARLOVY VARY</v>
      </c>
      <c r="D164" s="353">
        <f>Základ!N166</f>
        <v>0</v>
      </c>
      <c r="E164" s="353">
        <f>Základ!O166</f>
        <v>0</v>
      </c>
      <c r="F164" s="353">
        <f>Základ!P166</f>
        <v>0</v>
      </c>
      <c r="G164" s="353">
        <f>Základ!Q166</f>
        <v>0</v>
      </c>
      <c r="H164" s="358">
        <f>Základ!R166</f>
        <v>0</v>
      </c>
      <c r="I164" s="353">
        <f>Základ!S166</f>
        <v>0</v>
      </c>
    </row>
    <row r="165" spans="1:9" ht="12.75" customHeight="1" x14ac:dyDescent="0.15">
      <c r="A165" s="353">
        <f>Základ!A167</f>
        <v>165</v>
      </c>
      <c r="B165" s="357" t="str">
        <f>Základ!B167</f>
        <v>Jana Růžičková</v>
      </c>
      <c r="C165" s="357" t="str">
        <f>Základ!C167</f>
        <v>DP KARLOVY VARY</v>
      </c>
      <c r="D165" s="353">
        <f>Základ!N167</f>
        <v>0</v>
      </c>
      <c r="E165" s="353">
        <f>Základ!O167</f>
        <v>0</v>
      </c>
      <c r="F165" s="353">
        <f>Základ!P167</f>
        <v>0</v>
      </c>
      <c r="G165" s="353">
        <f>Základ!Q167</f>
        <v>0</v>
      </c>
      <c r="H165" s="358">
        <f>Základ!R167</f>
        <v>0</v>
      </c>
      <c r="I165" s="353">
        <f>Základ!S167</f>
        <v>0</v>
      </c>
    </row>
    <row r="166" spans="1:9" ht="12.75" customHeight="1" x14ac:dyDescent="0.15">
      <c r="A166" s="353">
        <f>Základ!A168</f>
        <v>166</v>
      </c>
      <c r="B166" s="357" t="str">
        <f>Základ!B168</f>
        <v>Martin Sedlák</v>
      </c>
      <c r="C166" s="357" t="str">
        <f>Základ!C168</f>
        <v>DP KARLOVY VARY</v>
      </c>
      <c r="D166" s="353">
        <f>Základ!N168</f>
        <v>0</v>
      </c>
      <c r="E166" s="353">
        <f>Základ!O168</f>
        <v>0</v>
      </c>
      <c r="F166" s="353">
        <f>Základ!P168</f>
        <v>0</v>
      </c>
      <c r="G166" s="353">
        <f>Základ!Q168</f>
        <v>0</v>
      </c>
      <c r="H166" s="358">
        <f>Základ!R168</f>
        <v>0</v>
      </c>
      <c r="I166" s="353">
        <f>Základ!S168</f>
        <v>0</v>
      </c>
    </row>
    <row r="167" spans="1:9" ht="12.75" customHeight="1" x14ac:dyDescent="0.15">
      <c r="A167" s="353">
        <f>Základ!A169</f>
        <v>167</v>
      </c>
      <c r="B167" s="357" t="str">
        <f>Základ!B169</f>
        <v>Josef Štech</v>
      </c>
      <c r="C167" s="357" t="str">
        <f>Základ!C169</f>
        <v>DP KARLOVY VARY</v>
      </c>
      <c r="D167" s="353">
        <f>Základ!N169</f>
        <v>0</v>
      </c>
      <c r="E167" s="353">
        <f>Základ!O169</f>
        <v>0</v>
      </c>
      <c r="F167" s="353">
        <f>Základ!P169</f>
        <v>0</v>
      </c>
      <c r="G167" s="353">
        <f>Základ!Q169</f>
        <v>0</v>
      </c>
      <c r="H167" s="358">
        <f>Základ!R169</f>
        <v>0</v>
      </c>
      <c r="I167" s="353">
        <f>Základ!S169</f>
        <v>0</v>
      </c>
    </row>
    <row r="168" spans="1:9" ht="12.75" customHeight="1" x14ac:dyDescent="0.15">
      <c r="A168" s="353">
        <f>Základ!A170</f>
        <v>168</v>
      </c>
      <c r="B168" s="357">
        <f>Základ!B170</f>
        <v>0</v>
      </c>
      <c r="C168" s="357" t="str">
        <f>Základ!C170</f>
        <v>DP KARLOVY VARY</v>
      </c>
      <c r="D168" s="353">
        <f>Základ!N170</f>
        <v>0</v>
      </c>
      <c r="E168" s="353">
        <f>Základ!O170</f>
        <v>0</v>
      </c>
      <c r="F168" s="353">
        <f>Základ!P170</f>
        <v>0</v>
      </c>
      <c r="G168" s="353">
        <f>Základ!Q170</f>
        <v>0</v>
      </c>
      <c r="H168" s="358">
        <f>Základ!R170</f>
        <v>0</v>
      </c>
      <c r="I168" s="353">
        <f>Základ!S170</f>
        <v>0</v>
      </c>
    </row>
    <row r="169" spans="1:9" ht="12.75" customHeight="1" x14ac:dyDescent="0.15">
      <c r="A169" s="353">
        <f>Základ!A171</f>
        <v>169</v>
      </c>
      <c r="B169" s="353">
        <f>Základ!B171</f>
        <v>0</v>
      </c>
      <c r="C169" s="353">
        <f>Základ!C171</f>
        <v>0</v>
      </c>
      <c r="D169" s="353">
        <f>Základ!N171</f>
        <v>0</v>
      </c>
      <c r="E169" s="353">
        <f>Základ!O171</f>
        <v>0</v>
      </c>
      <c r="F169" s="353">
        <f>Základ!P171</f>
        <v>0</v>
      </c>
      <c r="G169" s="353">
        <f>Základ!Q171</f>
        <v>0</v>
      </c>
      <c r="H169" s="358">
        <f>Základ!R171</f>
        <v>0</v>
      </c>
      <c r="I169" s="353">
        <f>Základ!S171</f>
        <v>0</v>
      </c>
    </row>
    <row r="170" spans="1:9" ht="12.75" customHeight="1" x14ac:dyDescent="0.15">
      <c r="A170" s="353">
        <f>Základ!A172</f>
        <v>170</v>
      </c>
      <c r="B170" s="353">
        <f>Základ!B172</f>
        <v>0</v>
      </c>
      <c r="C170" s="353">
        <f>Základ!C172</f>
        <v>0</v>
      </c>
      <c r="D170" s="353">
        <f>Základ!N172</f>
        <v>0</v>
      </c>
      <c r="E170" s="353">
        <f>Základ!O172</f>
        <v>0</v>
      </c>
      <c r="F170" s="353">
        <f>Základ!P172</f>
        <v>0</v>
      </c>
      <c r="G170" s="353">
        <f>Základ!Q172</f>
        <v>0</v>
      </c>
      <c r="H170" s="358">
        <f>Základ!R172</f>
        <v>0</v>
      </c>
      <c r="I170" s="353">
        <f>Základ!S172</f>
        <v>0</v>
      </c>
    </row>
    <row r="171" spans="1:9" ht="12.75" customHeight="1" x14ac:dyDescent="0.15">
      <c r="A171" s="353">
        <f>Základ!A173</f>
        <v>171</v>
      </c>
      <c r="B171" s="353">
        <f>Základ!B173</f>
        <v>0</v>
      </c>
      <c r="C171" s="353">
        <f>Základ!C173</f>
        <v>0</v>
      </c>
      <c r="D171" s="353">
        <f>Základ!N173</f>
        <v>0</v>
      </c>
      <c r="E171" s="353">
        <f>Základ!O173</f>
        <v>0</v>
      </c>
      <c r="F171" s="353">
        <f>Základ!P173</f>
        <v>0</v>
      </c>
      <c r="G171" s="353">
        <f>Základ!Q173</f>
        <v>0</v>
      </c>
      <c r="H171" s="358">
        <f>Základ!R173</f>
        <v>0</v>
      </c>
      <c r="I171" s="353">
        <f>Základ!S173</f>
        <v>0</v>
      </c>
    </row>
    <row r="172" spans="1:9" ht="12.75" customHeight="1" x14ac:dyDescent="0.15">
      <c r="A172" s="353">
        <f>Základ!A174</f>
        <v>172</v>
      </c>
      <c r="B172" s="353">
        <f>Základ!B174</f>
        <v>0</v>
      </c>
      <c r="C172" s="353">
        <f>Základ!C174</f>
        <v>0</v>
      </c>
      <c r="D172" s="353">
        <f>Základ!N174</f>
        <v>0</v>
      </c>
      <c r="E172" s="353">
        <f>Základ!O174</f>
        <v>0</v>
      </c>
      <c r="F172" s="353">
        <f>Základ!P174</f>
        <v>0</v>
      </c>
      <c r="G172" s="353">
        <f>Základ!Q174</f>
        <v>0</v>
      </c>
      <c r="H172" s="358">
        <f>Základ!R174</f>
        <v>0</v>
      </c>
      <c r="I172" s="353">
        <f>Základ!S174</f>
        <v>0</v>
      </c>
    </row>
    <row r="173" spans="1:9" ht="12.75" customHeight="1" x14ac:dyDescent="0.15">
      <c r="A173" s="353">
        <f>Základ!A175</f>
        <v>173</v>
      </c>
      <c r="B173" s="353">
        <f>Základ!B175</f>
        <v>0</v>
      </c>
      <c r="C173" s="353">
        <f>Základ!C175</f>
        <v>0</v>
      </c>
      <c r="D173" s="353">
        <f>Základ!N175</f>
        <v>0</v>
      </c>
      <c r="E173" s="353">
        <f>Základ!O175</f>
        <v>0</v>
      </c>
      <c r="F173" s="353">
        <f>Základ!P175</f>
        <v>0</v>
      </c>
      <c r="G173" s="353">
        <f>Základ!Q175</f>
        <v>0</v>
      </c>
      <c r="H173" s="358">
        <f>Základ!R175</f>
        <v>0</v>
      </c>
      <c r="I173" s="353">
        <f>Základ!S175</f>
        <v>0</v>
      </c>
    </row>
    <row r="174" spans="1:9" ht="12.75" customHeight="1" x14ac:dyDescent="0.15">
      <c r="A174" s="353">
        <f>Základ!A176</f>
        <v>174</v>
      </c>
      <c r="B174" s="357">
        <f>Základ!B176</f>
        <v>0</v>
      </c>
      <c r="C174" s="357">
        <f>Základ!C176</f>
        <v>0</v>
      </c>
      <c r="D174" s="353">
        <f>Základ!N176</f>
        <v>0</v>
      </c>
      <c r="E174" s="353">
        <f>Základ!O176</f>
        <v>0</v>
      </c>
      <c r="F174" s="353">
        <f>Základ!P176</f>
        <v>0</v>
      </c>
      <c r="G174" s="353">
        <f>Základ!Q176</f>
        <v>0</v>
      </c>
      <c r="H174" s="358">
        <f>Základ!R176</f>
        <v>0</v>
      </c>
      <c r="I174" s="353">
        <f>Základ!S176</f>
        <v>0</v>
      </c>
    </row>
    <row r="175" spans="1:9" ht="12.75" customHeight="1" x14ac:dyDescent="0.15">
      <c r="A175" s="353">
        <f>Základ!A177</f>
        <v>175</v>
      </c>
      <c r="B175" s="357">
        <f>Základ!B177</f>
        <v>0</v>
      </c>
      <c r="C175" s="357">
        <f>Základ!C177</f>
        <v>0</v>
      </c>
      <c r="D175" s="353">
        <f>Základ!N177</f>
        <v>0</v>
      </c>
      <c r="E175" s="353">
        <f>Základ!O177</f>
        <v>0</v>
      </c>
      <c r="F175" s="353">
        <f>Základ!P177</f>
        <v>0</v>
      </c>
      <c r="G175" s="353">
        <f>Základ!Q177</f>
        <v>0</v>
      </c>
      <c r="H175" s="358">
        <f>Základ!R177</f>
        <v>0</v>
      </c>
      <c r="I175" s="353">
        <f>Základ!S177</f>
        <v>0</v>
      </c>
    </row>
    <row r="176" spans="1:9" ht="12.75" customHeight="1" x14ac:dyDescent="0.15">
      <c r="A176" s="353">
        <f>Základ!A178</f>
        <v>176</v>
      </c>
      <c r="B176" s="357">
        <f>Základ!B178</f>
        <v>0</v>
      </c>
      <c r="C176" s="357">
        <f>Základ!C178</f>
        <v>0</v>
      </c>
      <c r="D176" s="353">
        <f>Základ!N178</f>
        <v>0</v>
      </c>
      <c r="E176" s="353">
        <f>Základ!O178</f>
        <v>0</v>
      </c>
      <c r="F176" s="353">
        <f>Základ!P178</f>
        <v>0</v>
      </c>
      <c r="G176" s="353">
        <f>Základ!Q178</f>
        <v>0</v>
      </c>
      <c r="H176" s="358">
        <f>Základ!R178</f>
        <v>0</v>
      </c>
      <c r="I176" s="353">
        <f>Základ!S178</f>
        <v>0</v>
      </c>
    </row>
    <row r="177" spans="1:9" ht="12.75" customHeight="1" x14ac:dyDescent="0.15">
      <c r="A177" s="353">
        <f>Základ!A179</f>
        <v>177</v>
      </c>
      <c r="B177" s="357">
        <f>Základ!B179</f>
        <v>0</v>
      </c>
      <c r="C177" s="357">
        <f>Základ!C179</f>
        <v>0</v>
      </c>
      <c r="D177" s="353">
        <f>Základ!N179</f>
        <v>0</v>
      </c>
      <c r="E177" s="353">
        <f>Základ!O179</f>
        <v>0</v>
      </c>
      <c r="F177" s="353">
        <f>Základ!P179</f>
        <v>0</v>
      </c>
      <c r="G177" s="353">
        <f>Základ!Q179</f>
        <v>0</v>
      </c>
      <c r="H177" s="358">
        <f>Základ!R179</f>
        <v>0</v>
      </c>
      <c r="I177" s="353">
        <f>Základ!S179</f>
        <v>0</v>
      </c>
    </row>
    <row r="178" spans="1:9" ht="12.75" customHeight="1" x14ac:dyDescent="0.15">
      <c r="A178" s="353">
        <f>Základ!A180</f>
        <v>178</v>
      </c>
      <c r="B178" s="357">
        <f>Základ!B180</f>
        <v>0</v>
      </c>
      <c r="C178" s="357">
        <f>Základ!C180</f>
        <v>0</v>
      </c>
      <c r="D178" s="353">
        <f>Základ!N180</f>
        <v>0</v>
      </c>
      <c r="E178" s="353">
        <f>Základ!O180</f>
        <v>0</v>
      </c>
      <c r="F178" s="353">
        <f>Základ!P180</f>
        <v>0</v>
      </c>
      <c r="G178" s="353">
        <f>Základ!Q180</f>
        <v>0</v>
      </c>
      <c r="H178" s="358">
        <f>Základ!R180</f>
        <v>0</v>
      </c>
      <c r="I178" s="353">
        <f>Základ!S180</f>
        <v>0</v>
      </c>
    </row>
    <row r="179" spans="1:9" ht="12.75" customHeight="1" x14ac:dyDescent="0.15">
      <c r="A179" s="353">
        <f>Základ!A181</f>
        <v>179</v>
      </c>
      <c r="B179" s="357">
        <f>Základ!B181</f>
        <v>0</v>
      </c>
      <c r="C179" s="357">
        <f>Základ!C181</f>
        <v>0</v>
      </c>
      <c r="D179" s="353">
        <f>Základ!N181</f>
        <v>0</v>
      </c>
      <c r="E179" s="353">
        <f>Základ!O181</f>
        <v>0</v>
      </c>
      <c r="F179" s="353">
        <f>Základ!P181</f>
        <v>0</v>
      </c>
      <c r="G179" s="353">
        <f>Základ!Q181</f>
        <v>0</v>
      </c>
      <c r="H179" s="358">
        <f>Základ!R181</f>
        <v>0</v>
      </c>
      <c r="I179" s="353">
        <f>Základ!S181</f>
        <v>0</v>
      </c>
    </row>
    <row r="180" spans="1:9" ht="12.75" customHeight="1" x14ac:dyDescent="0.15">
      <c r="A180" s="353">
        <f>Základ!A182</f>
        <v>180</v>
      </c>
      <c r="B180" s="357">
        <f>Základ!B182</f>
        <v>0</v>
      </c>
      <c r="C180" s="357">
        <f>Základ!C182</f>
        <v>0</v>
      </c>
      <c r="D180" s="353">
        <f>Základ!N182</f>
        <v>0</v>
      </c>
      <c r="E180" s="353">
        <f>Základ!O182</f>
        <v>0</v>
      </c>
      <c r="F180" s="353">
        <f>Základ!P182</f>
        <v>0</v>
      </c>
      <c r="G180" s="353">
        <f>Základ!Q182</f>
        <v>0</v>
      </c>
      <c r="H180" s="358">
        <f>Základ!R182</f>
        <v>0</v>
      </c>
      <c r="I180" s="353">
        <f>Základ!S182</f>
        <v>0</v>
      </c>
    </row>
    <row r="181" spans="1:9" ht="12.75" customHeight="1" x14ac:dyDescent="0.15">
      <c r="A181" s="353">
        <f>Základ!A183</f>
        <v>181</v>
      </c>
      <c r="B181" s="357">
        <f>Základ!B183</f>
        <v>0</v>
      </c>
      <c r="C181" s="357">
        <f>Základ!C183</f>
        <v>0</v>
      </c>
      <c r="D181" s="353">
        <f>Základ!N183</f>
        <v>0</v>
      </c>
      <c r="E181" s="353">
        <f>Základ!O183</f>
        <v>0</v>
      </c>
      <c r="F181" s="353">
        <f>Základ!P183</f>
        <v>0</v>
      </c>
      <c r="G181" s="353">
        <f>Základ!Q183</f>
        <v>0</v>
      </c>
      <c r="H181" s="358">
        <f>Základ!R183</f>
        <v>0</v>
      </c>
      <c r="I181" s="353">
        <f>Základ!S183</f>
        <v>0</v>
      </c>
    </row>
    <row r="182" spans="1:9" ht="12.75" customHeight="1" x14ac:dyDescent="0.15">
      <c r="A182" s="353">
        <f>Základ!A184</f>
        <v>182</v>
      </c>
      <c r="B182" s="357">
        <f>Základ!B184</f>
        <v>0</v>
      </c>
      <c r="C182" s="357">
        <f>Základ!C184</f>
        <v>0</v>
      </c>
      <c r="D182" s="353">
        <f>Základ!N184</f>
        <v>0</v>
      </c>
      <c r="E182" s="353">
        <f>Základ!O184</f>
        <v>0</v>
      </c>
      <c r="F182" s="353">
        <f>Základ!P184</f>
        <v>0</v>
      </c>
      <c r="G182" s="353">
        <f>Základ!Q184</f>
        <v>0</v>
      </c>
      <c r="H182" s="358">
        <f>Základ!R184</f>
        <v>0</v>
      </c>
      <c r="I182" s="353">
        <f>Základ!S184</f>
        <v>0</v>
      </c>
    </row>
    <row r="183" spans="1:9" ht="12.75" customHeight="1" x14ac:dyDescent="0.15">
      <c r="A183" s="353">
        <f>Základ!A185</f>
        <v>183</v>
      </c>
      <c r="B183" s="357">
        <f>Základ!B185</f>
        <v>0</v>
      </c>
      <c r="C183" s="357">
        <f>Základ!C185</f>
        <v>0</v>
      </c>
      <c r="D183" s="353">
        <f>Základ!N185</f>
        <v>0</v>
      </c>
      <c r="E183" s="353">
        <f>Základ!O185</f>
        <v>0</v>
      </c>
      <c r="F183" s="353">
        <f>Základ!P185</f>
        <v>0</v>
      </c>
      <c r="G183" s="353">
        <f>Základ!Q185</f>
        <v>0</v>
      </c>
      <c r="H183" s="358">
        <f>Základ!R185</f>
        <v>0</v>
      </c>
      <c r="I183" s="353">
        <f>Základ!S185</f>
        <v>0</v>
      </c>
    </row>
    <row r="184" spans="1:9" ht="12.75" customHeight="1" x14ac:dyDescent="0.15">
      <c r="A184" s="353">
        <f>Základ!A186</f>
        <v>184</v>
      </c>
      <c r="B184" s="357">
        <f>Základ!B186</f>
        <v>0</v>
      </c>
      <c r="C184" s="357">
        <f>Základ!C186</f>
        <v>0</v>
      </c>
      <c r="D184" s="353">
        <f>Základ!N186</f>
        <v>0</v>
      </c>
      <c r="E184" s="353">
        <f>Základ!O186</f>
        <v>0</v>
      </c>
      <c r="F184" s="353">
        <f>Základ!P186</f>
        <v>0</v>
      </c>
      <c r="G184" s="353">
        <f>Základ!Q186</f>
        <v>0</v>
      </c>
      <c r="H184" s="358">
        <f>Základ!R186</f>
        <v>0</v>
      </c>
      <c r="I184" s="353">
        <f>Základ!S186</f>
        <v>0</v>
      </c>
    </row>
    <row r="185" spans="1:9" ht="12.75" customHeight="1" x14ac:dyDescent="0.15">
      <c r="A185" s="353">
        <f>Základ!A187</f>
        <v>185</v>
      </c>
      <c r="B185" s="357">
        <f>Základ!B187</f>
        <v>0</v>
      </c>
      <c r="C185" s="357">
        <f>Základ!C187</f>
        <v>0</v>
      </c>
      <c r="D185" s="353">
        <f>Základ!N187</f>
        <v>0</v>
      </c>
      <c r="E185" s="353">
        <f>Základ!O187</f>
        <v>0</v>
      </c>
      <c r="F185" s="353">
        <f>Základ!P187</f>
        <v>0</v>
      </c>
      <c r="G185" s="353">
        <f>Základ!Q187</f>
        <v>0</v>
      </c>
      <c r="H185" s="358">
        <f>Základ!R187</f>
        <v>0</v>
      </c>
      <c r="I185" s="353">
        <f>Základ!S187</f>
        <v>0</v>
      </c>
    </row>
    <row r="186" spans="1:9" ht="12.75" customHeight="1" x14ac:dyDescent="0.15">
      <c r="A186" s="353">
        <f>Základ!A188</f>
        <v>186</v>
      </c>
      <c r="B186" s="357">
        <f>Základ!B188</f>
        <v>0</v>
      </c>
      <c r="C186" s="357">
        <f>Základ!C188</f>
        <v>0</v>
      </c>
      <c r="D186" s="353">
        <f>Základ!N188</f>
        <v>0</v>
      </c>
      <c r="E186" s="353">
        <f>Základ!O188</f>
        <v>0</v>
      </c>
      <c r="F186" s="353">
        <f>Základ!P188</f>
        <v>0</v>
      </c>
      <c r="G186" s="353">
        <f>Základ!Q188</f>
        <v>0</v>
      </c>
      <c r="H186" s="358">
        <f>Základ!R188</f>
        <v>0</v>
      </c>
      <c r="I186" s="353">
        <f>Základ!S188</f>
        <v>0</v>
      </c>
    </row>
    <row r="187" spans="1:9" ht="12.75" customHeight="1" x14ac:dyDescent="0.15">
      <c r="A187" s="353">
        <f>Základ!A189</f>
        <v>187</v>
      </c>
      <c r="B187" s="357">
        <f>Základ!B189</f>
        <v>0</v>
      </c>
      <c r="C187" s="357">
        <f>Základ!C189</f>
        <v>0</v>
      </c>
      <c r="D187" s="353">
        <f>Základ!N189</f>
        <v>0</v>
      </c>
      <c r="E187" s="353">
        <f>Základ!O189</f>
        <v>0</v>
      </c>
      <c r="F187" s="353">
        <f>Základ!P189</f>
        <v>0</v>
      </c>
      <c r="G187" s="353">
        <f>Základ!Q189</f>
        <v>0</v>
      </c>
      <c r="H187" s="358">
        <f>Základ!R189</f>
        <v>0</v>
      </c>
      <c r="I187" s="353">
        <f>Základ!S189</f>
        <v>0</v>
      </c>
    </row>
    <row r="188" spans="1:9" ht="12.75" customHeight="1" x14ac:dyDescent="0.15">
      <c r="A188" s="353">
        <f>Základ!A190</f>
        <v>188</v>
      </c>
      <c r="B188" s="357">
        <f>Základ!B190</f>
        <v>0</v>
      </c>
      <c r="C188" s="357">
        <f>Základ!C190</f>
        <v>0</v>
      </c>
      <c r="D188" s="353">
        <f>Základ!N190</f>
        <v>0</v>
      </c>
      <c r="E188" s="353">
        <f>Základ!O190</f>
        <v>0</v>
      </c>
      <c r="F188" s="353">
        <f>Základ!P190</f>
        <v>0</v>
      </c>
      <c r="G188" s="353">
        <f>Základ!Q190</f>
        <v>0</v>
      </c>
      <c r="H188" s="358">
        <f>Základ!R190</f>
        <v>0</v>
      </c>
      <c r="I188" s="353">
        <f>Základ!S190</f>
        <v>0</v>
      </c>
    </row>
    <row r="189" spans="1:9" ht="12.75" customHeight="1" x14ac:dyDescent="0.15">
      <c r="A189" s="353">
        <f>Základ!A191</f>
        <v>189</v>
      </c>
      <c r="B189" s="357">
        <f>Základ!B191</f>
        <v>0</v>
      </c>
      <c r="C189" s="357">
        <f>Základ!C191</f>
        <v>0</v>
      </c>
      <c r="D189" s="353">
        <f>Základ!N191</f>
        <v>0</v>
      </c>
      <c r="E189" s="353">
        <f>Základ!O191</f>
        <v>0</v>
      </c>
      <c r="F189" s="353">
        <f>Základ!P191</f>
        <v>0</v>
      </c>
      <c r="G189" s="353">
        <f>Základ!Q191</f>
        <v>0</v>
      </c>
      <c r="H189" s="358">
        <f>Základ!R191</f>
        <v>0</v>
      </c>
      <c r="I189" s="353">
        <f>Základ!S191</f>
        <v>0</v>
      </c>
    </row>
    <row r="190" spans="1:9" ht="12.75" customHeight="1" x14ac:dyDescent="0.15">
      <c r="A190" s="353">
        <f>Základ!A192</f>
        <v>190</v>
      </c>
      <c r="B190" s="357">
        <f>Základ!B192</f>
        <v>0</v>
      </c>
      <c r="C190" s="357">
        <f>Základ!C192</f>
        <v>0</v>
      </c>
      <c r="D190" s="353">
        <f>Základ!N192</f>
        <v>0</v>
      </c>
      <c r="E190" s="353">
        <f>Základ!O192</f>
        <v>0</v>
      </c>
      <c r="F190" s="353">
        <f>Základ!P192</f>
        <v>0</v>
      </c>
      <c r="G190" s="353">
        <f>Základ!Q192</f>
        <v>0</v>
      </c>
      <c r="H190" s="358">
        <f>Základ!R192</f>
        <v>0</v>
      </c>
      <c r="I190" s="353">
        <f>Základ!S192</f>
        <v>0</v>
      </c>
    </row>
    <row r="191" spans="1:9" ht="12.75" customHeight="1" x14ac:dyDescent="0.15">
      <c r="A191" s="353">
        <f>Základ!A193</f>
        <v>191</v>
      </c>
      <c r="B191" s="357">
        <f>Základ!B193</f>
        <v>0</v>
      </c>
      <c r="C191" s="357">
        <f>Základ!C193</f>
        <v>0</v>
      </c>
      <c r="D191" s="353">
        <f>Základ!N193</f>
        <v>0</v>
      </c>
      <c r="E191" s="353">
        <f>Základ!O193</f>
        <v>0</v>
      </c>
      <c r="F191" s="353">
        <f>Základ!P193</f>
        <v>0</v>
      </c>
      <c r="G191" s="353">
        <f>Základ!Q193</f>
        <v>0</v>
      </c>
      <c r="H191" s="358">
        <f>Základ!R193</f>
        <v>0</v>
      </c>
      <c r="I191" s="353">
        <f>Základ!S193</f>
        <v>0</v>
      </c>
    </row>
    <row r="192" spans="1:9" ht="12.75" customHeight="1" x14ac:dyDescent="0.15">
      <c r="A192" s="353">
        <f>Základ!A194</f>
        <v>192</v>
      </c>
      <c r="B192" s="357">
        <f>Základ!B194</f>
        <v>0</v>
      </c>
      <c r="C192" s="357">
        <f>Základ!C194</f>
        <v>0</v>
      </c>
      <c r="D192" s="353">
        <f>Základ!N194</f>
        <v>0</v>
      </c>
      <c r="E192" s="353">
        <f>Základ!O194</f>
        <v>0</v>
      </c>
      <c r="F192" s="353">
        <f>Základ!P194</f>
        <v>0</v>
      </c>
      <c r="G192" s="353">
        <f>Základ!Q194</f>
        <v>0</v>
      </c>
      <c r="H192" s="358">
        <f>Základ!R194</f>
        <v>0</v>
      </c>
      <c r="I192" s="353">
        <f>Základ!S194</f>
        <v>0</v>
      </c>
    </row>
    <row r="193" spans="1:9" ht="12.75" customHeight="1" x14ac:dyDescent="0.15">
      <c r="A193" s="353">
        <f>Základ!A195</f>
        <v>193</v>
      </c>
      <c r="B193" s="357">
        <f>Základ!B195</f>
        <v>0</v>
      </c>
      <c r="C193" s="357">
        <f>Základ!C195</f>
        <v>0</v>
      </c>
      <c r="D193" s="353">
        <f>Základ!N195</f>
        <v>0</v>
      </c>
      <c r="E193" s="353">
        <f>Základ!O195</f>
        <v>0</v>
      </c>
      <c r="F193" s="353">
        <f>Základ!P195</f>
        <v>0</v>
      </c>
      <c r="G193" s="353">
        <f>Základ!Q195</f>
        <v>0</v>
      </c>
      <c r="H193" s="358">
        <f>Základ!R195</f>
        <v>0</v>
      </c>
      <c r="I193" s="353">
        <f>Základ!S195</f>
        <v>0</v>
      </c>
    </row>
    <row r="194" spans="1:9" ht="12.75" customHeight="1" x14ac:dyDescent="0.15">
      <c r="A194" s="353">
        <f>Základ!A196</f>
        <v>194</v>
      </c>
      <c r="B194" s="357">
        <f>Základ!B196</f>
        <v>0</v>
      </c>
      <c r="C194" s="357">
        <f>Základ!C196</f>
        <v>0</v>
      </c>
      <c r="D194" s="353">
        <f>Základ!N196</f>
        <v>0</v>
      </c>
      <c r="E194" s="353">
        <f>Základ!O196</f>
        <v>0</v>
      </c>
      <c r="F194" s="353">
        <f>Základ!P196</f>
        <v>0</v>
      </c>
      <c r="G194" s="353">
        <f>Základ!Q196</f>
        <v>0</v>
      </c>
      <c r="H194" s="358">
        <f>Základ!R196</f>
        <v>0</v>
      </c>
      <c r="I194" s="353">
        <f>Základ!S196</f>
        <v>0</v>
      </c>
    </row>
    <row r="195" spans="1:9" ht="12.75" customHeight="1" x14ac:dyDescent="0.15">
      <c r="A195" s="353">
        <f>Základ!A197</f>
        <v>195</v>
      </c>
      <c r="B195" s="357">
        <f>Základ!B197</f>
        <v>0</v>
      </c>
      <c r="C195" s="357">
        <f>Základ!C197</f>
        <v>0</v>
      </c>
      <c r="D195" s="353">
        <f>Základ!N197</f>
        <v>0</v>
      </c>
      <c r="E195" s="353">
        <f>Základ!O197</f>
        <v>0</v>
      </c>
      <c r="F195" s="353">
        <f>Základ!P197</f>
        <v>0</v>
      </c>
      <c r="G195" s="353">
        <f>Základ!Q197</f>
        <v>0</v>
      </c>
      <c r="H195" s="358">
        <f>Základ!R197</f>
        <v>0</v>
      </c>
      <c r="I195" s="353">
        <f>Základ!S197</f>
        <v>0</v>
      </c>
    </row>
    <row r="196" spans="1:9" ht="12.75" customHeight="1" x14ac:dyDescent="0.15">
      <c r="A196" s="353">
        <f>Základ!A198</f>
        <v>196</v>
      </c>
      <c r="B196" s="357">
        <f>Základ!B198</f>
        <v>0</v>
      </c>
      <c r="C196" s="357">
        <f>Základ!C198</f>
        <v>0</v>
      </c>
      <c r="D196" s="353">
        <f>Základ!N198</f>
        <v>0</v>
      </c>
      <c r="E196" s="353">
        <f>Základ!O198</f>
        <v>0</v>
      </c>
      <c r="F196" s="353">
        <f>Základ!P198</f>
        <v>0</v>
      </c>
      <c r="G196" s="353">
        <f>Základ!Q198</f>
        <v>0</v>
      </c>
      <c r="H196" s="358">
        <f>Základ!R198</f>
        <v>0</v>
      </c>
      <c r="I196" s="353">
        <f>Základ!S198</f>
        <v>0</v>
      </c>
    </row>
    <row r="197" spans="1:9" ht="12.75" customHeight="1" x14ac:dyDescent="0.15">
      <c r="A197" s="353">
        <f>Základ!A199</f>
        <v>197</v>
      </c>
      <c r="B197" s="357">
        <f>Základ!B199</f>
        <v>0</v>
      </c>
      <c r="C197" s="357">
        <f>Základ!C199</f>
        <v>0</v>
      </c>
      <c r="D197" s="353">
        <f>Základ!N199</f>
        <v>0</v>
      </c>
      <c r="E197" s="353">
        <f>Základ!O199</f>
        <v>0</v>
      </c>
      <c r="F197" s="353">
        <f>Základ!P199</f>
        <v>0</v>
      </c>
      <c r="G197" s="353">
        <f>Základ!Q199</f>
        <v>0</v>
      </c>
      <c r="H197" s="358">
        <f>Základ!R199</f>
        <v>0</v>
      </c>
      <c r="I197" s="353">
        <f>Základ!S199</f>
        <v>0</v>
      </c>
    </row>
    <row r="198" spans="1:9" ht="12.75" customHeight="1" x14ac:dyDescent="0.15">
      <c r="A198" s="353">
        <f>Základ!A200</f>
        <v>198</v>
      </c>
      <c r="B198" s="357">
        <f>Základ!B200</f>
        <v>0</v>
      </c>
      <c r="C198" s="357">
        <f>Základ!C200</f>
        <v>0</v>
      </c>
      <c r="D198" s="353">
        <f>Základ!N200</f>
        <v>0</v>
      </c>
      <c r="E198" s="353">
        <f>Základ!O200</f>
        <v>0</v>
      </c>
      <c r="F198" s="353">
        <f>Základ!P200</f>
        <v>0</v>
      </c>
      <c r="G198" s="353">
        <f>Základ!Q200</f>
        <v>0</v>
      </c>
      <c r="H198" s="358">
        <f>Základ!R200</f>
        <v>0</v>
      </c>
      <c r="I198" s="353">
        <f>Základ!S200</f>
        <v>0</v>
      </c>
    </row>
    <row r="199" spans="1:9" ht="12.75" customHeight="1" x14ac:dyDescent="0.15">
      <c r="A199" s="353">
        <f>Základ!A201</f>
        <v>199</v>
      </c>
      <c r="B199" s="357">
        <f>Základ!B201</f>
        <v>0</v>
      </c>
      <c r="C199" s="357">
        <f>Základ!C201</f>
        <v>0</v>
      </c>
      <c r="D199" s="353">
        <f>Základ!N201</f>
        <v>0</v>
      </c>
      <c r="E199" s="353">
        <f>Základ!O201</f>
        <v>0</v>
      </c>
      <c r="F199" s="353">
        <f>Základ!P201</f>
        <v>0</v>
      </c>
      <c r="G199" s="353">
        <f>Základ!Q201</f>
        <v>0</v>
      </c>
      <c r="H199" s="358">
        <f>Základ!R201</f>
        <v>0</v>
      </c>
      <c r="I199" s="353">
        <f>Základ!S201</f>
        <v>0</v>
      </c>
    </row>
    <row r="200" spans="1:9" ht="12.75" customHeight="1" x14ac:dyDescent="0.15">
      <c r="A200" s="353">
        <f>Základ!A202</f>
        <v>200</v>
      </c>
      <c r="B200" s="357">
        <f>Základ!B202</f>
        <v>0</v>
      </c>
      <c r="C200" s="357">
        <f>Základ!C202</f>
        <v>0</v>
      </c>
      <c r="D200" s="353">
        <f>Základ!N202</f>
        <v>0</v>
      </c>
      <c r="E200" s="353">
        <f>Základ!O202</f>
        <v>0</v>
      </c>
      <c r="F200" s="353">
        <f>Základ!P202</f>
        <v>0</v>
      </c>
      <c r="G200" s="353">
        <f>Základ!Q202</f>
        <v>0</v>
      </c>
      <c r="H200" s="358">
        <f>Základ!R202</f>
        <v>0</v>
      </c>
      <c r="I200" s="353">
        <f>Základ!S202</f>
        <v>0</v>
      </c>
    </row>
    <row r="201" spans="1:9" ht="12.75" customHeight="1" x14ac:dyDescent="0.15">
      <c r="A201" s="353">
        <f>Základ!A203</f>
        <v>201</v>
      </c>
      <c r="B201" s="357">
        <f>Základ!B203</f>
        <v>0</v>
      </c>
      <c r="C201" s="357">
        <f>Základ!C203</f>
        <v>0</v>
      </c>
      <c r="D201" s="353">
        <f>Základ!N203</f>
        <v>0</v>
      </c>
      <c r="E201" s="353">
        <f>Základ!O203</f>
        <v>0</v>
      </c>
      <c r="F201" s="353">
        <f>Základ!P203</f>
        <v>0</v>
      </c>
      <c r="G201" s="353">
        <f>Základ!Q203</f>
        <v>0</v>
      </c>
      <c r="H201" s="358">
        <f>Základ!R203</f>
        <v>0</v>
      </c>
      <c r="I201" s="353">
        <f>Základ!S203</f>
        <v>0</v>
      </c>
    </row>
    <row r="202" spans="1:9" ht="12.75" customHeight="1" x14ac:dyDescent="0.15">
      <c r="A202" s="353">
        <f>Základ!A204</f>
        <v>202</v>
      </c>
      <c r="B202" s="357">
        <f>Základ!B204</f>
        <v>0</v>
      </c>
      <c r="C202" s="357">
        <f>Základ!C204</f>
        <v>0</v>
      </c>
      <c r="D202" s="353">
        <f>Základ!N204</f>
        <v>0</v>
      </c>
      <c r="E202" s="353">
        <f>Základ!O204</f>
        <v>0</v>
      </c>
      <c r="F202" s="353">
        <f>Základ!P204</f>
        <v>0</v>
      </c>
      <c r="G202" s="353">
        <f>Základ!Q204</f>
        <v>0</v>
      </c>
      <c r="H202" s="358">
        <f>Základ!R204</f>
        <v>0</v>
      </c>
      <c r="I202" s="353">
        <f>Základ!S204</f>
        <v>0</v>
      </c>
    </row>
    <row r="203" spans="1:9" ht="12.75" customHeight="1" x14ac:dyDescent="0.15">
      <c r="A203" s="353">
        <f>Základ!A205</f>
        <v>203</v>
      </c>
      <c r="B203" s="357">
        <f>Základ!B205</f>
        <v>0</v>
      </c>
      <c r="C203" s="357">
        <f>Základ!C205</f>
        <v>0</v>
      </c>
      <c r="D203" s="353">
        <f>Základ!N205</f>
        <v>0</v>
      </c>
      <c r="E203" s="353">
        <f>Základ!O205</f>
        <v>0</v>
      </c>
      <c r="F203" s="353">
        <f>Základ!P205</f>
        <v>0</v>
      </c>
      <c r="G203" s="353">
        <f>Základ!Q205</f>
        <v>0</v>
      </c>
      <c r="H203" s="358">
        <f>Základ!R205</f>
        <v>0</v>
      </c>
      <c r="I203" s="353">
        <f>Základ!S205</f>
        <v>0</v>
      </c>
    </row>
    <row r="204" spans="1:9" ht="12.75" customHeight="1" x14ac:dyDescent="0.15">
      <c r="A204" s="353">
        <f>Základ!A206</f>
        <v>204</v>
      </c>
      <c r="B204" s="357">
        <f>Základ!B206</f>
        <v>0</v>
      </c>
      <c r="C204" s="357">
        <f>Základ!C206</f>
        <v>0</v>
      </c>
      <c r="D204" s="353">
        <f>Základ!N206</f>
        <v>0</v>
      </c>
      <c r="E204" s="353">
        <f>Základ!O206</f>
        <v>0</v>
      </c>
      <c r="F204" s="353">
        <f>Základ!P206</f>
        <v>0</v>
      </c>
      <c r="G204" s="353">
        <f>Základ!Q206</f>
        <v>0</v>
      </c>
      <c r="H204" s="358">
        <f>Základ!R206</f>
        <v>0</v>
      </c>
      <c r="I204" s="353">
        <f>Základ!S206</f>
        <v>0</v>
      </c>
    </row>
    <row r="205" spans="1:9" ht="12.75" customHeight="1" x14ac:dyDescent="0.15">
      <c r="A205" s="353">
        <f>Základ!A207</f>
        <v>205</v>
      </c>
      <c r="B205" s="357">
        <f>Základ!B207</f>
        <v>0</v>
      </c>
      <c r="C205" s="357">
        <f>Základ!C207</f>
        <v>0</v>
      </c>
      <c r="D205" s="353">
        <f>Základ!N207</f>
        <v>0</v>
      </c>
      <c r="E205" s="353">
        <f>Základ!O207</f>
        <v>0</v>
      </c>
      <c r="F205" s="353">
        <f>Základ!P207</f>
        <v>0</v>
      </c>
      <c r="G205" s="353">
        <f>Základ!Q207</f>
        <v>0</v>
      </c>
      <c r="H205" s="358">
        <f>Základ!R207</f>
        <v>0</v>
      </c>
      <c r="I205" s="353">
        <f>Základ!S207</f>
        <v>0</v>
      </c>
    </row>
    <row r="206" spans="1:9" ht="12.75" customHeight="1" x14ac:dyDescent="0.15">
      <c r="A206" s="353">
        <f>Základ!A208</f>
        <v>206</v>
      </c>
      <c r="B206" s="357">
        <f>Základ!B208</f>
        <v>0</v>
      </c>
      <c r="C206" s="357">
        <f>Základ!C208</f>
        <v>0</v>
      </c>
      <c r="D206" s="353">
        <f>Základ!N208</f>
        <v>0</v>
      </c>
      <c r="E206" s="353">
        <f>Základ!O208</f>
        <v>0</v>
      </c>
      <c r="F206" s="353">
        <f>Základ!P208</f>
        <v>0</v>
      </c>
      <c r="G206" s="353">
        <f>Základ!Q208</f>
        <v>0</v>
      </c>
      <c r="H206" s="358">
        <f>Základ!R208</f>
        <v>0</v>
      </c>
      <c r="I206" s="353">
        <f>Základ!S208</f>
        <v>0</v>
      </c>
    </row>
    <row r="207" spans="1:9" ht="12.75" customHeight="1" x14ac:dyDescent="0.15">
      <c r="A207" s="353">
        <f>Základ!A209</f>
        <v>207</v>
      </c>
      <c r="B207" s="357">
        <f>Základ!B209</f>
        <v>0</v>
      </c>
      <c r="C207" s="357">
        <f>Základ!C209</f>
        <v>0</v>
      </c>
      <c r="D207" s="353">
        <f>Základ!N209</f>
        <v>0</v>
      </c>
      <c r="E207" s="353">
        <f>Základ!O209</f>
        <v>0</v>
      </c>
      <c r="F207" s="353">
        <f>Základ!P209</f>
        <v>0</v>
      </c>
      <c r="G207" s="353">
        <f>Základ!Q209</f>
        <v>0</v>
      </c>
      <c r="H207" s="358">
        <f>Základ!R209</f>
        <v>0</v>
      </c>
      <c r="I207" s="353">
        <f>Základ!S209</f>
        <v>0</v>
      </c>
    </row>
    <row r="208" spans="1:9" ht="12.75" customHeight="1" x14ac:dyDescent="0.15">
      <c r="A208" s="353">
        <f>Základ!A210</f>
        <v>208</v>
      </c>
      <c r="B208" s="357">
        <f>Základ!B210</f>
        <v>0</v>
      </c>
      <c r="C208" s="357">
        <f>Základ!C210</f>
        <v>0</v>
      </c>
      <c r="D208" s="353">
        <f>Základ!N210</f>
        <v>0</v>
      </c>
      <c r="E208" s="353">
        <f>Základ!O210</f>
        <v>0</v>
      </c>
      <c r="F208" s="353">
        <f>Základ!P210</f>
        <v>0</v>
      </c>
      <c r="G208" s="353">
        <f>Základ!Q210</f>
        <v>0</v>
      </c>
      <c r="H208" s="358">
        <f>Základ!R210</f>
        <v>0</v>
      </c>
      <c r="I208" s="353">
        <f>Základ!S210</f>
        <v>0</v>
      </c>
    </row>
    <row r="209" spans="1:9" ht="12.75" customHeight="1" x14ac:dyDescent="0.15">
      <c r="A209" s="353">
        <f>Základ!A211</f>
        <v>209</v>
      </c>
      <c r="B209" s="357">
        <f>Základ!B211</f>
        <v>0</v>
      </c>
      <c r="C209" s="357">
        <f>Základ!C211</f>
        <v>0</v>
      </c>
      <c r="D209" s="353">
        <f>Základ!N211</f>
        <v>0</v>
      </c>
      <c r="E209" s="353">
        <f>Základ!O211</f>
        <v>0</v>
      </c>
      <c r="F209" s="353">
        <f>Základ!P211</f>
        <v>0</v>
      </c>
      <c r="G209" s="353">
        <f>Základ!Q211</f>
        <v>0</v>
      </c>
      <c r="H209" s="358">
        <f>Základ!R211</f>
        <v>0</v>
      </c>
      <c r="I209" s="353">
        <f>Základ!S211</f>
        <v>0</v>
      </c>
    </row>
    <row r="210" spans="1:9" ht="12.75" customHeight="1" x14ac:dyDescent="0.15">
      <c r="A210" s="353">
        <f>Základ!A212</f>
        <v>210</v>
      </c>
      <c r="B210" s="357">
        <f>Základ!B212</f>
        <v>0</v>
      </c>
      <c r="C210" s="357">
        <f>Základ!C212</f>
        <v>0</v>
      </c>
      <c r="D210" s="353">
        <f>Základ!N212</f>
        <v>0</v>
      </c>
      <c r="E210" s="353">
        <f>Základ!O212</f>
        <v>0</v>
      </c>
      <c r="F210" s="353">
        <f>Základ!P212</f>
        <v>0</v>
      </c>
      <c r="G210" s="353">
        <f>Základ!Q212</f>
        <v>0</v>
      </c>
      <c r="H210" s="358">
        <f>Základ!R212</f>
        <v>0</v>
      </c>
      <c r="I210" s="353">
        <f>Základ!S212</f>
        <v>0</v>
      </c>
    </row>
    <row r="211" spans="1:9" ht="12.75" customHeight="1" x14ac:dyDescent="0.15">
      <c r="A211" s="353">
        <f>Základ!A213</f>
        <v>211</v>
      </c>
      <c r="B211" s="357">
        <f>Základ!B213</f>
        <v>0</v>
      </c>
      <c r="C211" s="357">
        <f>Základ!C213</f>
        <v>0</v>
      </c>
      <c r="D211" s="353">
        <f>Základ!N213</f>
        <v>0</v>
      </c>
      <c r="E211" s="353">
        <f>Základ!O213</f>
        <v>0</v>
      </c>
      <c r="F211" s="353">
        <f>Základ!P213</f>
        <v>0</v>
      </c>
      <c r="G211" s="353">
        <f>Základ!Q213</f>
        <v>0</v>
      </c>
      <c r="H211" s="358">
        <f>Základ!R213</f>
        <v>0</v>
      </c>
      <c r="I211" s="353">
        <f>Základ!S213</f>
        <v>0</v>
      </c>
    </row>
    <row r="212" spans="1:9" ht="12.75" customHeight="1" x14ac:dyDescent="0.15">
      <c r="A212" s="353">
        <f>Základ!A214</f>
        <v>212</v>
      </c>
      <c r="B212" s="357">
        <f>Základ!B214</f>
        <v>0</v>
      </c>
      <c r="C212" s="357">
        <f>Základ!C214</f>
        <v>0</v>
      </c>
      <c r="D212" s="353">
        <f>Základ!N214</f>
        <v>0</v>
      </c>
      <c r="E212" s="353">
        <f>Základ!O214</f>
        <v>0</v>
      </c>
      <c r="F212" s="353">
        <f>Základ!P214</f>
        <v>0</v>
      </c>
      <c r="G212" s="353">
        <f>Základ!Q214</f>
        <v>0</v>
      </c>
      <c r="H212" s="358">
        <f>Základ!R214</f>
        <v>0</v>
      </c>
      <c r="I212" s="353">
        <f>Základ!S214</f>
        <v>0</v>
      </c>
    </row>
    <row r="213" spans="1:9" ht="12.75" customHeight="1" x14ac:dyDescent="0.15">
      <c r="A213" s="353">
        <f>Základ!A215</f>
        <v>213</v>
      </c>
      <c r="B213" s="357">
        <f>Základ!B215</f>
        <v>0</v>
      </c>
      <c r="C213" s="357">
        <f>Základ!C215</f>
        <v>0</v>
      </c>
      <c r="D213" s="353">
        <f>Základ!N215</f>
        <v>0</v>
      </c>
      <c r="E213" s="353">
        <f>Základ!O215</f>
        <v>0</v>
      </c>
      <c r="F213" s="353">
        <f>Základ!P215</f>
        <v>0</v>
      </c>
      <c r="G213" s="353">
        <f>Základ!Q215</f>
        <v>0</v>
      </c>
      <c r="H213" s="358">
        <f>Základ!R215</f>
        <v>0</v>
      </c>
      <c r="I213" s="353">
        <f>Základ!S215</f>
        <v>0</v>
      </c>
    </row>
    <row r="214" spans="1:9" ht="12.75" customHeight="1" x14ac:dyDescent="0.15">
      <c r="A214" s="353">
        <f>Základ!A216</f>
        <v>214</v>
      </c>
      <c r="B214" s="357">
        <f>Základ!B216</f>
        <v>0</v>
      </c>
      <c r="C214" s="357">
        <f>Základ!C216</f>
        <v>0</v>
      </c>
      <c r="D214" s="353">
        <f>Základ!N216</f>
        <v>0</v>
      </c>
      <c r="E214" s="353">
        <f>Základ!O216</f>
        <v>0</v>
      </c>
      <c r="F214" s="353">
        <f>Základ!P216</f>
        <v>0</v>
      </c>
      <c r="G214" s="353">
        <f>Základ!Q216</f>
        <v>0</v>
      </c>
      <c r="H214" s="358">
        <f>Základ!R216</f>
        <v>0</v>
      </c>
      <c r="I214" s="353">
        <f>Základ!S216</f>
        <v>0</v>
      </c>
    </row>
    <row r="215" spans="1:9" ht="12.75" customHeight="1" x14ac:dyDescent="0.15">
      <c r="A215" s="353">
        <f>Základ!A217</f>
        <v>215</v>
      </c>
      <c r="B215" s="357">
        <f>Základ!B217</f>
        <v>0</v>
      </c>
      <c r="C215" s="357">
        <f>Základ!C217</f>
        <v>0</v>
      </c>
      <c r="D215" s="353">
        <f>Základ!N217</f>
        <v>0</v>
      </c>
      <c r="E215" s="353">
        <f>Základ!O217</f>
        <v>0</v>
      </c>
      <c r="F215" s="353">
        <f>Základ!P217</f>
        <v>0</v>
      </c>
      <c r="G215" s="353">
        <f>Základ!Q217</f>
        <v>0</v>
      </c>
      <c r="H215" s="358">
        <f>Základ!R217</f>
        <v>0</v>
      </c>
      <c r="I215" s="353">
        <f>Základ!S217</f>
        <v>0</v>
      </c>
    </row>
    <row r="216" spans="1:9" ht="12.75" customHeight="1" x14ac:dyDescent="0.15">
      <c r="A216" s="353">
        <f>Základ!A218</f>
        <v>216</v>
      </c>
      <c r="B216" s="357">
        <f>Základ!B218</f>
        <v>0</v>
      </c>
      <c r="C216" s="357">
        <f>Základ!C218</f>
        <v>0</v>
      </c>
      <c r="D216" s="353">
        <f>Základ!N218</f>
        <v>0</v>
      </c>
      <c r="E216" s="353">
        <f>Základ!O218</f>
        <v>0</v>
      </c>
      <c r="F216" s="353">
        <f>Základ!P218</f>
        <v>0</v>
      </c>
      <c r="G216" s="353">
        <f>Základ!Q218</f>
        <v>0</v>
      </c>
      <c r="H216" s="358">
        <f>Základ!R218</f>
        <v>0</v>
      </c>
      <c r="I216" s="353">
        <f>Základ!S218</f>
        <v>0</v>
      </c>
    </row>
    <row r="217" spans="1:9" ht="12.75" customHeight="1" x14ac:dyDescent="0.15">
      <c r="A217" s="353">
        <f>Základ!A219</f>
        <v>217</v>
      </c>
      <c r="B217" s="357">
        <f>Základ!B219</f>
        <v>0</v>
      </c>
      <c r="C217" s="357">
        <f>Základ!C219</f>
        <v>0</v>
      </c>
      <c r="D217" s="353">
        <f>Základ!N219</f>
        <v>0</v>
      </c>
      <c r="E217" s="353">
        <f>Základ!O219</f>
        <v>0</v>
      </c>
      <c r="F217" s="353">
        <f>Základ!P219</f>
        <v>0</v>
      </c>
      <c r="G217" s="353">
        <f>Základ!Q219</f>
        <v>0</v>
      </c>
      <c r="H217" s="358">
        <f>Základ!R219</f>
        <v>0</v>
      </c>
      <c r="I217" s="353">
        <f>Základ!S219</f>
        <v>0</v>
      </c>
    </row>
    <row r="218" spans="1:9" ht="12.75" customHeight="1" x14ac:dyDescent="0.15">
      <c r="A218" s="353">
        <f>Základ!A220</f>
        <v>218</v>
      </c>
      <c r="B218" s="357">
        <f>Základ!B220</f>
        <v>0</v>
      </c>
      <c r="C218" s="357">
        <f>Základ!C220</f>
        <v>0</v>
      </c>
      <c r="D218" s="353">
        <f>Základ!N220</f>
        <v>0</v>
      </c>
      <c r="E218" s="353">
        <f>Základ!O220</f>
        <v>0</v>
      </c>
      <c r="F218" s="353">
        <f>Základ!P220</f>
        <v>0</v>
      </c>
      <c r="G218" s="353">
        <f>Základ!Q220</f>
        <v>0</v>
      </c>
      <c r="H218" s="358">
        <f>Základ!R220</f>
        <v>0</v>
      </c>
      <c r="I218" s="353">
        <f>Základ!S220</f>
        <v>0</v>
      </c>
    </row>
    <row r="219" spans="1:9" ht="12.75" customHeight="1" x14ac:dyDescent="0.15">
      <c r="A219" s="353">
        <f>Základ!A221</f>
        <v>219</v>
      </c>
      <c r="B219" s="357">
        <f>Základ!B221</f>
        <v>0</v>
      </c>
      <c r="C219" s="357">
        <f>Základ!C221</f>
        <v>0</v>
      </c>
      <c r="D219" s="353">
        <f>Základ!N221</f>
        <v>0</v>
      </c>
      <c r="E219" s="353">
        <f>Základ!O221</f>
        <v>0</v>
      </c>
      <c r="F219" s="353">
        <f>Základ!P221</f>
        <v>0</v>
      </c>
      <c r="G219" s="353">
        <f>Základ!Q221</f>
        <v>0</v>
      </c>
      <c r="H219" s="358">
        <f>Základ!R221</f>
        <v>0</v>
      </c>
      <c r="I219" s="353">
        <f>Základ!S221</f>
        <v>0</v>
      </c>
    </row>
    <row r="220" spans="1:9" ht="12.75" customHeight="1" x14ac:dyDescent="0.15">
      <c r="A220" s="353">
        <f>Základ!A222</f>
        <v>220</v>
      </c>
      <c r="B220" s="357">
        <f>Základ!B222</f>
        <v>0</v>
      </c>
      <c r="C220" s="357">
        <f>Základ!C222</f>
        <v>0</v>
      </c>
      <c r="D220" s="353">
        <f>Základ!N222</f>
        <v>0</v>
      </c>
      <c r="E220" s="353">
        <f>Základ!O222</f>
        <v>0</v>
      </c>
      <c r="F220" s="353">
        <f>Základ!P222</f>
        <v>0</v>
      </c>
      <c r="G220" s="353">
        <f>Základ!Q222</f>
        <v>0</v>
      </c>
      <c r="H220" s="358">
        <f>Základ!R222</f>
        <v>0</v>
      </c>
      <c r="I220" s="353">
        <f>Základ!S222</f>
        <v>0</v>
      </c>
    </row>
    <row r="221" spans="1:9" ht="12.75" customHeight="1" x14ac:dyDescent="0.15">
      <c r="A221" s="353">
        <f>Základ!A223</f>
        <v>221</v>
      </c>
      <c r="B221" s="357">
        <f>Základ!B223</f>
        <v>0</v>
      </c>
      <c r="C221" s="357">
        <f>Základ!C223</f>
        <v>0</v>
      </c>
      <c r="D221" s="353">
        <f>Základ!N223</f>
        <v>0</v>
      </c>
      <c r="E221" s="353">
        <f>Základ!O223</f>
        <v>0</v>
      </c>
      <c r="F221" s="353">
        <f>Základ!P223</f>
        <v>0</v>
      </c>
      <c r="G221" s="353">
        <f>Základ!Q223</f>
        <v>0</v>
      </c>
      <c r="H221" s="358">
        <f>Základ!R223</f>
        <v>0</v>
      </c>
      <c r="I221" s="353">
        <f>Základ!S223</f>
        <v>0</v>
      </c>
    </row>
    <row r="222" spans="1:9" ht="12.75" customHeight="1" x14ac:dyDescent="0.15">
      <c r="A222" s="353">
        <f>Základ!A224</f>
        <v>222</v>
      </c>
      <c r="B222" s="357">
        <f>Základ!B224</f>
        <v>0</v>
      </c>
      <c r="C222" s="357">
        <f>Základ!C224</f>
        <v>0</v>
      </c>
      <c r="D222" s="353">
        <f>Základ!N224</f>
        <v>0</v>
      </c>
      <c r="E222" s="353">
        <f>Základ!O224</f>
        <v>0</v>
      </c>
      <c r="F222" s="353">
        <f>Základ!P224</f>
        <v>0</v>
      </c>
      <c r="G222" s="353">
        <f>Základ!Q224</f>
        <v>0</v>
      </c>
      <c r="H222" s="358">
        <f>Základ!R224</f>
        <v>0</v>
      </c>
      <c r="I222" s="353">
        <f>Základ!S224</f>
        <v>0</v>
      </c>
    </row>
    <row r="223" spans="1:9" ht="12.75" customHeight="1" x14ac:dyDescent="0.15">
      <c r="A223" s="353">
        <f>Základ!A225</f>
        <v>223</v>
      </c>
      <c r="B223" s="357">
        <f>Základ!B225</f>
        <v>0</v>
      </c>
      <c r="C223" s="357">
        <f>Základ!C225</f>
        <v>0</v>
      </c>
      <c r="D223" s="353">
        <f>Základ!N225</f>
        <v>0</v>
      </c>
      <c r="E223" s="353">
        <f>Základ!O225</f>
        <v>0</v>
      </c>
      <c r="F223" s="353">
        <f>Základ!P225</f>
        <v>0</v>
      </c>
      <c r="G223" s="353">
        <f>Základ!Q225</f>
        <v>0</v>
      </c>
      <c r="H223" s="358">
        <f>Základ!R225</f>
        <v>0</v>
      </c>
      <c r="I223" s="353">
        <f>Základ!S225</f>
        <v>0</v>
      </c>
    </row>
    <row r="224" spans="1:9" ht="12.75" customHeight="1" x14ac:dyDescent="0.15">
      <c r="A224" s="353">
        <f>Základ!A226</f>
        <v>224</v>
      </c>
      <c r="B224" s="357">
        <f>Základ!B226</f>
        <v>0</v>
      </c>
      <c r="C224" s="357">
        <f>Základ!C226</f>
        <v>0</v>
      </c>
      <c r="D224" s="353">
        <f>Základ!N226</f>
        <v>0</v>
      </c>
      <c r="E224" s="353">
        <f>Základ!O226</f>
        <v>0</v>
      </c>
      <c r="F224" s="353">
        <f>Základ!P226</f>
        <v>0</v>
      </c>
      <c r="G224" s="353">
        <f>Základ!Q226</f>
        <v>0</v>
      </c>
      <c r="H224" s="358">
        <f>Základ!R226</f>
        <v>0</v>
      </c>
      <c r="I224" s="353">
        <f>Základ!S226</f>
        <v>0</v>
      </c>
    </row>
    <row r="225" spans="1:9" ht="12.75" customHeight="1" x14ac:dyDescent="0.15">
      <c r="A225" s="353">
        <f>Základ!A227</f>
        <v>225</v>
      </c>
      <c r="B225" s="357">
        <f>Základ!B227</f>
        <v>0</v>
      </c>
      <c r="C225" s="357">
        <f>Základ!C227</f>
        <v>0</v>
      </c>
      <c r="D225" s="353">
        <f>Základ!N227</f>
        <v>0</v>
      </c>
      <c r="E225" s="353">
        <f>Základ!O227</f>
        <v>0</v>
      </c>
      <c r="F225" s="353">
        <f>Základ!P227</f>
        <v>0</v>
      </c>
      <c r="G225" s="353">
        <f>Základ!Q227</f>
        <v>0</v>
      </c>
      <c r="H225" s="358">
        <f>Základ!R227</f>
        <v>0</v>
      </c>
      <c r="I225" s="353">
        <f>Základ!S227</f>
        <v>0</v>
      </c>
    </row>
    <row r="226" spans="1:9" ht="12.75" customHeight="1" x14ac:dyDescent="0.15">
      <c r="A226" s="353">
        <f>Základ!A228</f>
        <v>226</v>
      </c>
      <c r="B226" s="357">
        <f>Základ!B228</f>
        <v>0</v>
      </c>
      <c r="C226" s="357">
        <f>Základ!C228</f>
        <v>0</v>
      </c>
      <c r="D226" s="353">
        <f>Základ!N228</f>
        <v>0</v>
      </c>
      <c r="E226" s="353">
        <f>Základ!O228</f>
        <v>0</v>
      </c>
      <c r="F226" s="353">
        <f>Základ!P228</f>
        <v>0</v>
      </c>
      <c r="G226" s="353">
        <f>Základ!Q228</f>
        <v>0</v>
      </c>
      <c r="H226" s="358">
        <f>Základ!R228</f>
        <v>0</v>
      </c>
      <c r="I226" s="353">
        <f>Základ!S228</f>
        <v>0</v>
      </c>
    </row>
    <row r="227" spans="1:9" ht="12.75" customHeight="1" x14ac:dyDescent="0.15">
      <c r="A227" s="353">
        <f>Základ!A229</f>
        <v>227</v>
      </c>
      <c r="B227" s="357">
        <f>Základ!B229</f>
        <v>0</v>
      </c>
      <c r="C227" s="357">
        <f>Základ!C229</f>
        <v>0</v>
      </c>
      <c r="D227" s="353">
        <f>Základ!N229</f>
        <v>0</v>
      </c>
      <c r="E227" s="353">
        <f>Základ!O229</f>
        <v>0</v>
      </c>
      <c r="F227" s="353">
        <f>Základ!P229</f>
        <v>0</v>
      </c>
      <c r="G227" s="353">
        <f>Základ!Q229</f>
        <v>0</v>
      </c>
      <c r="H227" s="358">
        <f>Základ!R229</f>
        <v>0</v>
      </c>
      <c r="I227" s="353">
        <f>Základ!S229</f>
        <v>0</v>
      </c>
    </row>
    <row r="228" spans="1:9" ht="12.75" customHeight="1" x14ac:dyDescent="0.15">
      <c r="A228" s="353">
        <f>Základ!A230</f>
        <v>228</v>
      </c>
      <c r="B228" s="357">
        <f>Základ!B230</f>
        <v>0</v>
      </c>
      <c r="C228" s="357">
        <f>Základ!C230</f>
        <v>0</v>
      </c>
      <c r="D228" s="353">
        <f>Základ!N230</f>
        <v>0</v>
      </c>
      <c r="E228" s="353">
        <f>Základ!O230</f>
        <v>0</v>
      </c>
      <c r="F228" s="353">
        <f>Základ!P230</f>
        <v>0</v>
      </c>
      <c r="G228" s="353">
        <f>Základ!Q230</f>
        <v>0</v>
      </c>
      <c r="H228" s="358">
        <f>Základ!R230</f>
        <v>0</v>
      </c>
      <c r="I228" s="353">
        <f>Základ!S230</f>
        <v>0</v>
      </c>
    </row>
    <row r="229" spans="1:9" ht="12.75" customHeight="1" x14ac:dyDescent="0.15">
      <c r="A229" s="353">
        <f>Základ!A231</f>
        <v>229</v>
      </c>
      <c r="B229" s="357">
        <f>Základ!B231</f>
        <v>0</v>
      </c>
      <c r="C229" s="357">
        <f>Základ!C231</f>
        <v>0</v>
      </c>
      <c r="D229" s="353">
        <f>Základ!N231</f>
        <v>0</v>
      </c>
      <c r="E229" s="353">
        <f>Základ!O231</f>
        <v>0</v>
      </c>
      <c r="F229" s="353">
        <f>Základ!P231</f>
        <v>0</v>
      </c>
      <c r="G229" s="353">
        <f>Základ!Q231</f>
        <v>0</v>
      </c>
      <c r="H229" s="358">
        <f>Základ!R231</f>
        <v>0</v>
      </c>
      <c r="I229" s="353">
        <f>Základ!S231</f>
        <v>0</v>
      </c>
    </row>
    <row r="230" spans="1:9" ht="12.75" customHeight="1" x14ac:dyDescent="0.15">
      <c r="A230" s="353">
        <f>Základ!A232</f>
        <v>230</v>
      </c>
      <c r="B230" s="357">
        <f>Základ!B232</f>
        <v>0</v>
      </c>
      <c r="C230" s="357">
        <f>Základ!C232</f>
        <v>0</v>
      </c>
      <c r="D230" s="353">
        <f>Základ!N232</f>
        <v>0</v>
      </c>
      <c r="E230" s="353">
        <f>Základ!O232</f>
        <v>0</v>
      </c>
      <c r="F230" s="353">
        <f>Základ!P232</f>
        <v>0</v>
      </c>
      <c r="G230" s="353">
        <f>Základ!Q232</f>
        <v>0</v>
      </c>
      <c r="H230" s="358">
        <f>Základ!R232</f>
        <v>0</v>
      </c>
      <c r="I230" s="353">
        <f>Základ!S232</f>
        <v>0</v>
      </c>
    </row>
    <row r="231" spans="1:9" ht="12.75" customHeight="1" x14ac:dyDescent="0.15">
      <c r="A231" s="353">
        <f>Základ!A233</f>
        <v>231</v>
      </c>
      <c r="B231" s="357">
        <f>Základ!B233</f>
        <v>0</v>
      </c>
      <c r="C231" s="357">
        <f>Základ!C233</f>
        <v>0</v>
      </c>
      <c r="D231" s="353">
        <f>Základ!N233</f>
        <v>0</v>
      </c>
      <c r="E231" s="353">
        <f>Základ!O233</f>
        <v>0</v>
      </c>
      <c r="F231" s="353">
        <f>Základ!P233</f>
        <v>0</v>
      </c>
      <c r="G231" s="353">
        <f>Základ!Q233</f>
        <v>0</v>
      </c>
      <c r="H231" s="358">
        <f>Základ!R233</f>
        <v>0</v>
      </c>
      <c r="I231" s="353">
        <f>Základ!S233</f>
        <v>0</v>
      </c>
    </row>
    <row r="232" spans="1:9" ht="12.75" customHeight="1" x14ac:dyDescent="0.15">
      <c r="A232" s="353">
        <f>Základ!A234</f>
        <v>232</v>
      </c>
      <c r="B232" s="357">
        <f>Základ!B234</f>
        <v>0</v>
      </c>
      <c r="C232" s="357">
        <f>Základ!C234</f>
        <v>0</v>
      </c>
      <c r="D232" s="353">
        <f>Základ!N234</f>
        <v>0</v>
      </c>
      <c r="E232" s="353">
        <f>Základ!O234</f>
        <v>0</v>
      </c>
      <c r="F232" s="353">
        <f>Základ!P234</f>
        <v>0</v>
      </c>
      <c r="G232" s="353">
        <f>Základ!Q234</f>
        <v>0</v>
      </c>
      <c r="H232" s="358">
        <f>Základ!R234</f>
        <v>0</v>
      </c>
      <c r="I232" s="353">
        <f>Základ!S234</f>
        <v>0</v>
      </c>
    </row>
    <row r="233" spans="1:9" ht="12.75" customHeight="1" x14ac:dyDescent="0.15">
      <c r="A233" s="353">
        <f>Základ!A235</f>
        <v>233</v>
      </c>
      <c r="B233" s="357">
        <f>Základ!B235</f>
        <v>0</v>
      </c>
      <c r="C233" s="357">
        <f>Základ!C235</f>
        <v>0</v>
      </c>
      <c r="D233" s="353">
        <f>Základ!N235</f>
        <v>0</v>
      </c>
      <c r="E233" s="353">
        <f>Základ!O235</f>
        <v>0</v>
      </c>
      <c r="F233" s="353">
        <f>Základ!P235</f>
        <v>0</v>
      </c>
      <c r="G233" s="353">
        <f>Základ!Q235</f>
        <v>0</v>
      </c>
      <c r="H233" s="358">
        <f>Základ!R235</f>
        <v>0</v>
      </c>
      <c r="I233" s="353">
        <f>Základ!S235</f>
        <v>0</v>
      </c>
    </row>
    <row r="234" spans="1:9" ht="12.75" customHeight="1" x14ac:dyDescent="0.15">
      <c r="A234" s="353">
        <f>Základ!A236</f>
        <v>234</v>
      </c>
      <c r="B234" s="357">
        <f>Základ!B236</f>
        <v>0</v>
      </c>
      <c r="C234" s="357">
        <f>Základ!C236</f>
        <v>0</v>
      </c>
      <c r="D234" s="353">
        <f>Základ!N236</f>
        <v>0</v>
      </c>
      <c r="E234" s="353">
        <f>Základ!O236</f>
        <v>0</v>
      </c>
      <c r="F234" s="353">
        <f>Základ!P236</f>
        <v>0</v>
      </c>
      <c r="G234" s="353">
        <f>Základ!Q236</f>
        <v>0</v>
      </c>
      <c r="H234" s="358">
        <f>Základ!R236</f>
        <v>0</v>
      </c>
      <c r="I234" s="353">
        <f>Základ!S236</f>
        <v>0</v>
      </c>
    </row>
    <row r="235" spans="1:9" ht="12.75" customHeight="1" x14ac:dyDescent="0.15">
      <c r="A235" s="353">
        <f>Základ!A237</f>
        <v>235</v>
      </c>
      <c r="B235" s="357">
        <f>Základ!B237</f>
        <v>0</v>
      </c>
      <c r="C235" s="357">
        <f>Základ!C237</f>
        <v>0</v>
      </c>
      <c r="D235" s="353">
        <f>Základ!N237</f>
        <v>0</v>
      </c>
      <c r="E235" s="353">
        <f>Základ!O237</f>
        <v>0</v>
      </c>
      <c r="F235" s="353">
        <f>Základ!P237</f>
        <v>0</v>
      </c>
      <c r="G235" s="353">
        <f>Základ!Q237</f>
        <v>0</v>
      </c>
      <c r="H235" s="358">
        <f>Základ!R237</f>
        <v>0</v>
      </c>
      <c r="I235" s="353">
        <f>Základ!S237</f>
        <v>0</v>
      </c>
    </row>
    <row r="236" spans="1:9" ht="12.75" customHeight="1" x14ac:dyDescent="0.15">
      <c r="A236" s="353">
        <f>Základ!A238</f>
        <v>236</v>
      </c>
      <c r="B236" s="357">
        <f>Základ!B238</f>
        <v>0</v>
      </c>
      <c r="C236" s="357">
        <f>Základ!C238</f>
        <v>0</v>
      </c>
      <c r="D236" s="353">
        <f>Základ!N238</f>
        <v>0</v>
      </c>
      <c r="E236" s="353">
        <f>Základ!O238</f>
        <v>0</v>
      </c>
      <c r="F236" s="353">
        <f>Základ!P238</f>
        <v>0</v>
      </c>
      <c r="G236" s="353">
        <f>Základ!Q238</f>
        <v>0</v>
      </c>
      <c r="H236" s="358">
        <f>Základ!R238</f>
        <v>0</v>
      </c>
      <c r="I236" s="353">
        <f>Základ!S238</f>
        <v>0</v>
      </c>
    </row>
    <row r="237" spans="1:9" ht="12.75" customHeight="1" x14ac:dyDescent="0.15">
      <c r="A237" s="353">
        <f>Základ!A239</f>
        <v>237</v>
      </c>
      <c r="B237" s="357">
        <f>Základ!B239</f>
        <v>0</v>
      </c>
      <c r="C237" s="357">
        <f>Základ!C239</f>
        <v>0</v>
      </c>
      <c r="D237" s="353">
        <f>Základ!N239</f>
        <v>0</v>
      </c>
      <c r="E237" s="353">
        <f>Základ!O239</f>
        <v>0</v>
      </c>
      <c r="F237" s="353">
        <f>Základ!P239</f>
        <v>0</v>
      </c>
      <c r="G237" s="353">
        <f>Základ!Q239</f>
        <v>0</v>
      </c>
      <c r="H237" s="358">
        <f>Základ!R239</f>
        <v>0</v>
      </c>
      <c r="I237" s="353">
        <f>Základ!S239</f>
        <v>0</v>
      </c>
    </row>
    <row r="238" spans="1:9" ht="12.75" customHeight="1" x14ac:dyDescent="0.15">
      <c r="A238" s="353">
        <f>Základ!A240</f>
        <v>238</v>
      </c>
      <c r="B238" s="357">
        <f>Základ!B240</f>
        <v>0</v>
      </c>
      <c r="C238" s="357">
        <f>Základ!C240</f>
        <v>0</v>
      </c>
      <c r="D238" s="353">
        <f>Základ!N240</f>
        <v>0</v>
      </c>
      <c r="E238" s="353">
        <f>Základ!O240</f>
        <v>0</v>
      </c>
      <c r="F238" s="353">
        <f>Základ!P240</f>
        <v>0</v>
      </c>
      <c r="G238" s="353">
        <f>Základ!Q240</f>
        <v>0</v>
      </c>
      <c r="H238" s="358">
        <f>Základ!R240</f>
        <v>0</v>
      </c>
      <c r="I238" s="353">
        <f>Základ!S240</f>
        <v>0</v>
      </c>
    </row>
    <row r="239" spans="1:9" ht="12.75" customHeight="1" x14ac:dyDescent="0.15">
      <c r="A239" s="353">
        <f>Základ!A241</f>
        <v>239</v>
      </c>
      <c r="B239" s="357">
        <f>Základ!B241</f>
        <v>0</v>
      </c>
      <c r="C239" s="357">
        <f>Základ!C241</f>
        <v>0</v>
      </c>
      <c r="D239" s="353">
        <f>Základ!N241</f>
        <v>0</v>
      </c>
      <c r="E239" s="353">
        <f>Základ!O241</f>
        <v>0</v>
      </c>
      <c r="F239" s="353">
        <f>Základ!P241</f>
        <v>0</v>
      </c>
      <c r="G239" s="353">
        <f>Základ!Q241</f>
        <v>0</v>
      </c>
      <c r="H239" s="358">
        <f>Základ!R241</f>
        <v>0</v>
      </c>
      <c r="I239" s="353">
        <f>Základ!S241</f>
        <v>0</v>
      </c>
    </row>
    <row r="240" spans="1:9" ht="12.75" customHeight="1" x14ac:dyDescent="0.15">
      <c r="A240" s="353">
        <f>Základ!A242</f>
        <v>240</v>
      </c>
      <c r="B240" s="357">
        <f>Základ!B242</f>
        <v>0</v>
      </c>
      <c r="C240" s="357">
        <f>Základ!C242</f>
        <v>0</v>
      </c>
      <c r="D240" s="353">
        <f>Základ!N242</f>
        <v>0</v>
      </c>
      <c r="E240" s="353">
        <f>Základ!O242</f>
        <v>0</v>
      </c>
      <c r="F240" s="353">
        <f>Základ!P242</f>
        <v>0</v>
      </c>
      <c r="G240" s="353">
        <f>Základ!Q242</f>
        <v>0</v>
      </c>
      <c r="H240" s="358">
        <f>Základ!R242</f>
        <v>0</v>
      </c>
      <c r="I240" s="353">
        <f>Základ!S242</f>
        <v>0</v>
      </c>
    </row>
    <row r="241" spans="1:9" ht="12.75" customHeight="1" x14ac:dyDescent="0.15">
      <c r="A241" s="353">
        <f>Základ!A243</f>
        <v>241</v>
      </c>
      <c r="B241" s="357">
        <f>Základ!B243</f>
        <v>0</v>
      </c>
      <c r="C241" s="357">
        <f>Základ!C243</f>
        <v>0</v>
      </c>
      <c r="D241" s="353">
        <f>Základ!N243</f>
        <v>0</v>
      </c>
      <c r="E241" s="353">
        <f>Základ!O243</f>
        <v>0</v>
      </c>
      <c r="F241" s="353">
        <f>Základ!P243</f>
        <v>0</v>
      </c>
      <c r="G241" s="353">
        <f>Základ!Q243</f>
        <v>0</v>
      </c>
      <c r="H241" s="358">
        <f>Základ!R243</f>
        <v>0</v>
      </c>
      <c r="I241" s="353">
        <f>Základ!S243</f>
        <v>0</v>
      </c>
    </row>
    <row r="242" spans="1:9" ht="12.75" customHeight="1" x14ac:dyDescent="0.15">
      <c r="A242" s="353">
        <f>Základ!A244</f>
        <v>242</v>
      </c>
      <c r="B242" s="357">
        <f>Základ!B244</f>
        <v>0</v>
      </c>
      <c r="C242" s="357">
        <f>Základ!C244</f>
        <v>0</v>
      </c>
      <c r="D242" s="353">
        <f>Základ!N244</f>
        <v>0</v>
      </c>
      <c r="E242" s="353">
        <f>Základ!O244</f>
        <v>0</v>
      </c>
      <c r="F242" s="353">
        <f>Základ!P244</f>
        <v>0</v>
      </c>
      <c r="G242" s="353">
        <f>Základ!Q244</f>
        <v>0</v>
      </c>
      <c r="H242" s="358">
        <f>Základ!R244</f>
        <v>0</v>
      </c>
      <c r="I242" s="353">
        <f>Základ!S244</f>
        <v>0</v>
      </c>
    </row>
    <row r="243" spans="1:9" ht="12.75" customHeight="1" x14ac:dyDescent="0.15">
      <c r="A243" s="353">
        <f>Základ!A245</f>
        <v>243</v>
      </c>
      <c r="B243" s="357">
        <f>Základ!B245</f>
        <v>0</v>
      </c>
      <c r="C243" s="357">
        <f>Základ!C245</f>
        <v>0</v>
      </c>
      <c r="D243" s="353">
        <f>Základ!N245</f>
        <v>0</v>
      </c>
      <c r="E243" s="353">
        <f>Základ!O245</f>
        <v>0</v>
      </c>
      <c r="F243" s="353">
        <f>Základ!P245</f>
        <v>0</v>
      </c>
      <c r="G243" s="353">
        <f>Základ!Q245</f>
        <v>0</v>
      </c>
      <c r="H243" s="358">
        <f>Základ!R245</f>
        <v>0</v>
      </c>
      <c r="I243" s="353">
        <f>Základ!S245</f>
        <v>0</v>
      </c>
    </row>
    <row r="244" spans="1:9" ht="12.75" customHeight="1" x14ac:dyDescent="0.15">
      <c r="A244" s="353">
        <f>Základ!A246</f>
        <v>244</v>
      </c>
      <c r="B244" s="357">
        <f>Základ!B246</f>
        <v>0</v>
      </c>
      <c r="C244" s="357">
        <f>Základ!C246</f>
        <v>0</v>
      </c>
      <c r="D244" s="353">
        <f>Základ!N246</f>
        <v>0</v>
      </c>
      <c r="E244" s="353">
        <f>Základ!O246</f>
        <v>0</v>
      </c>
      <c r="F244" s="353">
        <f>Základ!P246</f>
        <v>0</v>
      </c>
      <c r="G244" s="353">
        <f>Základ!Q246</f>
        <v>0</v>
      </c>
      <c r="H244" s="358">
        <f>Základ!R246</f>
        <v>0</v>
      </c>
      <c r="I244" s="353">
        <f>Základ!S246</f>
        <v>0</v>
      </c>
    </row>
    <row r="245" spans="1:9" ht="12.75" customHeight="1" x14ac:dyDescent="0.15">
      <c r="A245" s="353">
        <f>Základ!A247</f>
        <v>245</v>
      </c>
      <c r="B245" s="357">
        <f>Základ!B247</f>
        <v>0</v>
      </c>
      <c r="C245" s="357">
        <f>Základ!C247</f>
        <v>0</v>
      </c>
      <c r="D245" s="353">
        <f>Základ!N247</f>
        <v>0</v>
      </c>
      <c r="E245" s="353">
        <f>Základ!O247</f>
        <v>0</v>
      </c>
      <c r="F245" s="353">
        <f>Základ!P247</f>
        <v>0</v>
      </c>
      <c r="G245" s="353">
        <f>Základ!Q247</f>
        <v>0</v>
      </c>
      <c r="H245" s="358">
        <f>Základ!R247</f>
        <v>0</v>
      </c>
      <c r="I245" s="353">
        <f>Základ!S247</f>
        <v>0</v>
      </c>
    </row>
    <row r="246" spans="1:9" ht="12.75" customHeight="1" x14ac:dyDescent="0.15">
      <c r="A246" s="353">
        <f>Základ!A248</f>
        <v>246</v>
      </c>
      <c r="B246" s="357">
        <f>Základ!B248</f>
        <v>0</v>
      </c>
      <c r="C246" s="357">
        <f>Základ!C248</f>
        <v>0</v>
      </c>
      <c r="D246" s="353">
        <f>Základ!N248</f>
        <v>0</v>
      </c>
      <c r="E246" s="353">
        <f>Základ!O248</f>
        <v>0</v>
      </c>
      <c r="F246" s="353">
        <f>Základ!P248</f>
        <v>0</v>
      </c>
      <c r="G246" s="353">
        <f>Základ!Q248</f>
        <v>0</v>
      </c>
      <c r="H246" s="358">
        <f>Základ!R248</f>
        <v>0</v>
      </c>
      <c r="I246" s="353">
        <f>Základ!S248</f>
        <v>0</v>
      </c>
    </row>
    <row r="247" spans="1:9" ht="12.75" customHeight="1" x14ac:dyDescent="0.15">
      <c r="A247" s="353">
        <f>Základ!A249</f>
        <v>247</v>
      </c>
      <c r="B247" s="357">
        <f>Základ!B249</f>
        <v>0</v>
      </c>
      <c r="C247" s="357">
        <f>Základ!C249</f>
        <v>0</v>
      </c>
      <c r="D247" s="353">
        <f>Základ!N249</f>
        <v>0</v>
      </c>
      <c r="E247" s="353">
        <f>Základ!O249</f>
        <v>0</v>
      </c>
      <c r="F247" s="353">
        <f>Základ!P249</f>
        <v>0</v>
      </c>
      <c r="G247" s="353">
        <f>Základ!Q249</f>
        <v>0</v>
      </c>
      <c r="H247" s="358">
        <f>Základ!R249</f>
        <v>0</v>
      </c>
      <c r="I247" s="353">
        <f>Základ!S249</f>
        <v>0</v>
      </c>
    </row>
    <row r="248" spans="1:9" ht="12.75" customHeight="1" x14ac:dyDescent="0.15">
      <c r="A248" s="353">
        <f>Základ!A250</f>
        <v>248</v>
      </c>
      <c r="B248" s="357">
        <f>Základ!B250</f>
        <v>0</v>
      </c>
      <c r="C248" s="357">
        <f>Základ!C250</f>
        <v>0</v>
      </c>
      <c r="D248" s="353">
        <f>Základ!N250</f>
        <v>0</v>
      </c>
      <c r="E248" s="353">
        <f>Základ!O250</f>
        <v>0</v>
      </c>
      <c r="F248" s="353">
        <f>Základ!P250</f>
        <v>0</v>
      </c>
      <c r="G248" s="353">
        <f>Základ!Q250</f>
        <v>0</v>
      </c>
      <c r="H248" s="358">
        <f>Základ!R250</f>
        <v>0</v>
      </c>
      <c r="I248" s="353">
        <f>Základ!S250</f>
        <v>0</v>
      </c>
    </row>
    <row r="249" spans="1:9" ht="12.75" customHeight="1" x14ac:dyDescent="0.15">
      <c r="A249" s="353">
        <f>Základ!A251</f>
        <v>249</v>
      </c>
      <c r="B249" s="357">
        <f>Základ!B251</f>
        <v>0</v>
      </c>
      <c r="C249" s="357">
        <f>Základ!C251</f>
        <v>0</v>
      </c>
      <c r="D249" s="353">
        <f>Základ!N251</f>
        <v>0</v>
      </c>
      <c r="E249" s="353">
        <f>Základ!O251</f>
        <v>0</v>
      </c>
      <c r="F249" s="353">
        <f>Základ!P251</f>
        <v>0</v>
      </c>
      <c r="G249" s="353">
        <f>Základ!Q251</f>
        <v>0</v>
      </c>
      <c r="H249" s="358">
        <f>Základ!R251</f>
        <v>0</v>
      </c>
      <c r="I249" s="353">
        <f>Základ!S251</f>
        <v>0</v>
      </c>
    </row>
    <row r="250" spans="1:9" ht="12.75" customHeight="1" x14ac:dyDescent="0.15">
      <c r="A250" s="353">
        <f>Základ!A252</f>
        <v>250</v>
      </c>
      <c r="B250" s="357">
        <f>Základ!B252</f>
        <v>0</v>
      </c>
      <c r="C250" s="357">
        <f>Základ!C252</f>
        <v>0</v>
      </c>
      <c r="D250" s="353">
        <f>Základ!N252</f>
        <v>0</v>
      </c>
      <c r="E250" s="353">
        <f>Základ!O252</f>
        <v>0</v>
      </c>
      <c r="F250" s="353">
        <f>Základ!P252</f>
        <v>0</v>
      </c>
      <c r="G250" s="353">
        <f>Základ!Q252</f>
        <v>0</v>
      </c>
      <c r="H250" s="358">
        <f>Základ!R252</f>
        <v>0</v>
      </c>
      <c r="I250" s="353">
        <f>Základ!S252</f>
        <v>0</v>
      </c>
    </row>
    <row r="251" spans="1:9" ht="12.75" customHeight="1" x14ac:dyDescent="0.15">
      <c r="A251" s="353">
        <f>Základ!A253</f>
        <v>251</v>
      </c>
      <c r="B251" s="357">
        <f>Základ!B253</f>
        <v>0</v>
      </c>
      <c r="C251" s="357">
        <f>Základ!C253</f>
        <v>0</v>
      </c>
      <c r="D251" s="353">
        <f>Základ!N253</f>
        <v>0</v>
      </c>
      <c r="E251" s="353">
        <f>Základ!O253</f>
        <v>0</v>
      </c>
      <c r="F251" s="353">
        <f>Základ!P253</f>
        <v>0</v>
      </c>
      <c r="G251" s="353">
        <f>Základ!Q253</f>
        <v>0</v>
      </c>
      <c r="H251" s="358">
        <f>Základ!R253</f>
        <v>0</v>
      </c>
      <c r="I251" s="353">
        <f>Základ!S253</f>
        <v>0</v>
      </c>
    </row>
    <row r="252" spans="1:9" ht="12.75" customHeight="1" x14ac:dyDescent="0.15">
      <c r="A252" s="353">
        <f>Základ!A254</f>
        <v>252</v>
      </c>
      <c r="B252" s="357">
        <f>Základ!B254</f>
        <v>0</v>
      </c>
      <c r="C252" s="357">
        <f>Základ!C254</f>
        <v>0</v>
      </c>
      <c r="D252" s="353">
        <f>Základ!N254</f>
        <v>0</v>
      </c>
      <c r="E252" s="353">
        <f>Základ!O254</f>
        <v>0</v>
      </c>
      <c r="F252" s="353">
        <f>Základ!P254</f>
        <v>0</v>
      </c>
      <c r="G252" s="353">
        <f>Základ!Q254</f>
        <v>0</v>
      </c>
      <c r="H252" s="358">
        <f>Základ!R254</f>
        <v>0</v>
      </c>
      <c r="I252" s="353">
        <f>Základ!S254</f>
        <v>0</v>
      </c>
    </row>
    <row r="253" spans="1:9" ht="12.75" customHeight="1" x14ac:dyDescent="0.15">
      <c r="A253" s="353">
        <f>Základ!A255</f>
        <v>253</v>
      </c>
      <c r="B253" s="357">
        <f>Základ!B255</f>
        <v>0</v>
      </c>
      <c r="C253" s="357">
        <f>Základ!C255</f>
        <v>0</v>
      </c>
      <c r="D253" s="353">
        <f>Základ!N255</f>
        <v>0</v>
      </c>
      <c r="E253" s="353">
        <f>Základ!O255</f>
        <v>0</v>
      </c>
      <c r="F253" s="353">
        <f>Základ!P255</f>
        <v>0</v>
      </c>
      <c r="G253" s="353">
        <f>Základ!Q255</f>
        <v>0</v>
      </c>
      <c r="H253" s="358">
        <f>Základ!R255</f>
        <v>0</v>
      </c>
      <c r="I253" s="353">
        <f>Základ!S255</f>
        <v>0</v>
      </c>
    </row>
    <row r="254" spans="1:9" ht="12.75" customHeight="1" x14ac:dyDescent="0.15">
      <c r="A254" s="353">
        <f>Základ!A256</f>
        <v>254</v>
      </c>
      <c r="B254" s="357">
        <f>Základ!B256</f>
        <v>0</v>
      </c>
      <c r="C254" s="357">
        <f>Základ!C256</f>
        <v>0</v>
      </c>
      <c r="D254" s="353">
        <f>Základ!N256</f>
        <v>0</v>
      </c>
      <c r="E254" s="353">
        <f>Základ!O256</f>
        <v>0</v>
      </c>
      <c r="F254" s="353">
        <f>Základ!P256</f>
        <v>0</v>
      </c>
      <c r="G254" s="353">
        <f>Základ!Q256</f>
        <v>0</v>
      </c>
      <c r="H254" s="358">
        <f>Základ!R256</f>
        <v>0</v>
      </c>
      <c r="I254" s="353">
        <f>Základ!S256</f>
        <v>0</v>
      </c>
    </row>
    <row r="255" spans="1:9" ht="12.75" customHeight="1" x14ac:dyDescent="0.15">
      <c r="A255" s="353">
        <f>Základ!A257</f>
        <v>255</v>
      </c>
      <c r="B255" s="357">
        <f>Základ!B257</f>
        <v>0</v>
      </c>
      <c r="C255" s="357">
        <f>Základ!C257</f>
        <v>0</v>
      </c>
      <c r="D255" s="353">
        <f>Základ!N257</f>
        <v>0</v>
      </c>
      <c r="E255" s="353">
        <f>Základ!O257</f>
        <v>0</v>
      </c>
      <c r="F255" s="353">
        <f>Základ!P257</f>
        <v>0</v>
      </c>
      <c r="G255" s="353">
        <f>Základ!Q257</f>
        <v>0</v>
      </c>
      <c r="H255" s="358">
        <f>Základ!R257</f>
        <v>0</v>
      </c>
      <c r="I255" s="353">
        <f>Základ!S257</f>
        <v>0</v>
      </c>
    </row>
    <row r="256" spans="1:9" ht="12.75" customHeight="1" x14ac:dyDescent="0.15">
      <c r="A256" s="353">
        <f>Základ!A258</f>
        <v>256</v>
      </c>
      <c r="B256" s="357">
        <f>Základ!B258</f>
        <v>0</v>
      </c>
      <c r="C256" s="357">
        <f>Základ!C258</f>
        <v>0</v>
      </c>
      <c r="D256" s="353">
        <f>Základ!N258</f>
        <v>0</v>
      </c>
      <c r="E256" s="353">
        <f>Základ!O258</f>
        <v>0</v>
      </c>
      <c r="F256" s="353">
        <f>Základ!P258</f>
        <v>0</v>
      </c>
      <c r="G256" s="353">
        <f>Základ!Q258</f>
        <v>0</v>
      </c>
      <c r="H256" s="358">
        <f>Základ!R258</f>
        <v>0</v>
      </c>
      <c r="I256" s="353">
        <f>Základ!S258</f>
        <v>0</v>
      </c>
    </row>
    <row r="257" spans="1:9" ht="12.75" customHeight="1" x14ac:dyDescent="0.15">
      <c r="A257" s="353">
        <f>Základ!A259</f>
        <v>257</v>
      </c>
      <c r="B257" s="357">
        <f>Základ!B259</f>
        <v>0</v>
      </c>
      <c r="C257" s="357">
        <f>Základ!C259</f>
        <v>0</v>
      </c>
      <c r="D257" s="353">
        <f>Základ!N259</f>
        <v>0</v>
      </c>
      <c r="E257" s="353">
        <f>Základ!O259</f>
        <v>0</v>
      </c>
      <c r="F257" s="353">
        <f>Základ!P259</f>
        <v>0</v>
      </c>
      <c r="G257" s="353">
        <f>Základ!Q259</f>
        <v>0</v>
      </c>
      <c r="H257" s="358">
        <f>Základ!R259</f>
        <v>0</v>
      </c>
      <c r="I257" s="353">
        <f>Základ!S259</f>
        <v>0</v>
      </c>
    </row>
    <row r="258" spans="1:9" ht="12.75" customHeight="1" x14ac:dyDescent="0.15">
      <c r="A258" s="353">
        <f>Základ!A260</f>
        <v>258</v>
      </c>
      <c r="B258" s="357">
        <f>Základ!B260</f>
        <v>0</v>
      </c>
      <c r="C258" s="357">
        <f>Základ!C260</f>
        <v>0</v>
      </c>
      <c r="D258" s="353">
        <f>Základ!N260</f>
        <v>0</v>
      </c>
      <c r="E258" s="353">
        <f>Základ!O260</f>
        <v>0</v>
      </c>
      <c r="F258" s="353">
        <f>Základ!P260</f>
        <v>0</v>
      </c>
      <c r="G258" s="353">
        <f>Základ!Q260</f>
        <v>0</v>
      </c>
      <c r="H258" s="358">
        <f>Základ!R260</f>
        <v>0</v>
      </c>
      <c r="I258" s="353">
        <f>Základ!S260</f>
        <v>0</v>
      </c>
    </row>
    <row r="259" spans="1:9" ht="12.75" customHeight="1" x14ac:dyDescent="0.15">
      <c r="A259" s="353">
        <f>Základ!A261</f>
        <v>259</v>
      </c>
      <c r="B259" s="357">
        <f>Základ!B261</f>
        <v>0</v>
      </c>
      <c r="C259" s="357">
        <f>Základ!C261</f>
        <v>0</v>
      </c>
      <c r="D259" s="353">
        <f>Základ!N261</f>
        <v>0</v>
      </c>
      <c r="E259" s="353">
        <f>Základ!O261</f>
        <v>0</v>
      </c>
      <c r="F259" s="353">
        <f>Základ!P261</f>
        <v>0</v>
      </c>
      <c r="G259" s="353">
        <f>Základ!Q261</f>
        <v>0</v>
      </c>
      <c r="H259" s="358">
        <f>Základ!R261</f>
        <v>0</v>
      </c>
      <c r="I259" s="353">
        <f>Základ!S261</f>
        <v>0</v>
      </c>
    </row>
    <row r="260" spans="1:9" ht="12.75" customHeight="1" x14ac:dyDescent="0.15">
      <c r="A260" s="353">
        <f>Základ!A262</f>
        <v>260</v>
      </c>
      <c r="B260" s="357">
        <f>Základ!B262</f>
        <v>0</v>
      </c>
      <c r="C260" s="357">
        <f>Základ!C262</f>
        <v>0</v>
      </c>
      <c r="D260" s="353">
        <f>Základ!N262</f>
        <v>0</v>
      </c>
      <c r="E260" s="353">
        <f>Základ!O262</f>
        <v>0</v>
      </c>
      <c r="F260" s="353">
        <f>Základ!P262</f>
        <v>0</v>
      </c>
      <c r="G260" s="353">
        <f>Základ!Q262</f>
        <v>0</v>
      </c>
      <c r="H260" s="358">
        <f>Základ!R262</f>
        <v>0</v>
      </c>
      <c r="I260" s="353">
        <f>Základ!S262</f>
        <v>0</v>
      </c>
    </row>
    <row r="261" spans="1:9" ht="12.75" customHeight="1" x14ac:dyDescent="0.15">
      <c r="A261" s="353">
        <f>Základ!A263</f>
        <v>261</v>
      </c>
      <c r="B261" s="357">
        <f>Základ!B263</f>
        <v>0</v>
      </c>
      <c r="C261" s="357">
        <f>Základ!C263</f>
        <v>0</v>
      </c>
      <c r="D261" s="353">
        <f>Základ!N263</f>
        <v>0</v>
      </c>
      <c r="E261" s="353">
        <f>Základ!O263</f>
        <v>0</v>
      </c>
      <c r="F261" s="353">
        <f>Základ!P263</f>
        <v>0</v>
      </c>
      <c r="G261" s="353">
        <f>Základ!Q263</f>
        <v>0</v>
      </c>
      <c r="H261" s="358">
        <f>Základ!R263</f>
        <v>0</v>
      </c>
      <c r="I261" s="353">
        <f>Základ!S263</f>
        <v>0</v>
      </c>
    </row>
    <row r="262" spans="1:9" ht="12.75" customHeight="1" x14ac:dyDescent="0.15">
      <c r="A262" s="353">
        <f>Základ!A264</f>
        <v>262</v>
      </c>
      <c r="B262" s="357">
        <f>Základ!B264</f>
        <v>0</v>
      </c>
      <c r="C262" s="357">
        <f>Základ!C264</f>
        <v>0</v>
      </c>
      <c r="D262" s="353">
        <f>Základ!N264</f>
        <v>0</v>
      </c>
      <c r="E262" s="353">
        <f>Základ!O264</f>
        <v>0</v>
      </c>
      <c r="F262" s="353">
        <f>Základ!P264</f>
        <v>0</v>
      </c>
      <c r="G262" s="353">
        <f>Základ!Q264</f>
        <v>0</v>
      </c>
      <c r="H262" s="358">
        <f>Základ!R264</f>
        <v>0</v>
      </c>
      <c r="I262" s="353">
        <f>Základ!S264</f>
        <v>0</v>
      </c>
    </row>
    <row r="263" spans="1:9" ht="12.75" customHeight="1" x14ac:dyDescent="0.15">
      <c r="A263" s="353">
        <f>Základ!A265</f>
        <v>263</v>
      </c>
      <c r="B263" s="357">
        <f>Základ!B265</f>
        <v>0</v>
      </c>
      <c r="C263" s="357">
        <f>Základ!C265</f>
        <v>0</v>
      </c>
      <c r="D263" s="353">
        <f>Základ!N265</f>
        <v>0</v>
      </c>
      <c r="E263" s="353">
        <f>Základ!O265</f>
        <v>0</v>
      </c>
      <c r="F263" s="353">
        <f>Základ!P265</f>
        <v>0</v>
      </c>
      <c r="G263" s="353">
        <f>Základ!Q265</f>
        <v>0</v>
      </c>
      <c r="H263" s="358">
        <f>Základ!R265</f>
        <v>0</v>
      </c>
      <c r="I263" s="353">
        <f>Základ!S265</f>
        <v>0</v>
      </c>
    </row>
    <row r="264" spans="1:9" ht="12.75" customHeight="1" x14ac:dyDescent="0.15">
      <c r="A264" s="353">
        <f>Základ!A266</f>
        <v>264</v>
      </c>
      <c r="B264" s="357">
        <f>Základ!B266</f>
        <v>0</v>
      </c>
      <c r="C264" s="357">
        <f>Základ!C266</f>
        <v>0</v>
      </c>
      <c r="D264" s="353">
        <f>Základ!N266</f>
        <v>0</v>
      </c>
      <c r="E264" s="353">
        <f>Základ!O266</f>
        <v>0</v>
      </c>
      <c r="F264" s="353">
        <f>Základ!P266</f>
        <v>0</v>
      </c>
      <c r="G264" s="353">
        <f>Základ!Q266</f>
        <v>0</v>
      </c>
      <c r="H264" s="358">
        <f>Základ!R266</f>
        <v>0</v>
      </c>
      <c r="I264" s="353">
        <f>Základ!S266</f>
        <v>0</v>
      </c>
    </row>
    <row r="265" spans="1:9" ht="12.75" customHeight="1" x14ac:dyDescent="0.15">
      <c r="A265" s="353">
        <f>Základ!A267</f>
        <v>265</v>
      </c>
      <c r="B265" s="357">
        <f>Základ!B267</f>
        <v>0</v>
      </c>
      <c r="C265" s="357">
        <f>Základ!C267</f>
        <v>0</v>
      </c>
      <c r="D265" s="353">
        <f>Základ!N267</f>
        <v>0</v>
      </c>
      <c r="E265" s="353">
        <f>Základ!O267</f>
        <v>0</v>
      </c>
      <c r="F265" s="353">
        <f>Základ!P267</f>
        <v>0</v>
      </c>
      <c r="G265" s="353">
        <f>Základ!Q267</f>
        <v>0</v>
      </c>
      <c r="H265" s="358">
        <f>Základ!R267</f>
        <v>0</v>
      </c>
      <c r="I265" s="353">
        <f>Základ!S267</f>
        <v>0</v>
      </c>
    </row>
    <row r="266" spans="1:9" ht="12.75" customHeight="1" x14ac:dyDescent="0.15">
      <c r="A266" s="353">
        <f>Základ!A268</f>
        <v>266</v>
      </c>
      <c r="B266" s="357">
        <f>Základ!B268</f>
        <v>0</v>
      </c>
      <c r="C266" s="357">
        <f>Základ!C268</f>
        <v>0</v>
      </c>
      <c r="D266" s="353">
        <f>Základ!N268</f>
        <v>0</v>
      </c>
      <c r="E266" s="353">
        <f>Základ!O268</f>
        <v>0</v>
      </c>
      <c r="F266" s="353">
        <f>Základ!P268</f>
        <v>0</v>
      </c>
      <c r="G266" s="353">
        <f>Základ!Q268</f>
        <v>0</v>
      </c>
      <c r="H266" s="358">
        <f>Základ!R268</f>
        <v>0</v>
      </c>
      <c r="I266" s="353">
        <f>Základ!S268</f>
        <v>0</v>
      </c>
    </row>
    <row r="267" spans="1:9" ht="12.75" customHeight="1" x14ac:dyDescent="0.15">
      <c r="A267" s="353">
        <f>Základ!A269</f>
        <v>267</v>
      </c>
      <c r="B267" s="357">
        <f>Základ!B269</f>
        <v>0</v>
      </c>
      <c r="C267" s="357">
        <f>Základ!C269</f>
        <v>0</v>
      </c>
      <c r="D267" s="353">
        <f>Základ!N269</f>
        <v>0</v>
      </c>
      <c r="E267" s="353">
        <f>Základ!O269</f>
        <v>0</v>
      </c>
      <c r="F267" s="353">
        <f>Základ!P269</f>
        <v>0</v>
      </c>
      <c r="G267" s="353">
        <f>Základ!Q269</f>
        <v>0</v>
      </c>
      <c r="H267" s="358">
        <f>Základ!R269</f>
        <v>0</v>
      </c>
      <c r="I267" s="353">
        <f>Základ!S269</f>
        <v>0</v>
      </c>
    </row>
    <row r="268" spans="1:9" ht="12.75" customHeight="1" x14ac:dyDescent="0.15">
      <c r="A268" s="353">
        <f>Základ!A270</f>
        <v>268</v>
      </c>
      <c r="B268" s="357">
        <f>Základ!B270</f>
        <v>0</v>
      </c>
      <c r="C268" s="357">
        <f>Základ!C270</f>
        <v>0</v>
      </c>
      <c r="D268" s="353">
        <f>Základ!N270</f>
        <v>0</v>
      </c>
      <c r="E268" s="353">
        <f>Základ!O270</f>
        <v>0</v>
      </c>
      <c r="F268" s="353">
        <f>Základ!P270</f>
        <v>0</v>
      </c>
      <c r="G268" s="353">
        <f>Základ!Q270</f>
        <v>0</v>
      </c>
      <c r="H268" s="358">
        <f>Základ!R270</f>
        <v>0</v>
      </c>
      <c r="I268" s="353">
        <f>Základ!S270</f>
        <v>0</v>
      </c>
    </row>
    <row r="269" spans="1:9" ht="12.75" customHeight="1" x14ac:dyDescent="0.15">
      <c r="A269" s="353">
        <f>Základ!A271</f>
        <v>269</v>
      </c>
      <c r="B269" s="357">
        <f>Základ!B271</f>
        <v>0</v>
      </c>
      <c r="C269" s="357">
        <f>Základ!C271</f>
        <v>0</v>
      </c>
      <c r="D269" s="353">
        <f>Základ!N271</f>
        <v>0</v>
      </c>
      <c r="E269" s="353">
        <f>Základ!O271</f>
        <v>0</v>
      </c>
      <c r="F269" s="353">
        <f>Základ!P271</f>
        <v>0</v>
      </c>
      <c r="G269" s="353">
        <f>Základ!Q271</f>
        <v>0</v>
      </c>
      <c r="H269" s="358">
        <f>Základ!R271</f>
        <v>0</v>
      </c>
      <c r="I269" s="353">
        <f>Základ!S271</f>
        <v>0</v>
      </c>
    </row>
    <row r="270" spans="1:9" ht="12.75" customHeight="1" x14ac:dyDescent="0.15">
      <c r="A270" s="353">
        <f>Základ!A272</f>
        <v>270</v>
      </c>
      <c r="B270" s="357">
        <f>Základ!B272</f>
        <v>0</v>
      </c>
      <c r="C270" s="357">
        <f>Základ!C272</f>
        <v>0</v>
      </c>
      <c r="D270" s="353">
        <f>Základ!N272</f>
        <v>0</v>
      </c>
      <c r="E270" s="353">
        <f>Základ!O272</f>
        <v>0</v>
      </c>
      <c r="F270" s="353">
        <f>Základ!P272</f>
        <v>0</v>
      </c>
      <c r="G270" s="353">
        <f>Základ!Q272</f>
        <v>0</v>
      </c>
      <c r="H270" s="358">
        <f>Základ!R272</f>
        <v>0</v>
      </c>
      <c r="I270" s="353">
        <f>Základ!S272</f>
        <v>0</v>
      </c>
    </row>
    <row r="271" spans="1:9" ht="12.75" customHeight="1" x14ac:dyDescent="0.15">
      <c r="A271" s="353">
        <f>Základ!A273</f>
        <v>271</v>
      </c>
      <c r="B271" s="357">
        <f>Základ!B273</f>
        <v>0</v>
      </c>
      <c r="C271" s="357">
        <f>Základ!C273</f>
        <v>0</v>
      </c>
      <c r="D271" s="353">
        <f>Základ!N273</f>
        <v>0</v>
      </c>
      <c r="E271" s="353">
        <f>Základ!O273</f>
        <v>0</v>
      </c>
      <c r="F271" s="353">
        <f>Základ!P273</f>
        <v>0</v>
      </c>
      <c r="G271" s="353">
        <f>Základ!Q273</f>
        <v>0</v>
      </c>
      <c r="H271" s="358">
        <f>Základ!R273</f>
        <v>0</v>
      </c>
      <c r="I271" s="353">
        <f>Základ!S273</f>
        <v>0</v>
      </c>
    </row>
    <row r="272" spans="1:9" ht="12.75" customHeight="1" x14ac:dyDescent="0.15">
      <c r="A272" s="353">
        <f>Základ!A274</f>
        <v>272</v>
      </c>
      <c r="B272" s="357">
        <f>Základ!B274</f>
        <v>0</v>
      </c>
      <c r="C272" s="357">
        <f>Základ!C274</f>
        <v>0</v>
      </c>
      <c r="D272" s="353">
        <f>Základ!N274</f>
        <v>0</v>
      </c>
      <c r="E272" s="353">
        <f>Základ!O274</f>
        <v>0</v>
      </c>
      <c r="F272" s="353">
        <f>Základ!P274</f>
        <v>0</v>
      </c>
      <c r="G272" s="353">
        <f>Základ!Q274</f>
        <v>0</v>
      </c>
      <c r="H272" s="358">
        <f>Základ!R274</f>
        <v>0</v>
      </c>
      <c r="I272" s="353">
        <f>Základ!S274</f>
        <v>0</v>
      </c>
    </row>
    <row r="273" spans="1:9" ht="12.75" customHeight="1" x14ac:dyDescent="0.15">
      <c r="A273" s="353">
        <f>Základ!A275</f>
        <v>273</v>
      </c>
      <c r="B273" s="357">
        <f>Základ!B275</f>
        <v>0</v>
      </c>
      <c r="C273" s="357">
        <f>Základ!C275</f>
        <v>0</v>
      </c>
      <c r="D273" s="353">
        <f>Základ!N275</f>
        <v>0</v>
      </c>
      <c r="E273" s="353">
        <f>Základ!O275</f>
        <v>0</v>
      </c>
      <c r="F273" s="353">
        <f>Základ!P275</f>
        <v>0</v>
      </c>
      <c r="G273" s="353">
        <f>Základ!Q275</f>
        <v>0</v>
      </c>
      <c r="H273" s="358">
        <f>Základ!R275</f>
        <v>0</v>
      </c>
      <c r="I273" s="353">
        <f>Základ!S275</f>
        <v>0</v>
      </c>
    </row>
    <row r="274" spans="1:9" ht="12.75" customHeight="1" x14ac:dyDescent="0.15">
      <c r="A274" s="353">
        <f>Základ!A276</f>
        <v>274</v>
      </c>
      <c r="B274" s="357">
        <f>Základ!B276</f>
        <v>0</v>
      </c>
      <c r="C274" s="357">
        <f>Základ!C276</f>
        <v>0</v>
      </c>
      <c r="D274" s="353">
        <f>Základ!N276</f>
        <v>0</v>
      </c>
      <c r="E274" s="353">
        <f>Základ!O276</f>
        <v>0</v>
      </c>
      <c r="F274" s="353">
        <f>Základ!P276</f>
        <v>0</v>
      </c>
      <c r="G274" s="353">
        <f>Základ!Q276</f>
        <v>0</v>
      </c>
      <c r="H274" s="358">
        <f>Základ!R276</f>
        <v>0</v>
      </c>
      <c r="I274" s="353">
        <f>Základ!S276</f>
        <v>0</v>
      </c>
    </row>
    <row r="275" spans="1:9" ht="12.75" customHeight="1" x14ac:dyDescent="0.15">
      <c r="A275" s="353">
        <f>Základ!A277</f>
        <v>275</v>
      </c>
      <c r="B275" s="357">
        <f>Základ!B277</f>
        <v>0</v>
      </c>
      <c r="C275" s="357">
        <f>Základ!C277</f>
        <v>0</v>
      </c>
      <c r="D275" s="353">
        <f>Základ!N277</f>
        <v>0</v>
      </c>
      <c r="E275" s="353">
        <f>Základ!O277</f>
        <v>0</v>
      </c>
      <c r="F275" s="353">
        <f>Základ!P277</f>
        <v>0</v>
      </c>
      <c r="G275" s="353">
        <f>Základ!Q277</f>
        <v>0</v>
      </c>
      <c r="H275" s="358">
        <f>Základ!R277</f>
        <v>0</v>
      </c>
      <c r="I275" s="353">
        <f>Základ!S277</f>
        <v>0</v>
      </c>
    </row>
    <row r="276" spans="1:9" ht="12.75" customHeight="1" x14ac:dyDescent="0.15">
      <c r="A276" s="353">
        <f>Základ!A278</f>
        <v>276</v>
      </c>
      <c r="B276" s="357">
        <f>Základ!B278</f>
        <v>0</v>
      </c>
      <c r="C276" s="357">
        <f>Základ!C278</f>
        <v>0</v>
      </c>
      <c r="D276" s="353">
        <f>Základ!N278</f>
        <v>0</v>
      </c>
      <c r="E276" s="353">
        <f>Základ!O278</f>
        <v>0</v>
      </c>
      <c r="F276" s="353">
        <f>Základ!P278</f>
        <v>0</v>
      </c>
      <c r="G276" s="353">
        <f>Základ!Q278</f>
        <v>0</v>
      </c>
      <c r="H276" s="358">
        <f>Základ!R278</f>
        <v>0</v>
      </c>
      <c r="I276" s="353">
        <f>Základ!S278</f>
        <v>0</v>
      </c>
    </row>
    <row r="277" spans="1:9" ht="12.75" customHeight="1" x14ac:dyDescent="0.15">
      <c r="A277" s="353">
        <f>Základ!A279</f>
        <v>277</v>
      </c>
      <c r="B277" s="357">
        <f>Základ!B279</f>
        <v>0</v>
      </c>
      <c r="C277" s="357">
        <f>Základ!C279</f>
        <v>0</v>
      </c>
      <c r="D277" s="353">
        <f>Základ!N279</f>
        <v>0</v>
      </c>
      <c r="E277" s="353">
        <f>Základ!O279</f>
        <v>0</v>
      </c>
      <c r="F277" s="353">
        <f>Základ!P279</f>
        <v>0</v>
      </c>
      <c r="G277" s="353">
        <f>Základ!Q279</f>
        <v>0</v>
      </c>
      <c r="H277" s="358">
        <f>Základ!R279</f>
        <v>0</v>
      </c>
      <c r="I277" s="353">
        <f>Základ!S279</f>
        <v>0</v>
      </c>
    </row>
    <row r="278" spans="1:9" ht="12.75" customHeight="1" x14ac:dyDescent="0.15">
      <c r="A278" s="353">
        <f>Základ!A280</f>
        <v>278</v>
      </c>
      <c r="B278" s="357">
        <f>Základ!B280</f>
        <v>0</v>
      </c>
      <c r="C278" s="357">
        <f>Základ!C280</f>
        <v>0</v>
      </c>
      <c r="D278" s="353">
        <f>Základ!N280</f>
        <v>0</v>
      </c>
      <c r="E278" s="353">
        <f>Základ!O280</f>
        <v>0</v>
      </c>
      <c r="F278" s="353">
        <f>Základ!P280</f>
        <v>0</v>
      </c>
      <c r="G278" s="353">
        <f>Základ!Q280</f>
        <v>0</v>
      </c>
      <c r="H278" s="358">
        <f>Základ!R280</f>
        <v>0</v>
      </c>
      <c r="I278" s="353">
        <f>Základ!S280</f>
        <v>0</v>
      </c>
    </row>
    <row r="279" spans="1:9" ht="12.75" customHeight="1" x14ac:dyDescent="0.15">
      <c r="A279" s="353">
        <f>Základ!A281</f>
        <v>279</v>
      </c>
      <c r="B279" s="357">
        <f>Základ!B281</f>
        <v>0</v>
      </c>
      <c r="C279" s="357">
        <f>Základ!C281</f>
        <v>0</v>
      </c>
      <c r="D279" s="353">
        <f>Základ!N281</f>
        <v>0</v>
      </c>
      <c r="E279" s="353">
        <f>Základ!O281</f>
        <v>0</v>
      </c>
      <c r="F279" s="353">
        <f>Základ!P281</f>
        <v>0</v>
      </c>
      <c r="G279" s="353">
        <f>Základ!Q281</f>
        <v>0</v>
      </c>
      <c r="H279" s="358">
        <f>Základ!R281</f>
        <v>0</v>
      </c>
      <c r="I279" s="353">
        <f>Základ!S281</f>
        <v>0</v>
      </c>
    </row>
    <row r="280" spans="1:9" ht="12.75" customHeight="1" x14ac:dyDescent="0.15">
      <c r="A280" s="353">
        <f>Základ!A282</f>
        <v>280</v>
      </c>
      <c r="B280" s="357">
        <f>Základ!B282</f>
        <v>0</v>
      </c>
      <c r="C280" s="357">
        <f>Základ!C282</f>
        <v>0</v>
      </c>
      <c r="D280" s="353">
        <f>Základ!N282</f>
        <v>0</v>
      </c>
      <c r="E280" s="353">
        <f>Základ!O282</f>
        <v>0</v>
      </c>
      <c r="F280" s="353">
        <f>Základ!P282</f>
        <v>0</v>
      </c>
      <c r="G280" s="353">
        <f>Základ!Q282</f>
        <v>0</v>
      </c>
      <c r="H280" s="358">
        <f>Základ!R282</f>
        <v>0</v>
      </c>
      <c r="I280" s="353">
        <f>Základ!S282</f>
        <v>0</v>
      </c>
    </row>
    <row r="281" spans="1:9" ht="12.75" customHeight="1" x14ac:dyDescent="0.15">
      <c r="A281" s="353">
        <f>Základ!A283</f>
        <v>281</v>
      </c>
      <c r="B281" s="357">
        <f>Základ!B283</f>
        <v>0</v>
      </c>
      <c r="C281" s="357">
        <f>Základ!C283</f>
        <v>0</v>
      </c>
      <c r="D281" s="353">
        <f>Základ!N283</f>
        <v>0</v>
      </c>
      <c r="E281" s="353">
        <f>Základ!O283</f>
        <v>0</v>
      </c>
      <c r="F281" s="353">
        <f>Základ!P283</f>
        <v>0</v>
      </c>
      <c r="G281" s="353">
        <f>Základ!Q283</f>
        <v>0</v>
      </c>
      <c r="H281" s="358">
        <f>Základ!R283</f>
        <v>0</v>
      </c>
      <c r="I281" s="353">
        <f>Základ!S283</f>
        <v>0</v>
      </c>
    </row>
    <row r="282" spans="1:9" ht="12.75" customHeight="1" x14ac:dyDescent="0.15">
      <c r="A282" s="353">
        <f>Základ!A284</f>
        <v>282</v>
      </c>
      <c r="B282" s="357">
        <f>Základ!B284</f>
        <v>0</v>
      </c>
      <c r="C282" s="357">
        <f>Základ!C284</f>
        <v>0</v>
      </c>
      <c r="D282" s="353">
        <f>Základ!N284</f>
        <v>0</v>
      </c>
      <c r="E282" s="353">
        <f>Základ!O284</f>
        <v>0</v>
      </c>
      <c r="F282" s="353">
        <f>Základ!P284</f>
        <v>0</v>
      </c>
      <c r="G282" s="353">
        <f>Základ!Q284</f>
        <v>0</v>
      </c>
      <c r="H282" s="358">
        <f>Základ!R284</f>
        <v>0</v>
      </c>
      <c r="I282" s="353">
        <f>Základ!S284</f>
        <v>0</v>
      </c>
    </row>
    <row r="283" spans="1:9" ht="12.75" customHeight="1" x14ac:dyDescent="0.15">
      <c r="A283" s="353">
        <f>Základ!A285</f>
        <v>283</v>
      </c>
      <c r="B283" s="357">
        <f>Základ!B285</f>
        <v>0</v>
      </c>
      <c r="C283" s="357">
        <f>Základ!C285</f>
        <v>0</v>
      </c>
      <c r="D283" s="353">
        <f>Základ!N285</f>
        <v>0</v>
      </c>
      <c r="E283" s="353">
        <f>Základ!O285</f>
        <v>0</v>
      </c>
      <c r="F283" s="353">
        <f>Základ!P285</f>
        <v>0</v>
      </c>
      <c r="G283" s="353">
        <f>Základ!Q285</f>
        <v>0</v>
      </c>
      <c r="H283" s="358">
        <f>Základ!R285</f>
        <v>0</v>
      </c>
      <c r="I283" s="353">
        <f>Základ!S285</f>
        <v>0</v>
      </c>
    </row>
    <row r="284" spans="1:9" ht="12.75" customHeight="1" x14ac:dyDescent="0.15">
      <c r="A284" s="353">
        <f>Základ!A286</f>
        <v>284</v>
      </c>
      <c r="B284" s="357">
        <f>Základ!B286</f>
        <v>0</v>
      </c>
      <c r="C284" s="357">
        <f>Základ!C286</f>
        <v>0</v>
      </c>
      <c r="D284" s="353">
        <f>Základ!N286</f>
        <v>0</v>
      </c>
      <c r="E284" s="353">
        <f>Základ!O286</f>
        <v>0</v>
      </c>
      <c r="F284" s="353">
        <f>Základ!P286</f>
        <v>0</v>
      </c>
      <c r="G284" s="353">
        <f>Základ!Q286</f>
        <v>0</v>
      </c>
      <c r="H284" s="358">
        <f>Základ!R286</f>
        <v>0</v>
      </c>
      <c r="I284" s="353">
        <f>Základ!S286</f>
        <v>0</v>
      </c>
    </row>
    <row r="285" spans="1:9" ht="12.75" customHeight="1" x14ac:dyDescent="0.15">
      <c r="A285" s="353">
        <f>Základ!A287</f>
        <v>285</v>
      </c>
      <c r="B285" s="357">
        <f>Základ!B287</f>
        <v>0</v>
      </c>
      <c r="C285" s="357">
        <f>Základ!C287</f>
        <v>0</v>
      </c>
      <c r="D285" s="353">
        <f>Základ!N287</f>
        <v>0</v>
      </c>
      <c r="E285" s="353">
        <f>Základ!O287</f>
        <v>0</v>
      </c>
      <c r="F285" s="353">
        <f>Základ!P287</f>
        <v>0</v>
      </c>
      <c r="G285" s="353">
        <f>Základ!Q287</f>
        <v>0</v>
      </c>
      <c r="H285" s="358">
        <f>Základ!R287</f>
        <v>0</v>
      </c>
      <c r="I285" s="353">
        <f>Základ!S287</f>
        <v>0</v>
      </c>
    </row>
    <row r="286" spans="1:9" ht="12.75" customHeight="1" x14ac:dyDescent="0.15">
      <c r="A286" s="353">
        <f>Základ!A288</f>
        <v>286</v>
      </c>
      <c r="B286" s="357">
        <f>Základ!B288</f>
        <v>0</v>
      </c>
      <c r="C286" s="357">
        <f>Základ!C288</f>
        <v>0</v>
      </c>
      <c r="D286" s="353">
        <f>Základ!N288</f>
        <v>0</v>
      </c>
      <c r="E286" s="353">
        <f>Základ!O288</f>
        <v>0</v>
      </c>
      <c r="F286" s="353">
        <f>Základ!P288</f>
        <v>0</v>
      </c>
      <c r="G286" s="353">
        <f>Základ!Q288</f>
        <v>0</v>
      </c>
      <c r="H286" s="358">
        <f>Základ!R288</f>
        <v>0</v>
      </c>
      <c r="I286" s="353">
        <f>Základ!S288</f>
        <v>0</v>
      </c>
    </row>
    <row r="287" spans="1:9" ht="12.75" customHeight="1" x14ac:dyDescent="0.15">
      <c r="A287" s="353">
        <f>Základ!A289</f>
        <v>287</v>
      </c>
      <c r="B287" s="357">
        <f>Základ!B289</f>
        <v>0</v>
      </c>
      <c r="C287" s="357">
        <f>Základ!C289</f>
        <v>0</v>
      </c>
      <c r="D287" s="353">
        <f>Základ!N289</f>
        <v>0</v>
      </c>
      <c r="E287" s="353">
        <f>Základ!O289</f>
        <v>0</v>
      </c>
      <c r="F287" s="353">
        <f>Základ!P289</f>
        <v>0</v>
      </c>
      <c r="G287" s="353">
        <f>Základ!Q289</f>
        <v>0</v>
      </c>
      <c r="H287" s="358">
        <f>Základ!R289</f>
        <v>0</v>
      </c>
      <c r="I287" s="353">
        <f>Základ!S289</f>
        <v>0</v>
      </c>
    </row>
    <row r="288" spans="1:9" ht="12.75" customHeight="1" x14ac:dyDescent="0.15">
      <c r="A288" s="353">
        <f>Základ!A290</f>
        <v>288</v>
      </c>
      <c r="B288" s="357">
        <f>Základ!B290</f>
        <v>0</v>
      </c>
      <c r="C288" s="357">
        <f>Základ!C290</f>
        <v>0</v>
      </c>
      <c r="D288" s="353">
        <f>Základ!N290</f>
        <v>0</v>
      </c>
      <c r="E288" s="353">
        <f>Základ!O290</f>
        <v>0</v>
      </c>
      <c r="F288" s="353">
        <f>Základ!P290</f>
        <v>0</v>
      </c>
      <c r="G288" s="353">
        <f>Základ!Q290</f>
        <v>0</v>
      </c>
      <c r="H288" s="358">
        <f>Základ!R290</f>
        <v>0</v>
      </c>
      <c r="I288" s="353">
        <f>Základ!S290</f>
        <v>0</v>
      </c>
    </row>
    <row r="289" spans="1:9" ht="12.75" customHeight="1" x14ac:dyDescent="0.15">
      <c r="A289" s="353">
        <f>Základ!A291</f>
        <v>289</v>
      </c>
      <c r="B289" s="357">
        <f>Základ!B291</f>
        <v>0</v>
      </c>
      <c r="C289" s="357">
        <f>Základ!C291</f>
        <v>0</v>
      </c>
      <c r="D289" s="353">
        <f>Základ!N291</f>
        <v>0</v>
      </c>
      <c r="E289" s="353">
        <f>Základ!O291</f>
        <v>0</v>
      </c>
      <c r="F289" s="353">
        <f>Základ!P291</f>
        <v>0</v>
      </c>
      <c r="G289" s="353">
        <f>Základ!Q291</f>
        <v>0</v>
      </c>
      <c r="H289" s="358">
        <f>Základ!R291</f>
        <v>0</v>
      </c>
      <c r="I289" s="353">
        <f>Základ!S291</f>
        <v>0</v>
      </c>
    </row>
    <row r="290" spans="1:9" ht="12.75" customHeight="1" x14ac:dyDescent="0.15">
      <c r="A290" s="353">
        <f>Základ!A292</f>
        <v>290</v>
      </c>
      <c r="B290" s="357">
        <f>Základ!B292</f>
        <v>0</v>
      </c>
      <c r="C290" s="357">
        <f>Základ!C292</f>
        <v>0</v>
      </c>
      <c r="D290" s="353">
        <f>Základ!N292</f>
        <v>0</v>
      </c>
      <c r="E290" s="353">
        <f>Základ!O292</f>
        <v>0</v>
      </c>
      <c r="F290" s="353">
        <f>Základ!P292</f>
        <v>0</v>
      </c>
      <c r="G290" s="353">
        <f>Základ!Q292</f>
        <v>0</v>
      </c>
      <c r="H290" s="358">
        <f>Základ!R292</f>
        <v>0</v>
      </c>
      <c r="I290" s="353">
        <f>Základ!S292</f>
        <v>0</v>
      </c>
    </row>
    <row r="291" spans="1:9" ht="12.75" customHeight="1" x14ac:dyDescent="0.15">
      <c r="A291" s="353">
        <f>Základ!A293</f>
        <v>291</v>
      </c>
      <c r="B291" s="357">
        <f>Základ!B293</f>
        <v>0</v>
      </c>
      <c r="C291" s="357">
        <f>Základ!C293</f>
        <v>0</v>
      </c>
      <c r="D291" s="353">
        <f>Základ!N293</f>
        <v>0</v>
      </c>
      <c r="E291" s="353">
        <f>Základ!O293</f>
        <v>0</v>
      </c>
      <c r="F291" s="353">
        <f>Základ!P293</f>
        <v>0</v>
      </c>
      <c r="G291" s="353">
        <f>Základ!Q293</f>
        <v>0</v>
      </c>
      <c r="H291" s="358">
        <f>Základ!R293</f>
        <v>0</v>
      </c>
      <c r="I291" s="353">
        <f>Základ!S293</f>
        <v>0</v>
      </c>
    </row>
    <row r="292" spans="1:9" ht="12.75" customHeight="1" x14ac:dyDescent="0.15">
      <c r="A292" s="353">
        <f>Základ!A294</f>
        <v>292</v>
      </c>
      <c r="B292" s="357">
        <f>Základ!B294</f>
        <v>0</v>
      </c>
      <c r="C292" s="357">
        <f>Základ!C294</f>
        <v>0</v>
      </c>
      <c r="D292" s="353">
        <f>Základ!N294</f>
        <v>0</v>
      </c>
      <c r="E292" s="353">
        <f>Základ!O294</f>
        <v>0</v>
      </c>
      <c r="F292" s="353">
        <f>Základ!P294</f>
        <v>0</v>
      </c>
      <c r="G292" s="353">
        <f>Základ!Q294</f>
        <v>0</v>
      </c>
      <c r="H292" s="358">
        <f>Základ!R294</f>
        <v>0</v>
      </c>
      <c r="I292" s="353">
        <f>Základ!S294</f>
        <v>0</v>
      </c>
    </row>
    <row r="293" spans="1:9" ht="12.75" customHeight="1" x14ac:dyDescent="0.15">
      <c r="A293" s="353">
        <f>Základ!A295</f>
        <v>293</v>
      </c>
      <c r="B293" s="357">
        <f>Základ!B295</f>
        <v>0</v>
      </c>
      <c r="C293" s="357">
        <f>Základ!C295</f>
        <v>0</v>
      </c>
      <c r="D293" s="353">
        <f>Základ!N295</f>
        <v>0</v>
      </c>
      <c r="E293" s="353">
        <f>Základ!O295</f>
        <v>0</v>
      </c>
      <c r="F293" s="353">
        <f>Základ!P295</f>
        <v>0</v>
      </c>
      <c r="G293" s="353">
        <f>Základ!Q295</f>
        <v>0</v>
      </c>
      <c r="H293" s="358">
        <f>Základ!R295</f>
        <v>0</v>
      </c>
      <c r="I293" s="353">
        <f>Základ!S295</f>
        <v>0</v>
      </c>
    </row>
    <row r="294" spans="1:9" ht="12.75" customHeight="1" x14ac:dyDescent="0.15">
      <c r="A294" s="353">
        <f>Základ!A296</f>
        <v>294</v>
      </c>
      <c r="B294" s="357">
        <f>Základ!B296</f>
        <v>0</v>
      </c>
      <c r="C294" s="357">
        <f>Základ!C296</f>
        <v>0</v>
      </c>
      <c r="D294" s="353">
        <f>Základ!N296</f>
        <v>0</v>
      </c>
      <c r="E294" s="353">
        <f>Základ!O296</f>
        <v>0</v>
      </c>
      <c r="F294" s="353">
        <f>Základ!P296</f>
        <v>0</v>
      </c>
      <c r="G294" s="353">
        <f>Základ!Q296</f>
        <v>0</v>
      </c>
      <c r="H294" s="358">
        <f>Základ!R296</f>
        <v>0</v>
      </c>
      <c r="I294" s="353">
        <f>Základ!S296</f>
        <v>0</v>
      </c>
    </row>
    <row r="295" spans="1:9" ht="12.75" customHeight="1" x14ac:dyDescent="0.15">
      <c r="A295" s="390" t="s">
        <v>570</v>
      </c>
      <c r="B295" s="374"/>
      <c r="C295" s="374"/>
      <c r="D295" s="374"/>
      <c r="E295" s="374"/>
      <c r="F295" s="374"/>
      <c r="G295" s="374"/>
      <c r="H295" s="374"/>
      <c r="I295" s="375"/>
    </row>
    <row r="296" spans="1:9" ht="12.75" customHeight="1" x14ac:dyDescent="0.15">
      <c r="A296" s="274" t="s">
        <v>0</v>
      </c>
      <c r="B296" s="274" t="s">
        <v>572</v>
      </c>
      <c r="C296" s="359" t="s">
        <v>573</v>
      </c>
      <c r="D296" s="274" t="s">
        <v>574</v>
      </c>
      <c r="E296" s="274" t="s">
        <v>575</v>
      </c>
      <c r="F296" s="274" t="s">
        <v>576</v>
      </c>
      <c r="G296" s="274" t="s">
        <v>577</v>
      </c>
      <c r="H296" s="275" t="s">
        <v>583</v>
      </c>
      <c r="I296" s="274" t="s">
        <v>579</v>
      </c>
    </row>
    <row r="297" spans="1:9" ht="12.75" customHeight="1" x14ac:dyDescent="0.15">
      <c r="A297" s="355"/>
      <c r="B297" s="355"/>
      <c r="C297" s="355"/>
      <c r="D297" s="355"/>
      <c r="E297" s="355"/>
      <c r="F297" s="355"/>
      <c r="G297" s="355"/>
      <c r="H297" s="356"/>
      <c r="I297" s="355"/>
    </row>
    <row r="298" spans="1:9" ht="12.75" customHeight="1" x14ac:dyDescent="0.15">
      <c r="A298" s="355"/>
      <c r="B298" s="355"/>
      <c r="C298" s="355"/>
      <c r="D298" s="355"/>
      <c r="E298" s="355"/>
      <c r="F298" s="355"/>
      <c r="G298" s="355"/>
      <c r="H298" s="356"/>
      <c r="I298" s="355"/>
    </row>
    <row r="299" spans="1:9" ht="12.75" customHeight="1" x14ac:dyDescent="0.15">
      <c r="A299" s="355"/>
      <c r="B299" s="355"/>
      <c r="C299" s="355"/>
      <c r="D299" s="355"/>
      <c r="E299" s="355"/>
      <c r="F299" s="355"/>
      <c r="G299" s="355"/>
      <c r="H299" s="356"/>
      <c r="I299" s="355"/>
    </row>
    <row r="300" spans="1:9" ht="12.75" customHeight="1" x14ac:dyDescent="0.15">
      <c r="A300" s="355"/>
      <c r="B300" s="355"/>
      <c r="C300" s="355"/>
      <c r="D300" s="355"/>
      <c r="E300" s="355"/>
      <c r="F300" s="355"/>
      <c r="G300" s="355"/>
      <c r="H300" s="356"/>
      <c r="I300" s="355"/>
    </row>
    <row r="301" spans="1:9" ht="12.75" customHeight="1" x14ac:dyDescent="0.15">
      <c r="A301" s="355"/>
      <c r="B301" s="355"/>
      <c r="C301" s="355"/>
      <c r="D301" s="355"/>
      <c r="E301" s="355"/>
      <c r="F301" s="355"/>
      <c r="G301" s="355"/>
      <c r="H301" s="356"/>
      <c r="I301" s="355"/>
    </row>
    <row r="302" spans="1:9" ht="12.75" customHeight="1" x14ac:dyDescent="0.15">
      <c r="A302" s="355"/>
      <c r="B302" s="355"/>
      <c r="C302" s="355"/>
      <c r="D302" s="355"/>
      <c r="E302" s="355"/>
      <c r="F302" s="355"/>
      <c r="G302" s="355"/>
      <c r="H302" s="356"/>
      <c r="I302" s="355"/>
    </row>
    <row r="303" spans="1:9" ht="12.75" customHeight="1" x14ac:dyDescent="0.15">
      <c r="A303" s="355"/>
      <c r="B303" s="355"/>
      <c r="C303" s="355"/>
      <c r="D303" s="355"/>
      <c r="E303" s="355"/>
      <c r="F303" s="355"/>
      <c r="G303" s="355"/>
      <c r="H303" s="356"/>
      <c r="I303" s="355"/>
    </row>
    <row r="304" spans="1:9" ht="12.75" customHeight="1" x14ac:dyDescent="0.15">
      <c r="A304" s="355"/>
      <c r="B304" s="355"/>
      <c r="C304" s="355"/>
      <c r="D304" s="355"/>
      <c r="E304" s="355"/>
      <c r="F304" s="355"/>
      <c r="G304" s="355"/>
      <c r="H304" s="356"/>
      <c r="I304" s="355"/>
    </row>
    <row r="305" spans="1:9" ht="12.75" customHeight="1" x14ac:dyDescent="0.15">
      <c r="A305" s="355"/>
      <c r="B305" s="355"/>
      <c r="C305" s="355"/>
      <c r="D305" s="355"/>
      <c r="E305" s="355"/>
      <c r="F305" s="355"/>
      <c r="G305" s="355"/>
      <c r="H305" s="356"/>
      <c r="I305" s="355"/>
    </row>
    <row r="306" spans="1:9" ht="12.75" customHeight="1" x14ac:dyDescent="0.15">
      <c r="A306" s="355"/>
      <c r="B306" s="355"/>
      <c r="C306" s="355"/>
      <c r="D306" s="355"/>
      <c r="E306" s="355"/>
      <c r="F306" s="355"/>
      <c r="G306" s="355"/>
      <c r="H306" s="356"/>
      <c r="I306" s="355"/>
    </row>
    <row r="307" spans="1:9" ht="12.75" customHeight="1" x14ac:dyDescent="0.15">
      <c r="A307" s="355"/>
      <c r="B307" s="355"/>
      <c r="C307" s="355"/>
      <c r="D307" s="355"/>
      <c r="E307" s="355"/>
      <c r="F307" s="355"/>
      <c r="G307" s="355"/>
      <c r="H307" s="356"/>
      <c r="I307" s="355"/>
    </row>
    <row r="308" spans="1:9" ht="12.75" customHeight="1" x14ac:dyDescent="0.15">
      <c r="A308" s="355"/>
      <c r="B308" s="355"/>
      <c r="C308" s="355"/>
      <c r="D308" s="355"/>
      <c r="E308" s="355"/>
      <c r="F308" s="355"/>
      <c r="G308" s="355"/>
      <c r="H308" s="356"/>
      <c r="I308" s="355"/>
    </row>
    <row r="309" spans="1:9" ht="12.75" customHeight="1" x14ac:dyDescent="0.15">
      <c r="A309" s="355"/>
      <c r="B309" s="355"/>
      <c r="C309" s="355"/>
      <c r="D309" s="355"/>
      <c r="E309" s="355"/>
      <c r="F309" s="355"/>
      <c r="G309" s="355"/>
      <c r="H309" s="356"/>
      <c r="I309" s="355"/>
    </row>
    <row r="310" spans="1:9" ht="12.75" customHeight="1" x14ac:dyDescent="0.15">
      <c r="A310" s="355"/>
      <c r="B310" s="355"/>
      <c r="C310" s="355"/>
      <c r="D310" s="355"/>
      <c r="E310" s="355"/>
      <c r="F310" s="355"/>
      <c r="G310" s="355"/>
      <c r="H310" s="356"/>
      <c r="I310" s="355"/>
    </row>
    <row r="311" spans="1:9" ht="12.75" customHeight="1" x14ac:dyDescent="0.15">
      <c r="A311" s="355"/>
      <c r="B311" s="355"/>
      <c r="C311" s="355"/>
      <c r="D311" s="355"/>
      <c r="E311" s="355"/>
      <c r="F311" s="355"/>
      <c r="G311" s="355"/>
      <c r="H311" s="356"/>
      <c r="I311" s="355"/>
    </row>
    <row r="312" spans="1:9" ht="12.75" customHeight="1" x14ac:dyDescent="0.15">
      <c r="A312" s="355"/>
      <c r="B312" s="355"/>
      <c r="C312" s="355"/>
      <c r="D312" s="355"/>
      <c r="E312" s="355"/>
      <c r="F312" s="355"/>
      <c r="G312" s="355"/>
      <c r="H312" s="356"/>
      <c r="I312" s="355"/>
    </row>
    <row r="313" spans="1:9" ht="12.75" customHeight="1" x14ac:dyDescent="0.15">
      <c r="A313" s="355"/>
      <c r="B313" s="355"/>
      <c r="C313" s="355"/>
      <c r="D313" s="355"/>
      <c r="E313" s="355"/>
      <c r="F313" s="355"/>
      <c r="G313" s="355"/>
      <c r="H313" s="356"/>
      <c r="I313" s="355"/>
    </row>
    <row r="314" spans="1:9" ht="12.75" customHeight="1" x14ac:dyDescent="0.15">
      <c r="A314" s="355"/>
      <c r="B314" s="355"/>
      <c r="C314" s="355"/>
      <c r="D314" s="355"/>
      <c r="E314" s="355"/>
      <c r="F314" s="355"/>
      <c r="G314" s="355"/>
      <c r="H314" s="356"/>
      <c r="I314" s="355"/>
    </row>
    <row r="315" spans="1:9" ht="12.75" customHeight="1" x14ac:dyDescent="0.15">
      <c r="A315" s="355"/>
      <c r="B315" s="355"/>
      <c r="C315" s="355"/>
      <c r="D315" s="355"/>
      <c r="E315" s="355"/>
      <c r="F315" s="355"/>
      <c r="G315" s="355"/>
      <c r="H315" s="356"/>
      <c r="I315" s="355"/>
    </row>
    <row r="316" spans="1:9" ht="12.75" customHeight="1" x14ac:dyDescent="0.15">
      <c r="A316" s="355"/>
      <c r="B316" s="355"/>
      <c r="C316" s="355"/>
      <c r="D316" s="355"/>
      <c r="E316" s="355"/>
      <c r="F316" s="355"/>
      <c r="G316" s="355"/>
      <c r="H316" s="356"/>
      <c r="I316" s="355"/>
    </row>
    <row r="317" spans="1:9" ht="12.75" customHeight="1" x14ac:dyDescent="0.15">
      <c r="A317" s="355"/>
      <c r="B317" s="355"/>
      <c r="C317" s="355"/>
      <c r="D317" s="355"/>
      <c r="E317" s="355"/>
      <c r="F317" s="355"/>
      <c r="G317" s="355"/>
      <c r="H317" s="356"/>
      <c r="I317" s="355"/>
    </row>
    <row r="318" spans="1:9" ht="12.75" customHeight="1" x14ac:dyDescent="0.15">
      <c r="A318" s="355"/>
      <c r="B318" s="355"/>
      <c r="C318" s="355"/>
      <c r="D318" s="355"/>
      <c r="E318" s="355"/>
      <c r="F318" s="355"/>
      <c r="G318" s="355"/>
      <c r="H318" s="356"/>
      <c r="I318" s="355"/>
    </row>
    <row r="319" spans="1:9" ht="12.75" customHeight="1" x14ac:dyDescent="0.15">
      <c r="A319" s="355"/>
      <c r="B319" s="355"/>
      <c r="C319" s="355"/>
      <c r="D319" s="355"/>
      <c r="E319" s="355"/>
      <c r="F319" s="355"/>
      <c r="G319" s="355"/>
      <c r="H319" s="356"/>
      <c r="I319" s="355"/>
    </row>
    <row r="320" spans="1:9" ht="12.75" customHeight="1" x14ac:dyDescent="0.15">
      <c r="A320" s="355"/>
      <c r="B320" s="355"/>
      <c r="C320" s="355"/>
      <c r="D320" s="355"/>
      <c r="E320" s="355"/>
      <c r="F320" s="355"/>
      <c r="G320" s="355"/>
      <c r="H320" s="356"/>
      <c r="I320" s="355"/>
    </row>
    <row r="321" spans="1:9" ht="12.75" customHeight="1" x14ac:dyDescent="0.15">
      <c r="A321" s="355"/>
      <c r="B321" s="355"/>
      <c r="C321" s="355"/>
      <c r="D321" s="355"/>
      <c r="E321" s="355"/>
      <c r="F321" s="355"/>
      <c r="G321" s="355"/>
      <c r="H321" s="356"/>
      <c r="I321" s="355"/>
    </row>
    <row r="322" spans="1:9" ht="12.75" customHeight="1" x14ac:dyDescent="0.15">
      <c r="A322" s="355"/>
      <c r="B322" s="355"/>
      <c r="C322" s="355"/>
      <c r="D322" s="355"/>
      <c r="E322" s="355"/>
      <c r="F322" s="355"/>
      <c r="G322" s="355"/>
      <c r="H322" s="356"/>
      <c r="I322" s="355"/>
    </row>
    <row r="323" spans="1:9" ht="12.75" customHeight="1" x14ac:dyDescent="0.15">
      <c r="A323" s="355"/>
      <c r="B323" s="355"/>
      <c r="C323" s="355"/>
      <c r="D323" s="355"/>
      <c r="E323" s="355"/>
      <c r="F323" s="355"/>
      <c r="G323" s="355"/>
      <c r="H323" s="356"/>
      <c r="I323" s="355"/>
    </row>
    <row r="324" spans="1:9" ht="12.75" customHeight="1" x14ac:dyDescent="0.15">
      <c r="A324" s="355"/>
      <c r="B324" s="355"/>
      <c r="C324" s="355"/>
      <c r="D324" s="355"/>
      <c r="E324" s="355"/>
      <c r="F324" s="355"/>
      <c r="G324" s="355"/>
      <c r="H324" s="356"/>
      <c r="I324" s="355"/>
    </row>
    <row r="325" spans="1:9" ht="12.75" customHeight="1" x14ac:dyDescent="0.15">
      <c r="A325" s="355"/>
      <c r="B325" s="355"/>
      <c r="C325" s="355"/>
      <c r="D325" s="355"/>
      <c r="E325" s="355"/>
      <c r="F325" s="355"/>
      <c r="G325" s="355"/>
      <c r="H325" s="356"/>
      <c r="I325" s="355"/>
    </row>
    <row r="326" spans="1:9" ht="12.75" customHeight="1" x14ac:dyDescent="0.15">
      <c r="A326" s="355"/>
      <c r="B326" s="355"/>
      <c r="C326" s="355"/>
      <c r="D326" s="355"/>
      <c r="E326" s="355"/>
      <c r="F326" s="355"/>
      <c r="G326" s="355"/>
      <c r="H326" s="356"/>
      <c r="I326" s="355"/>
    </row>
    <row r="327" spans="1:9" ht="12.75" customHeight="1" x14ac:dyDescent="0.15">
      <c r="A327" s="355"/>
      <c r="B327" s="355"/>
      <c r="C327" s="355"/>
      <c r="D327" s="355"/>
      <c r="E327" s="355"/>
      <c r="F327" s="355"/>
      <c r="G327" s="355"/>
      <c r="H327" s="356"/>
      <c r="I327" s="355"/>
    </row>
    <row r="328" spans="1:9" ht="12.75" customHeight="1" x14ac:dyDescent="0.15">
      <c r="A328" s="355"/>
      <c r="B328" s="355"/>
      <c r="C328" s="355"/>
      <c r="D328" s="355"/>
      <c r="E328" s="355"/>
      <c r="F328" s="355"/>
      <c r="G328" s="355"/>
      <c r="H328" s="356"/>
      <c r="I328" s="355"/>
    </row>
    <row r="329" spans="1:9" ht="12.75" customHeight="1" x14ac:dyDescent="0.15">
      <c r="A329" s="355"/>
      <c r="B329" s="355"/>
      <c r="C329" s="355"/>
      <c r="D329" s="355"/>
      <c r="E329" s="355"/>
      <c r="F329" s="355"/>
      <c r="G329" s="355"/>
      <c r="H329" s="356"/>
      <c r="I329" s="355"/>
    </row>
    <row r="330" spans="1:9" ht="12.75" customHeight="1" x14ac:dyDescent="0.15">
      <c r="A330" s="355"/>
      <c r="B330" s="355"/>
      <c r="C330" s="355"/>
      <c r="D330" s="355"/>
      <c r="E330" s="355"/>
      <c r="F330" s="355"/>
      <c r="G330" s="355"/>
      <c r="H330" s="356"/>
      <c r="I330" s="355"/>
    </row>
    <row r="331" spans="1:9" ht="12.75" customHeight="1" x14ac:dyDescent="0.15">
      <c r="A331" s="355"/>
      <c r="B331" s="355"/>
      <c r="C331" s="355"/>
      <c r="D331" s="355"/>
      <c r="E331" s="355"/>
      <c r="F331" s="355"/>
      <c r="G331" s="355"/>
      <c r="H331" s="356"/>
      <c r="I331" s="355"/>
    </row>
    <row r="332" spans="1:9" ht="12.75" customHeight="1" x14ac:dyDescent="0.15">
      <c r="A332" s="355"/>
      <c r="B332" s="355"/>
      <c r="C332" s="355"/>
      <c r="D332" s="355"/>
      <c r="E332" s="355"/>
      <c r="F332" s="355"/>
      <c r="G332" s="355"/>
      <c r="H332" s="356"/>
      <c r="I332" s="355"/>
    </row>
    <row r="333" spans="1:9" ht="12.75" customHeight="1" x14ac:dyDescent="0.15">
      <c r="A333" s="355"/>
      <c r="B333" s="355"/>
      <c r="C333" s="355"/>
      <c r="D333" s="355"/>
      <c r="E333" s="355"/>
      <c r="F333" s="355"/>
      <c r="G333" s="355"/>
      <c r="H333" s="356"/>
      <c r="I333" s="355"/>
    </row>
    <row r="334" spans="1:9" ht="12.75" customHeight="1" x14ac:dyDescent="0.15">
      <c r="A334" s="355"/>
      <c r="B334" s="355"/>
      <c r="C334" s="355"/>
      <c r="D334" s="355"/>
      <c r="E334" s="355"/>
      <c r="F334" s="355"/>
      <c r="G334" s="355"/>
      <c r="H334" s="356"/>
      <c r="I334" s="355"/>
    </row>
    <row r="335" spans="1:9" ht="12.75" customHeight="1" x14ac:dyDescent="0.15">
      <c r="A335" s="355"/>
      <c r="B335" s="355"/>
      <c r="C335" s="355"/>
      <c r="D335" s="355"/>
      <c r="E335" s="355"/>
      <c r="F335" s="355"/>
      <c r="G335" s="355"/>
      <c r="H335" s="356"/>
      <c r="I335" s="355"/>
    </row>
    <row r="336" spans="1:9" ht="12.75" customHeight="1" x14ac:dyDescent="0.15">
      <c r="A336" s="355"/>
      <c r="B336" s="355"/>
      <c r="C336" s="355"/>
      <c r="D336" s="355"/>
      <c r="E336" s="355"/>
      <c r="F336" s="355"/>
      <c r="G336" s="355"/>
      <c r="H336" s="356"/>
      <c r="I336" s="355"/>
    </row>
    <row r="337" spans="1:9" ht="12.75" customHeight="1" x14ac:dyDescent="0.15">
      <c r="A337" s="355"/>
      <c r="B337" s="355"/>
      <c r="C337" s="355"/>
      <c r="D337" s="355"/>
      <c r="E337" s="355"/>
      <c r="F337" s="355"/>
      <c r="G337" s="355"/>
      <c r="H337" s="356"/>
      <c r="I337" s="355"/>
    </row>
    <row r="338" spans="1:9" ht="12.75" customHeight="1" x14ac:dyDescent="0.15">
      <c r="A338" s="355"/>
      <c r="B338" s="355"/>
      <c r="C338" s="355"/>
      <c r="D338" s="355"/>
      <c r="E338" s="355"/>
      <c r="F338" s="355"/>
      <c r="G338" s="355"/>
      <c r="H338" s="356"/>
      <c r="I338" s="355"/>
    </row>
    <row r="339" spans="1:9" ht="12.75" customHeight="1" x14ac:dyDescent="0.15">
      <c r="A339" s="355"/>
      <c r="B339" s="355"/>
      <c r="C339" s="355"/>
      <c r="D339" s="355"/>
      <c r="E339" s="355"/>
      <c r="F339" s="355"/>
      <c r="G339" s="355"/>
      <c r="H339" s="356"/>
      <c r="I339" s="355"/>
    </row>
    <row r="340" spans="1:9" ht="12.75" customHeight="1" x14ac:dyDescent="0.15">
      <c r="A340" s="355"/>
      <c r="B340" s="355"/>
      <c r="C340" s="355"/>
      <c r="D340" s="355"/>
      <c r="E340" s="355"/>
      <c r="F340" s="355"/>
      <c r="G340" s="355"/>
      <c r="H340" s="356"/>
      <c r="I340" s="355"/>
    </row>
    <row r="341" spans="1:9" ht="12.75" customHeight="1" x14ac:dyDescent="0.15">
      <c r="A341" s="355"/>
      <c r="B341" s="355"/>
      <c r="C341" s="355"/>
      <c r="D341" s="355"/>
      <c r="E341" s="355"/>
      <c r="F341" s="355"/>
      <c r="G341" s="355"/>
      <c r="H341" s="356"/>
      <c r="I341" s="355"/>
    </row>
    <row r="342" spans="1:9" ht="12.75" customHeight="1" x14ac:dyDescent="0.15">
      <c r="A342" s="355"/>
      <c r="B342" s="355"/>
      <c r="C342" s="355"/>
      <c r="D342" s="355"/>
      <c r="E342" s="355"/>
      <c r="F342" s="355"/>
      <c r="G342" s="355"/>
      <c r="H342" s="356"/>
      <c r="I342" s="355"/>
    </row>
    <row r="343" spans="1:9" ht="12.75" customHeight="1" x14ac:dyDescent="0.15">
      <c r="A343" s="355"/>
      <c r="B343" s="355"/>
      <c r="C343" s="355"/>
      <c r="D343" s="355"/>
      <c r="E343" s="355"/>
      <c r="F343" s="355"/>
      <c r="G343" s="355"/>
      <c r="H343" s="356"/>
      <c r="I343" s="355"/>
    </row>
    <row r="344" spans="1:9" ht="12.75" customHeight="1" x14ac:dyDescent="0.15">
      <c r="A344" s="355"/>
      <c r="B344" s="355"/>
      <c r="C344" s="355"/>
      <c r="D344" s="355"/>
      <c r="E344" s="355"/>
      <c r="F344" s="355"/>
      <c r="G344" s="355"/>
      <c r="H344" s="356"/>
      <c r="I344" s="355"/>
    </row>
    <row r="345" spans="1:9" ht="12.75" customHeight="1" x14ac:dyDescent="0.15">
      <c r="A345" s="355"/>
      <c r="B345" s="355"/>
      <c r="C345" s="355"/>
      <c r="D345" s="355"/>
      <c r="E345" s="355"/>
      <c r="F345" s="355"/>
      <c r="G345" s="355"/>
      <c r="H345" s="356"/>
      <c r="I345" s="355"/>
    </row>
    <row r="346" spans="1:9" ht="12.75" customHeight="1" x14ac:dyDescent="0.15">
      <c r="A346" s="355"/>
      <c r="B346" s="355"/>
      <c r="C346" s="355"/>
      <c r="D346" s="355"/>
      <c r="E346" s="355"/>
      <c r="F346" s="355"/>
      <c r="G346" s="355"/>
      <c r="H346" s="356"/>
      <c r="I346" s="355"/>
    </row>
    <row r="347" spans="1:9" ht="12.75" customHeight="1" x14ac:dyDescent="0.15">
      <c r="A347" s="355"/>
      <c r="B347" s="355"/>
      <c r="C347" s="355"/>
      <c r="D347" s="355"/>
      <c r="E347" s="355"/>
      <c r="F347" s="355"/>
      <c r="G347" s="355"/>
      <c r="H347" s="356"/>
      <c r="I347" s="355"/>
    </row>
    <row r="348" spans="1:9" ht="12.75" customHeight="1" x14ac:dyDescent="0.15">
      <c r="A348" s="355"/>
      <c r="B348" s="355"/>
      <c r="C348" s="355"/>
      <c r="D348" s="355"/>
      <c r="E348" s="355"/>
      <c r="F348" s="355"/>
      <c r="G348" s="355"/>
      <c r="H348" s="356"/>
      <c r="I348" s="355"/>
    </row>
    <row r="349" spans="1:9" ht="12.75" customHeight="1" x14ac:dyDescent="0.15">
      <c r="A349" s="355"/>
      <c r="B349" s="355"/>
      <c r="C349" s="355"/>
      <c r="D349" s="355"/>
      <c r="E349" s="355"/>
      <c r="F349" s="355"/>
      <c r="G349" s="355"/>
      <c r="H349" s="356"/>
      <c r="I349" s="355"/>
    </row>
    <row r="350" spans="1:9" ht="12.75" customHeight="1" x14ac:dyDescent="0.15">
      <c r="A350" s="355"/>
      <c r="B350" s="355"/>
      <c r="C350" s="355"/>
      <c r="D350" s="355"/>
      <c r="E350" s="355"/>
      <c r="F350" s="355"/>
      <c r="G350" s="355"/>
      <c r="H350" s="356"/>
      <c r="I350" s="355"/>
    </row>
    <row r="351" spans="1:9" ht="12.75" customHeight="1" x14ac:dyDescent="0.15">
      <c r="A351" s="355"/>
      <c r="B351" s="355"/>
      <c r="C351" s="355"/>
      <c r="D351" s="355"/>
      <c r="E351" s="355"/>
      <c r="F351" s="355"/>
      <c r="G351" s="355"/>
      <c r="H351" s="356"/>
      <c r="I351" s="355"/>
    </row>
    <row r="352" spans="1:9" ht="12.75" customHeight="1" x14ac:dyDescent="0.15">
      <c r="A352" s="355"/>
      <c r="B352" s="355"/>
      <c r="C352" s="355"/>
      <c r="D352" s="355"/>
      <c r="E352" s="355"/>
      <c r="F352" s="355"/>
      <c r="G352" s="355"/>
      <c r="H352" s="356"/>
      <c r="I352" s="355"/>
    </row>
    <row r="353" spans="1:9" ht="12.75" customHeight="1" x14ac:dyDescent="0.15">
      <c r="A353" s="355"/>
      <c r="B353" s="355"/>
      <c r="C353" s="355"/>
      <c r="D353" s="355"/>
      <c r="E353" s="355"/>
      <c r="F353" s="355"/>
      <c r="G353" s="355"/>
      <c r="H353" s="356"/>
      <c r="I353" s="355"/>
    </row>
    <row r="354" spans="1:9" ht="12.75" customHeight="1" x14ac:dyDescent="0.15">
      <c r="A354" s="355"/>
      <c r="B354" s="355"/>
      <c r="C354" s="355"/>
      <c r="D354" s="355"/>
      <c r="E354" s="355"/>
      <c r="F354" s="355"/>
      <c r="G354" s="355"/>
      <c r="H354" s="356"/>
      <c r="I354" s="355"/>
    </row>
    <row r="355" spans="1:9" ht="12.75" customHeight="1" x14ac:dyDescent="0.15">
      <c r="A355" s="355"/>
      <c r="B355" s="355"/>
      <c r="C355" s="355"/>
      <c r="D355" s="355"/>
      <c r="E355" s="355"/>
      <c r="F355" s="355"/>
      <c r="G355" s="355"/>
      <c r="H355" s="356"/>
      <c r="I355" s="355"/>
    </row>
    <row r="356" spans="1:9" ht="12.75" customHeight="1" x14ac:dyDescent="0.15">
      <c r="A356" s="355"/>
      <c r="B356" s="355"/>
      <c r="C356" s="355"/>
      <c r="D356" s="355"/>
      <c r="E356" s="355"/>
      <c r="F356" s="355"/>
      <c r="G356" s="355"/>
      <c r="H356" s="356"/>
      <c r="I356" s="355"/>
    </row>
    <row r="357" spans="1:9" ht="12.75" customHeight="1" x14ac:dyDescent="0.15">
      <c r="A357" s="355"/>
      <c r="B357" s="355"/>
      <c r="C357" s="355"/>
      <c r="D357" s="355"/>
      <c r="E357" s="355"/>
      <c r="F357" s="355"/>
      <c r="G357" s="355"/>
      <c r="H357" s="356"/>
      <c r="I357" s="355"/>
    </row>
    <row r="358" spans="1:9" ht="12.75" customHeight="1" x14ac:dyDescent="0.15">
      <c r="A358" s="355"/>
      <c r="B358" s="355"/>
      <c r="C358" s="355"/>
      <c r="D358" s="355"/>
      <c r="E358" s="355"/>
      <c r="F358" s="355"/>
      <c r="G358" s="355"/>
      <c r="H358" s="356"/>
      <c r="I358" s="355"/>
    </row>
    <row r="359" spans="1:9" ht="12.75" customHeight="1" x14ac:dyDescent="0.15">
      <c r="A359" s="355"/>
      <c r="B359" s="355"/>
      <c r="C359" s="355"/>
      <c r="D359" s="355"/>
      <c r="E359" s="355"/>
      <c r="F359" s="355"/>
      <c r="G359" s="355"/>
      <c r="H359" s="356"/>
      <c r="I359" s="355"/>
    </row>
    <row r="360" spans="1:9" ht="12.75" customHeight="1" x14ac:dyDescent="0.15">
      <c r="A360" s="355"/>
      <c r="B360" s="355"/>
      <c r="C360" s="355"/>
      <c r="D360" s="355"/>
      <c r="E360" s="355"/>
      <c r="F360" s="355"/>
      <c r="G360" s="355"/>
      <c r="H360" s="356"/>
      <c r="I360" s="355"/>
    </row>
    <row r="361" spans="1:9" ht="12.75" customHeight="1" x14ac:dyDescent="0.15">
      <c r="A361" s="355"/>
      <c r="B361" s="355"/>
      <c r="C361" s="355"/>
      <c r="D361" s="355"/>
      <c r="E361" s="355"/>
      <c r="F361" s="355"/>
      <c r="G361" s="355"/>
      <c r="H361" s="356"/>
      <c r="I361" s="355"/>
    </row>
    <row r="362" spans="1:9" ht="12.75" customHeight="1" x14ac:dyDescent="0.15">
      <c r="A362" s="355"/>
      <c r="B362" s="355"/>
      <c r="C362" s="355"/>
      <c r="D362" s="355"/>
      <c r="E362" s="355"/>
      <c r="F362" s="355"/>
      <c r="G362" s="355"/>
      <c r="H362" s="356"/>
      <c r="I362" s="355"/>
    </row>
    <row r="363" spans="1:9" ht="12.75" customHeight="1" x14ac:dyDescent="0.15">
      <c r="A363" s="355"/>
      <c r="B363" s="355"/>
      <c r="C363" s="355"/>
      <c r="D363" s="355"/>
      <c r="E363" s="355"/>
      <c r="F363" s="355"/>
      <c r="G363" s="355"/>
      <c r="H363" s="356"/>
      <c r="I363" s="355"/>
    </row>
    <row r="364" spans="1:9" ht="12.75" customHeight="1" x14ac:dyDescent="0.15">
      <c r="A364" s="355"/>
      <c r="B364" s="355"/>
      <c r="C364" s="355"/>
      <c r="D364" s="355"/>
      <c r="E364" s="355"/>
      <c r="F364" s="355"/>
      <c r="G364" s="355"/>
      <c r="H364" s="356"/>
      <c r="I364" s="355"/>
    </row>
    <row r="365" spans="1:9" ht="12.75" customHeight="1" x14ac:dyDescent="0.15">
      <c r="A365" s="355"/>
      <c r="B365" s="355"/>
      <c r="C365" s="355"/>
      <c r="D365" s="355"/>
      <c r="E365" s="355"/>
      <c r="F365" s="355"/>
      <c r="G365" s="355"/>
      <c r="H365" s="356"/>
      <c r="I365" s="355"/>
    </row>
    <row r="366" spans="1:9" ht="12.75" customHeight="1" x14ac:dyDescent="0.15">
      <c r="A366" s="355"/>
      <c r="B366" s="355"/>
      <c r="C366" s="355"/>
      <c r="D366" s="355"/>
      <c r="E366" s="355"/>
      <c r="F366" s="355"/>
      <c r="G366" s="355"/>
      <c r="H366" s="356"/>
      <c r="I366" s="355"/>
    </row>
    <row r="367" spans="1:9" ht="12.75" customHeight="1" x14ac:dyDescent="0.15">
      <c r="A367" s="355"/>
      <c r="B367" s="355"/>
      <c r="C367" s="355"/>
      <c r="D367" s="355"/>
      <c r="E367" s="355"/>
      <c r="F367" s="355"/>
      <c r="G367" s="355"/>
      <c r="H367" s="356"/>
      <c r="I367" s="355"/>
    </row>
    <row r="368" spans="1:9" ht="12.75" customHeight="1" x14ac:dyDescent="0.15">
      <c r="A368" s="355"/>
      <c r="B368" s="355"/>
      <c r="C368" s="355"/>
      <c r="D368" s="355"/>
      <c r="E368" s="355"/>
      <c r="F368" s="355"/>
      <c r="G368" s="355"/>
      <c r="H368" s="356"/>
      <c r="I368" s="355"/>
    </row>
    <row r="369" spans="1:9" ht="12.75" customHeight="1" x14ac:dyDescent="0.15">
      <c r="A369" s="355"/>
      <c r="B369" s="355"/>
      <c r="C369" s="355"/>
      <c r="D369" s="355"/>
      <c r="E369" s="355"/>
      <c r="F369" s="355"/>
      <c r="G369" s="355"/>
      <c r="H369" s="356"/>
      <c r="I369" s="355"/>
    </row>
    <row r="370" spans="1:9" ht="12.75" customHeight="1" x14ac:dyDescent="0.15">
      <c r="A370" s="355"/>
      <c r="B370" s="355"/>
      <c r="C370" s="355"/>
      <c r="D370" s="355"/>
      <c r="E370" s="355"/>
      <c r="F370" s="355"/>
      <c r="G370" s="355"/>
      <c r="H370" s="356"/>
      <c r="I370" s="355"/>
    </row>
    <row r="371" spans="1:9" ht="12.75" customHeight="1" x14ac:dyDescent="0.15">
      <c r="A371" s="355"/>
      <c r="B371" s="355"/>
      <c r="C371" s="355"/>
      <c r="D371" s="355"/>
      <c r="E371" s="355"/>
      <c r="F371" s="355"/>
      <c r="G371" s="355"/>
      <c r="H371" s="356"/>
      <c r="I371" s="355"/>
    </row>
    <row r="372" spans="1:9" ht="12.75" customHeight="1" x14ac:dyDescent="0.15">
      <c r="A372" s="355"/>
      <c r="B372" s="355"/>
      <c r="C372" s="355"/>
      <c r="D372" s="355"/>
      <c r="E372" s="355"/>
      <c r="F372" s="355"/>
      <c r="G372" s="355"/>
      <c r="H372" s="356"/>
      <c r="I372" s="355"/>
    </row>
    <row r="373" spans="1:9" ht="12.75" customHeight="1" x14ac:dyDescent="0.15">
      <c r="A373" s="355"/>
      <c r="B373" s="355"/>
      <c r="C373" s="355"/>
      <c r="D373" s="355"/>
      <c r="E373" s="355"/>
      <c r="F373" s="355"/>
      <c r="G373" s="355"/>
      <c r="H373" s="356"/>
      <c r="I373" s="355"/>
    </row>
    <row r="374" spans="1:9" ht="12.75" customHeight="1" x14ac:dyDescent="0.15">
      <c r="A374" s="355"/>
      <c r="B374" s="355"/>
      <c r="C374" s="355"/>
      <c r="D374" s="355"/>
      <c r="E374" s="355"/>
      <c r="F374" s="355"/>
      <c r="G374" s="355"/>
      <c r="H374" s="356"/>
      <c r="I374" s="355"/>
    </row>
    <row r="375" spans="1:9" ht="12.75" customHeight="1" x14ac:dyDescent="0.15">
      <c r="A375" s="355"/>
      <c r="B375" s="355"/>
      <c r="C375" s="355"/>
      <c r="D375" s="355"/>
      <c r="E375" s="355"/>
      <c r="F375" s="355"/>
      <c r="G375" s="355"/>
      <c r="H375" s="356"/>
      <c r="I375" s="355"/>
    </row>
    <row r="376" spans="1:9" ht="12.75" customHeight="1" x14ac:dyDescent="0.15">
      <c r="A376" s="355"/>
      <c r="B376" s="355"/>
      <c r="C376" s="355"/>
      <c r="D376" s="355"/>
      <c r="E376" s="355"/>
      <c r="F376" s="355"/>
      <c r="G376" s="355"/>
      <c r="H376" s="356"/>
      <c r="I376" s="355"/>
    </row>
    <row r="377" spans="1:9" ht="12.75" customHeight="1" x14ac:dyDescent="0.15">
      <c r="A377" s="355"/>
      <c r="B377" s="355"/>
      <c r="C377" s="355"/>
      <c r="D377" s="355"/>
      <c r="E377" s="355"/>
      <c r="F377" s="355"/>
      <c r="G377" s="355"/>
      <c r="H377" s="356"/>
      <c r="I377" s="355"/>
    </row>
    <row r="378" spans="1:9" ht="12.75" customHeight="1" x14ac:dyDescent="0.15">
      <c r="A378" s="355"/>
      <c r="B378" s="355"/>
      <c r="C378" s="355"/>
      <c r="D378" s="355"/>
      <c r="E378" s="355"/>
      <c r="F378" s="355"/>
      <c r="G378" s="355"/>
      <c r="H378" s="356"/>
      <c r="I378" s="355"/>
    </row>
    <row r="379" spans="1:9" ht="12.75" customHeight="1" x14ac:dyDescent="0.15">
      <c r="A379" s="355"/>
      <c r="B379" s="355"/>
      <c r="C379" s="355"/>
      <c r="D379" s="355"/>
      <c r="E379" s="355"/>
      <c r="F379" s="355"/>
      <c r="G379" s="355"/>
      <c r="H379" s="356"/>
      <c r="I379" s="355"/>
    </row>
    <row r="380" spans="1:9" ht="12.75" customHeight="1" x14ac:dyDescent="0.15">
      <c r="A380" s="355"/>
      <c r="B380" s="355"/>
      <c r="C380" s="355"/>
      <c r="D380" s="355"/>
      <c r="E380" s="355"/>
      <c r="F380" s="355"/>
      <c r="G380" s="355"/>
      <c r="H380" s="356"/>
      <c r="I380" s="355"/>
    </row>
    <row r="381" spans="1:9" ht="12.75" customHeight="1" x14ac:dyDescent="0.15">
      <c r="A381" s="355"/>
      <c r="B381" s="355"/>
      <c r="C381" s="355"/>
      <c r="D381" s="355"/>
      <c r="E381" s="355"/>
      <c r="F381" s="355"/>
      <c r="G381" s="355"/>
      <c r="H381" s="356"/>
      <c r="I381" s="355"/>
    </row>
    <row r="382" spans="1:9" ht="12.75" customHeight="1" x14ac:dyDescent="0.15">
      <c r="A382" s="355"/>
      <c r="B382" s="355"/>
      <c r="C382" s="355"/>
      <c r="D382" s="355"/>
      <c r="E382" s="355"/>
      <c r="F382" s="355"/>
      <c r="G382" s="355"/>
      <c r="H382" s="356"/>
      <c r="I382" s="355"/>
    </row>
    <row r="383" spans="1:9" ht="12.75" customHeight="1" x14ac:dyDescent="0.15">
      <c r="A383" s="355"/>
      <c r="B383" s="355"/>
      <c r="C383" s="355"/>
      <c r="D383" s="355"/>
      <c r="E383" s="355"/>
      <c r="F383" s="355"/>
      <c r="G383" s="355"/>
      <c r="H383" s="356"/>
      <c r="I383" s="355"/>
    </row>
    <row r="384" spans="1:9" ht="12.75" customHeight="1" x14ac:dyDescent="0.15">
      <c r="A384" s="355"/>
      <c r="B384" s="355"/>
      <c r="C384" s="355"/>
      <c r="D384" s="355"/>
      <c r="E384" s="355"/>
      <c r="F384" s="355"/>
      <c r="G384" s="355"/>
      <c r="H384" s="356"/>
      <c r="I384" s="355"/>
    </row>
    <row r="385" spans="1:9" ht="12.75" customHeight="1" x14ac:dyDescent="0.15">
      <c r="A385" s="355"/>
      <c r="B385" s="355"/>
      <c r="C385" s="355"/>
      <c r="D385" s="355"/>
      <c r="E385" s="355"/>
      <c r="F385" s="355"/>
      <c r="G385" s="355"/>
      <c r="H385" s="356"/>
      <c r="I385" s="355"/>
    </row>
    <row r="386" spans="1:9" ht="12.75" customHeight="1" x14ac:dyDescent="0.15">
      <c r="A386" s="355"/>
      <c r="B386" s="355"/>
      <c r="C386" s="355"/>
      <c r="D386" s="355"/>
      <c r="E386" s="355"/>
      <c r="F386" s="355"/>
      <c r="G386" s="355"/>
      <c r="H386" s="356"/>
      <c r="I386" s="355"/>
    </row>
    <row r="387" spans="1:9" ht="12.75" customHeight="1" x14ac:dyDescent="0.15">
      <c r="A387" s="355"/>
      <c r="B387" s="355"/>
      <c r="C387" s="355"/>
      <c r="D387" s="355"/>
      <c r="E387" s="355"/>
      <c r="F387" s="355"/>
      <c r="G387" s="355"/>
      <c r="H387" s="356"/>
      <c r="I387" s="355"/>
    </row>
    <row r="388" spans="1:9" ht="12.75" customHeight="1" x14ac:dyDescent="0.15">
      <c r="A388" s="355"/>
      <c r="B388" s="355"/>
      <c r="C388" s="355"/>
      <c r="D388" s="355"/>
      <c r="E388" s="355"/>
      <c r="F388" s="355"/>
      <c r="G388" s="355"/>
      <c r="H388" s="356"/>
      <c r="I388" s="355"/>
    </row>
    <row r="389" spans="1:9" ht="12.75" customHeight="1" x14ac:dyDescent="0.15">
      <c r="A389" s="355"/>
      <c r="B389" s="355"/>
      <c r="C389" s="355"/>
      <c r="D389" s="355"/>
      <c r="E389" s="355"/>
      <c r="F389" s="355"/>
      <c r="G389" s="355"/>
      <c r="H389" s="356"/>
      <c r="I389" s="355"/>
    </row>
    <row r="390" spans="1:9" ht="12.75" customHeight="1" x14ac:dyDescent="0.15">
      <c r="A390" s="355"/>
      <c r="B390" s="355"/>
      <c r="C390" s="355"/>
      <c r="D390" s="355"/>
      <c r="E390" s="355"/>
      <c r="F390" s="355"/>
      <c r="G390" s="355"/>
      <c r="H390" s="356"/>
      <c r="I390" s="355"/>
    </row>
    <row r="391" spans="1:9" ht="12.75" customHeight="1" x14ac:dyDescent="0.15">
      <c r="A391" s="355"/>
      <c r="B391" s="355"/>
      <c r="C391" s="355"/>
      <c r="D391" s="355"/>
      <c r="E391" s="355"/>
      <c r="F391" s="355"/>
      <c r="G391" s="355"/>
      <c r="H391" s="356"/>
      <c r="I391" s="355"/>
    </row>
    <row r="392" spans="1:9" ht="12.75" customHeight="1" x14ac:dyDescent="0.15">
      <c r="A392" s="355"/>
      <c r="B392" s="355"/>
      <c r="C392" s="355"/>
      <c r="D392" s="355"/>
      <c r="E392" s="355"/>
      <c r="F392" s="355"/>
      <c r="G392" s="355"/>
      <c r="H392" s="356"/>
      <c r="I392" s="355"/>
    </row>
    <row r="393" spans="1:9" ht="12.75" customHeight="1" x14ac:dyDescent="0.15">
      <c r="A393" s="355"/>
      <c r="B393" s="355"/>
      <c r="C393" s="355"/>
      <c r="D393" s="355"/>
      <c r="E393" s="355"/>
      <c r="F393" s="355"/>
      <c r="G393" s="355"/>
      <c r="H393" s="356"/>
      <c r="I393" s="355"/>
    </row>
    <row r="394" spans="1:9" ht="12.75" customHeight="1" x14ac:dyDescent="0.15">
      <c r="A394" s="355"/>
      <c r="B394" s="355"/>
      <c r="C394" s="355"/>
      <c r="D394" s="355"/>
      <c r="E394" s="355"/>
      <c r="F394" s="355"/>
      <c r="G394" s="355"/>
      <c r="H394" s="356"/>
      <c r="I394" s="355"/>
    </row>
    <row r="395" spans="1:9" ht="12.75" customHeight="1" x14ac:dyDescent="0.15">
      <c r="A395" s="355"/>
      <c r="B395" s="355"/>
      <c r="C395" s="355"/>
      <c r="D395" s="355"/>
      <c r="E395" s="355"/>
      <c r="F395" s="355"/>
      <c r="G395" s="355"/>
      <c r="H395" s="356"/>
      <c r="I395" s="355"/>
    </row>
    <row r="396" spans="1:9" ht="12.75" customHeight="1" x14ac:dyDescent="0.15">
      <c r="A396" s="355"/>
      <c r="B396" s="355"/>
      <c r="C396" s="355"/>
      <c r="D396" s="355"/>
      <c r="E396" s="355"/>
      <c r="F396" s="355"/>
      <c r="G396" s="355"/>
      <c r="H396" s="356"/>
      <c r="I396" s="355"/>
    </row>
    <row r="397" spans="1:9" ht="12.75" customHeight="1" x14ac:dyDescent="0.15">
      <c r="A397" s="355"/>
      <c r="B397" s="355"/>
      <c r="C397" s="355"/>
      <c r="D397" s="355"/>
      <c r="E397" s="355"/>
      <c r="F397" s="355"/>
      <c r="G397" s="355"/>
      <c r="H397" s="356"/>
      <c r="I397" s="355"/>
    </row>
    <row r="398" spans="1:9" ht="12.75" customHeight="1" x14ac:dyDescent="0.15">
      <c r="A398" s="355"/>
      <c r="B398" s="355"/>
      <c r="C398" s="355"/>
      <c r="D398" s="355"/>
      <c r="E398" s="355"/>
      <c r="F398" s="355"/>
      <c r="G398" s="355"/>
      <c r="H398" s="356"/>
      <c r="I398" s="355"/>
    </row>
    <row r="399" spans="1:9" ht="12.75" customHeight="1" x14ac:dyDescent="0.15">
      <c r="A399" s="355"/>
      <c r="B399" s="355"/>
      <c r="C399" s="355"/>
      <c r="D399" s="355"/>
      <c r="E399" s="355"/>
      <c r="F399" s="355"/>
      <c r="G399" s="355"/>
      <c r="H399" s="356"/>
      <c r="I399" s="355"/>
    </row>
    <row r="400" spans="1:9" ht="12.75" customHeight="1" x14ac:dyDescent="0.15">
      <c r="A400" s="355"/>
      <c r="B400" s="355"/>
      <c r="C400" s="355"/>
      <c r="D400" s="355"/>
      <c r="E400" s="355"/>
      <c r="F400" s="355"/>
      <c r="G400" s="355"/>
      <c r="H400" s="356"/>
      <c r="I400" s="355"/>
    </row>
    <row r="401" spans="1:9" ht="12.75" customHeight="1" x14ac:dyDescent="0.15">
      <c r="A401" s="355"/>
      <c r="B401" s="355"/>
      <c r="C401" s="355"/>
      <c r="D401" s="355"/>
      <c r="E401" s="355"/>
      <c r="F401" s="355"/>
      <c r="G401" s="355"/>
      <c r="H401" s="356"/>
      <c r="I401" s="355"/>
    </row>
    <row r="402" spans="1:9" ht="12.75" customHeight="1" x14ac:dyDescent="0.15">
      <c r="A402" s="355"/>
      <c r="B402" s="355"/>
      <c r="C402" s="355"/>
      <c r="D402" s="355"/>
      <c r="E402" s="355"/>
      <c r="F402" s="355"/>
      <c r="G402" s="355"/>
      <c r="H402" s="356"/>
      <c r="I402" s="355"/>
    </row>
    <row r="403" spans="1:9" ht="12.75" customHeight="1" x14ac:dyDescent="0.15">
      <c r="A403" s="355"/>
      <c r="B403" s="355"/>
      <c r="C403" s="355"/>
      <c r="D403" s="355"/>
      <c r="E403" s="355"/>
      <c r="F403" s="355"/>
      <c r="G403" s="355"/>
      <c r="H403" s="356"/>
      <c r="I403" s="355"/>
    </row>
    <row r="404" spans="1:9" ht="12.75" customHeight="1" x14ac:dyDescent="0.15">
      <c r="A404" s="355"/>
      <c r="B404" s="355"/>
      <c r="C404" s="355"/>
      <c r="D404" s="355"/>
      <c r="E404" s="355"/>
      <c r="F404" s="355"/>
      <c r="G404" s="355"/>
      <c r="H404" s="356"/>
      <c r="I404" s="355"/>
    </row>
    <row r="405" spans="1:9" ht="12.75" customHeight="1" x14ac:dyDescent="0.15">
      <c r="A405" s="355"/>
      <c r="B405" s="355"/>
      <c r="C405" s="355"/>
      <c r="D405" s="355"/>
      <c r="E405" s="355"/>
      <c r="F405" s="355"/>
      <c r="G405" s="355"/>
      <c r="H405" s="356"/>
      <c r="I405" s="355"/>
    </row>
    <row r="406" spans="1:9" ht="12.75" customHeight="1" x14ac:dyDescent="0.15">
      <c r="A406" s="355"/>
      <c r="B406" s="355"/>
      <c r="C406" s="355"/>
      <c r="D406" s="355"/>
      <c r="E406" s="355"/>
      <c r="F406" s="355"/>
      <c r="G406" s="355"/>
      <c r="H406" s="356"/>
      <c r="I406" s="355"/>
    </row>
    <row r="407" spans="1:9" ht="12.75" customHeight="1" x14ac:dyDescent="0.15">
      <c r="A407" s="355"/>
      <c r="B407" s="355"/>
      <c r="C407" s="355"/>
      <c r="D407" s="355"/>
      <c r="E407" s="355"/>
      <c r="F407" s="355"/>
      <c r="G407" s="355"/>
      <c r="H407" s="356"/>
      <c r="I407" s="355"/>
    </row>
    <row r="408" spans="1:9" ht="12.75" customHeight="1" x14ac:dyDescent="0.15">
      <c r="A408" s="355"/>
      <c r="B408" s="355"/>
      <c r="C408" s="355"/>
      <c r="D408" s="355"/>
      <c r="E408" s="355"/>
      <c r="F408" s="355"/>
      <c r="G408" s="355"/>
      <c r="H408" s="356"/>
      <c r="I408" s="355"/>
    </row>
    <row r="409" spans="1:9" ht="12.75" customHeight="1" x14ac:dyDescent="0.15">
      <c r="A409" s="355"/>
      <c r="B409" s="355"/>
      <c r="C409" s="355"/>
      <c r="D409" s="355"/>
      <c r="E409" s="355"/>
      <c r="F409" s="355"/>
      <c r="G409" s="355"/>
      <c r="H409" s="356"/>
      <c r="I409" s="355"/>
    </row>
    <row r="410" spans="1:9" ht="12.75" customHeight="1" x14ac:dyDescent="0.15">
      <c r="A410" s="355"/>
      <c r="B410" s="355"/>
      <c r="C410" s="355"/>
      <c r="D410" s="355"/>
      <c r="E410" s="355"/>
      <c r="F410" s="355"/>
      <c r="G410" s="355"/>
      <c r="H410" s="356"/>
      <c r="I410" s="355"/>
    </row>
    <row r="411" spans="1:9" ht="12.75" customHeight="1" x14ac:dyDescent="0.15">
      <c r="A411" s="355"/>
      <c r="B411" s="355"/>
      <c r="C411" s="355"/>
      <c r="D411" s="355"/>
      <c r="E411" s="355"/>
      <c r="F411" s="355"/>
      <c r="G411" s="355"/>
      <c r="H411" s="356"/>
      <c r="I411" s="355"/>
    </row>
    <row r="412" spans="1:9" ht="12.75" customHeight="1" x14ac:dyDescent="0.15">
      <c r="A412" s="355"/>
      <c r="B412" s="355"/>
      <c r="C412" s="355"/>
      <c r="D412" s="355"/>
      <c r="E412" s="355"/>
      <c r="F412" s="355"/>
      <c r="G412" s="355"/>
      <c r="H412" s="356"/>
      <c r="I412" s="355"/>
    </row>
    <row r="413" spans="1:9" ht="12.75" customHeight="1" x14ac:dyDescent="0.15">
      <c r="A413" s="355"/>
      <c r="B413" s="355"/>
      <c r="C413" s="355"/>
      <c r="D413" s="355"/>
      <c r="E413" s="355"/>
      <c r="F413" s="355"/>
      <c r="G413" s="355"/>
      <c r="H413" s="356"/>
      <c r="I413" s="355"/>
    </row>
    <row r="414" spans="1:9" ht="12.75" customHeight="1" x14ac:dyDescent="0.15">
      <c r="A414" s="355"/>
      <c r="B414" s="355"/>
      <c r="C414" s="355"/>
      <c r="D414" s="355"/>
      <c r="E414" s="355"/>
      <c r="F414" s="355"/>
      <c r="G414" s="355"/>
      <c r="H414" s="356"/>
      <c r="I414" s="355"/>
    </row>
    <row r="415" spans="1:9" ht="12.75" customHeight="1" x14ac:dyDescent="0.15">
      <c r="A415" s="355"/>
      <c r="B415" s="355"/>
      <c r="C415" s="355"/>
      <c r="D415" s="355"/>
      <c r="E415" s="355"/>
      <c r="F415" s="355"/>
      <c r="G415" s="355"/>
      <c r="H415" s="356"/>
      <c r="I415" s="355"/>
    </row>
    <row r="416" spans="1:9" ht="12.75" customHeight="1" x14ac:dyDescent="0.15">
      <c r="A416" s="355"/>
      <c r="B416" s="355"/>
      <c r="C416" s="355"/>
      <c r="D416" s="355"/>
      <c r="E416" s="355"/>
      <c r="F416" s="355"/>
      <c r="G416" s="355"/>
      <c r="H416" s="356"/>
      <c r="I416" s="355"/>
    </row>
    <row r="417" spans="1:9" ht="12.75" customHeight="1" x14ac:dyDescent="0.15">
      <c r="A417" s="355"/>
      <c r="B417" s="355"/>
      <c r="C417" s="355"/>
      <c r="D417" s="355"/>
      <c r="E417" s="355"/>
      <c r="F417" s="355"/>
      <c r="G417" s="355"/>
      <c r="H417" s="356"/>
      <c r="I417" s="355"/>
    </row>
    <row r="418" spans="1:9" ht="12.75" customHeight="1" x14ac:dyDescent="0.15">
      <c r="A418" s="355"/>
      <c r="B418" s="355"/>
      <c r="C418" s="355"/>
      <c r="D418" s="355"/>
      <c r="E418" s="355"/>
      <c r="F418" s="355"/>
      <c r="G418" s="355"/>
      <c r="H418" s="356"/>
      <c r="I418" s="355"/>
    </row>
    <row r="419" spans="1:9" ht="12.75" customHeight="1" x14ac:dyDescent="0.15">
      <c r="A419" s="355"/>
      <c r="B419" s="355"/>
      <c r="C419" s="355"/>
      <c r="D419" s="355"/>
      <c r="E419" s="355"/>
      <c r="F419" s="355"/>
      <c r="G419" s="355"/>
      <c r="H419" s="356"/>
      <c r="I419" s="355"/>
    </row>
    <row r="420" spans="1:9" ht="12.75" customHeight="1" x14ac:dyDescent="0.15">
      <c r="A420" s="355"/>
      <c r="B420" s="355"/>
      <c r="C420" s="355"/>
      <c r="D420" s="355"/>
      <c r="E420" s="355"/>
      <c r="F420" s="355"/>
      <c r="G420" s="355"/>
      <c r="H420" s="356"/>
      <c r="I420" s="355"/>
    </row>
    <row r="421" spans="1:9" ht="12.75" customHeight="1" x14ac:dyDescent="0.15">
      <c r="A421" s="355"/>
      <c r="B421" s="355"/>
      <c r="C421" s="355"/>
      <c r="D421" s="355"/>
      <c r="E421" s="355"/>
      <c r="F421" s="355"/>
      <c r="G421" s="355"/>
      <c r="H421" s="356"/>
      <c r="I421" s="355"/>
    </row>
    <row r="422" spans="1:9" ht="12.75" customHeight="1" x14ac:dyDescent="0.15">
      <c r="A422" s="355"/>
      <c r="B422" s="355"/>
      <c r="C422" s="355"/>
      <c r="D422" s="355"/>
      <c r="E422" s="355"/>
      <c r="F422" s="355"/>
      <c r="G422" s="355"/>
      <c r="H422" s="356"/>
      <c r="I422" s="355"/>
    </row>
    <row r="423" spans="1:9" ht="12.75" customHeight="1" x14ac:dyDescent="0.15">
      <c r="A423" s="355"/>
      <c r="B423" s="355"/>
      <c r="C423" s="355"/>
      <c r="D423" s="355"/>
      <c r="E423" s="355"/>
      <c r="F423" s="355"/>
      <c r="G423" s="355"/>
      <c r="H423" s="356"/>
      <c r="I423" s="355"/>
    </row>
    <row r="424" spans="1:9" ht="12.75" customHeight="1" x14ac:dyDescent="0.15">
      <c r="A424" s="355"/>
      <c r="B424" s="355"/>
      <c r="C424" s="355"/>
      <c r="D424" s="355"/>
      <c r="E424" s="355"/>
      <c r="F424" s="355"/>
      <c r="G424" s="355"/>
      <c r="H424" s="356"/>
      <c r="I424" s="355"/>
    </row>
    <row r="425" spans="1:9" ht="12.75" customHeight="1" x14ac:dyDescent="0.15">
      <c r="A425" s="355"/>
      <c r="B425" s="355"/>
      <c r="C425" s="355"/>
      <c r="D425" s="355"/>
      <c r="E425" s="355"/>
      <c r="F425" s="355"/>
      <c r="G425" s="355"/>
      <c r="H425" s="356"/>
      <c r="I425" s="355"/>
    </row>
    <row r="426" spans="1:9" ht="12.75" customHeight="1" x14ac:dyDescent="0.15">
      <c r="A426" s="355"/>
      <c r="B426" s="355"/>
      <c r="C426" s="355"/>
      <c r="D426" s="355"/>
      <c r="E426" s="355"/>
      <c r="F426" s="355"/>
      <c r="G426" s="355"/>
      <c r="H426" s="356"/>
      <c r="I426" s="355"/>
    </row>
    <row r="427" spans="1:9" ht="12.75" customHeight="1" x14ac:dyDescent="0.15">
      <c r="A427" s="355"/>
      <c r="B427" s="355"/>
      <c r="C427" s="355"/>
      <c r="D427" s="355"/>
      <c r="E427" s="355"/>
      <c r="F427" s="355"/>
      <c r="G427" s="355"/>
      <c r="H427" s="356"/>
      <c r="I427" s="355"/>
    </row>
    <row r="428" spans="1:9" ht="12.75" customHeight="1" x14ac:dyDescent="0.15">
      <c r="A428" s="355"/>
      <c r="B428" s="355"/>
      <c r="C428" s="355"/>
      <c r="D428" s="355"/>
      <c r="E428" s="355"/>
      <c r="F428" s="355"/>
      <c r="G428" s="355"/>
      <c r="H428" s="356"/>
      <c r="I428" s="355"/>
    </row>
    <row r="429" spans="1:9" ht="12.75" customHeight="1" x14ac:dyDescent="0.15">
      <c r="A429" s="355"/>
      <c r="B429" s="355"/>
      <c r="C429" s="355"/>
      <c r="D429" s="355"/>
      <c r="E429" s="355"/>
      <c r="F429" s="355"/>
      <c r="G429" s="355"/>
      <c r="H429" s="356"/>
      <c r="I429" s="355"/>
    </row>
    <row r="430" spans="1:9" ht="12.75" customHeight="1" x14ac:dyDescent="0.15">
      <c r="A430" s="355"/>
      <c r="B430" s="355"/>
      <c r="C430" s="355"/>
      <c r="D430" s="355"/>
      <c r="E430" s="355"/>
      <c r="F430" s="355"/>
      <c r="G430" s="355"/>
      <c r="H430" s="356"/>
      <c r="I430" s="355"/>
    </row>
    <row r="431" spans="1:9" ht="12.75" customHeight="1" x14ac:dyDescent="0.15">
      <c r="A431" s="355"/>
      <c r="B431" s="355"/>
      <c r="C431" s="355"/>
      <c r="D431" s="355"/>
      <c r="E431" s="355"/>
      <c r="F431" s="355"/>
      <c r="G431" s="355"/>
      <c r="H431" s="356"/>
      <c r="I431" s="355"/>
    </row>
    <row r="432" spans="1:9" ht="12.75" customHeight="1" x14ac:dyDescent="0.15">
      <c r="A432" s="355"/>
      <c r="B432" s="355"/>
      <c r="C432" s="355"/>
      <c r="D432" s="355"/>
      <c r="E432" s="355"/>
      <c r="F432" s="355"/>
      <c r="G432" s="355"/>
      <c r="H432" s="356"/>
      <c r="I432" s="355"/>
    </row>
    <row r="433" spans="1:9" ht="12.75" customHeight="1" x14ac:dyDescent="0.15">
      <c r="A433" s="355"/>
      <c r="B433" s="355"/>
      <c r="C433" s="355"/>
      <c r="D433" s="355"/>
      <c r="E433" s="355"/>
      <c r="F433" s="355"/>
      <c r="G433" s="355"/>
      <c r="H433" s="356"/>
      <c r="I433" s="355"/>
    </row>
    <row r="434" spans="1:9" ht="12.75" customHeight="1" x14ac:dyDescent="0.15">
      <c r="A434" s="355"/>
      <c r="B434" s="355"/>
      <c r="C434" s="355"/>
      <c r="D434" s="355"/>
      <c r="E434" s="355"/>
      <c r="F434" s="355"/>
      <c r="G434" s="355"/>
      <c r="H434" s="356"/>
      <c r="I434" s="355"/>
    </row>
    <row r="435" spans="1:9" ht="12.75" customHeight="1" x14ac:dyDescent="0.15">
      <c r="A435" s="355"/>
      <c r="B435" s="355"/>
      <c r="C435" s="355"/>
      <c r="D435" s="355"/>
      <c r="E435" s="355"/>
      <c r="F435" s="355"/>
      <c r="G435" s="355"/>
      <c r="H435" s="356"/>
      <c r="I435" s="355"/>
    </row>
    <row r="436" spans="1:9" ht="12.75" customHeight="1" x14ac:dyDescent="0.15">
      <c r="A436" s="355"/>
      <c r="B436" s="355"/>
      <c r="C436" s="355"/>
      <c r="D436" s="355"/>
      <c r="E436" s="355"/>
      <c r="F436" s="355"/>
      <c r="G436" s="355"/>
      <c r="H436" s="356"/>
      <c r="I436" s="355"/>
    </row>
    <row r="437" spans="1:9" ht="12.75" customHeight="1" x14ac:dyDescent="0.15">
      <c r="A437" s="355"/>
      <c r="B437" s="355"/>
      <c r="C437" s="355"/>
      <c r="D437" s="355"/>
      <c r="E437" s="355"/>
      <c r="F437" s="355"/>
      <c r="G437" s="355"/>
      <c r="H437" s="356"/>
      <c r="I437" s="355"/>
    </row>
    <row r="438" spans="1:9" ht="12.75" customHeight="1" x14ac:dyDescent="0.15">
      <c r="A438" s="355"/>
      <c r="B438" s="355"/>
      <c r="C438" s="355"/>
      <c r="D438" s="355"/>
      <c r="E438" s="355"/>
      <c r="F438" s="355"/>
      <c r="G438" s="355"/>
      <c r="H438" s="356"/>
      <c r="I438" s="355"/>
    </row>
    <row r="439" spans="1:9" ht="12.75" customHeight="1" x14ac:dyDescent="0.15">
      <c r="A439" s="355"/>
      <c r="B439" s="355"/>
      <c r="C439" s="355"/>
      <c r="D439" s="355"/>
      <c r="E439" s="355"/>
      <c r="F439" s="355"/>
      <c r="G439" s="355"/>
      <c r="H439" s="356"/>
      <c r="I439" s="355"/>
    </row>
    <row r="440" spans="1:9" ht="12.75" customHeight="1" x14ac:dyDescent="0.15">
      <c r="A440" s="355"/>
      <c r="B440" s="355"/>
      <c r="C440" s="355"/>
      <c r="D440" s="355"/>
      <c r="E440" s="355"/>
      <c r="F440" s="355"/>
      <c r="G440" s="355"/>
      <c r="H440" s="356"/>
      <c r="I440" s="355"/>
    </row>
    <row r="441" spans="1:9" ht="12.75" customHeight="1" x14ac:dyDescent="0.15">
      <c r="A441" s="355"/>
      <c r="B441" s="355"/>
      <c r="C441" s="355"/>
      <c r="D441" s="355"/>
      <c r="E441" s="355"/>
      <c r="F441" s="355"/>
      <c r="G441" s="355"/>
      <c r="H441" s="356"/>
      <c r="I441" s="355"/>
    </row>
    <row r="442" spans="1:9" ht="12.75" customHeight="1" x14ac:dyDescent="0.15">
      <c r="A442" s="355"/>
      <c r="B442" s="355"/>
      <c r="C442" s="355"/>
      <c r="D442" s="355"/>
      <c r="E442" s="355"/>
      <c r="F442" s="355"/>
      <c r="G442" s="355"/>
      <c r="H442" s="356"/>
      <c r="I442" s="355"/>
    </row>
    <row r="443" spans="1:9" ht="12.75" customHeight="1" x14ac:dyDescent="0.15">
      <c r="A443" s="355"/>
      <c r="B443" s="355"/>
      <c r="C443" s="355"/>
      <c r="D443" s="355"/>
      <c r="E443" s="355"/>
      <c r="F443" s="355"/>
      <c r="G443" s="355"/>
      <c r="H443" s="356"/>
      <c r="I443" s="355"/>
    </row>
    <row r="444" spans="1:9" ht="12.75" customHeight="1" x14ac:dyDescent="0.15">
      <c r="A444" s="355"/>
      <c r="B444" s="355"/>
      <c r="C444" s="355"/>
      <c r="D444" s="355"/>
      <c r="E444" s="355"/>
      <c r="F444" s="355"/>
      <c r="G444" s="355"/>
      <c r="H444" s="356"/>
      <c r="I444" s="355"/>
    </row>
    <row r="445" spans="1:9" ht="12.75" customHeight="1" x14ac:dyDescent="0.15">
      <c r="A445" s="355"/>
      <c r="B445" s="355"/>
      <c r="C445" s="355"/>
      <c r="D445" s="355"/>
      <c r="E445" s="355"/>
      <c r="F445" s="355"/>
      <c r="G445" s="355"/>
      <c r="H445" s="356"/>
      <c r="I445" s="355"/>
    </row>
    <row r="446" spans="1:9" ht="12.75" customHeight="1" x14ac:dyDescent="0.15">
      <c r="A446" s="355"/>
      <c r="B446" s="355"/>
      <c r="C446" s="355"/>
      <c r="D446" s="355"/>
      <c r="E446" s="355"/>
      <c r="F446" s="355"/>
      <c r="G446" s="355"/>
      <c r="H446" s="356"/>
      <c r="I446" s="355"/>
    </row>
    <row r="447" spans="1:9" ht="12.75" customHeight="1" x14ac:dyDescent="0.15">
      <c r="A447" s="355"/>
      <c r="B447" s="355"/>
      <c r="C447" s="355"/>
      <c r="D447" s="355"/>
      <c r="E447" s="355"/>
      <c r="F447" s="355"/>
      <c r="G447" s="355"/>
      <c r="H447" s="356"/>
      <c r="I447" s="355"/>
    </row>
    <row r="448" spans="1:9" ht="12.75" customHeight="1" x14ac:dyDescent="0.15">
      <c r="A448" s="355"/>
      <c r="B448" s="355"/>
      <c r="C448" s="355"/>
      <c r="D448" s="355"/>
      <c r="E448" s="355"/>
      <c r="F448" s="355"/>
      <c r="G448" s="355"/>
      <c r="H448" s="356"/>
      <c r="I448" s="355"/>
    </row>
    <row r="449" spans="1:9" ht="12.75" customHeight="1" x14ac:dyDescent="0.15">
      <c r="A449" s="355"/>
      <c r="B449" s="355"/>
      <c r="C449" s="355"/>
      <c r="D449" s="355"/>
      <c r="E449" s="355"/>
      <c r="F449" s="355"/>
      <c r="G449" s="355"/>
      <c r="H449" s="356"/>
      <c r="I449" s="355"/>
    </row>
    <row r="450" spans="1:9" ht="12.75" customHeight="1" x14ac:dyDescent="0.15">
      <c r="A450" s="355"/>
      <c r="B450" s="355"/>
      <c r="C450" s="355"/>
      <c r="D450" s="355"/>
      <c r="E450" s="355"/>
      <c r="F450" s="355"/>
      <c r="G450" s="355"/>
      <c r="H450" s="356"/>
      <c r="I450" s="355"/>
    </row>
    <row r="451" spans="1:9" ht="12.75" customHeight="1" x14ac:dyDescent="0.15">
      <c r="A451" s="355"/>
      <c r="B451" s="355"/>
      <c r="C451" s="355"/>
      <c r="D451" s="355"/>
      <c r="E451" s="355"/>
      <c r="F451" s="355"/>
      <c r="G451" s="355"/>
      <c r="H451" s="356"/>
      <c r="I451" s="355"/>
    </row>
    <row r="452" spans="1:9" ht="12.75" customHeight="1" x14ac:dyDescent="0.15">
      <c r="A452" s="355"/>
      <c r="B452" s="355"/>
      <c r="C452" s="355"/>
      <c r="D452" s="355"/>
      <c r="E452" s="355"/>
      <c r="F452" s="355"/>
      <c r="G452" s="355"/>
      <c r="H452" s="356"/>
      <c r="I452" s="355"/>
    </row>
    <row r="453" spans="1:9" ht="12.75" customHeight="1" x14ac:dyDescent="0.15">
      <c r="A453" s="355"/>
      <c r="B453" s="355"/>
      <c r="C453" s="355"/>
      <c r="D453" s="355"/>
      <c r="E453" s="355"/>
      <c r="F453" s="355"/>
      <c r="G453" s="355"/>
      <c r="H453" s="356"/>
      <c r="I453" s="355"/>
    </row>
    <row r="454" spans="1:9" ht="12.75" customHeight="1" x14ac:dyDescent="0.15">
      <c r="A454" s="355"/>
      <c r="B454" s="355"/>
      <c r="C454" s="355"/>
      <c r="D454" s="355"/>
      <c r="E454" s="355"/>
      <c r="F454" s="355"/>
      <c r="G454" s="355"/>
      <c r="H454" s="356"/>
      <c r="I454" s="355"/>
    </row>
    <row r="455" spans="1:9" ht="12.75" customHeight="1" x14ac:dyDescent="0.15">
      <c r="A455" s="355"/>
      <c r="B455" s="355"/>
      <c r="C455" s="355"/>
      <c r="D455" s="355"/>
      <c r="E455" s="355"/>
      <c r="F455" s="355"/>
      <c r="G455" s="355"/>
      <c r="H455" s="356"/>
      <c r="I455" s="355"/>
    </row>
    <row r="456" spans="1:9" ht="12.75" customHeight="1" x14ac:dyDescent="0.15">
      <c r="A456" s="355"/>
      <c r="B456" s="355"/>
      <c r="C456" s="355"/>
      <c r="D456" s="355"/>
      <c r="E456" s="355"/>
      <c r="F456" s="355"/>
      <c r="G456" s="355"/>
      <c r="H456" s="356"/>
      <c r="I456" s="355"/>
    </row>
    <row r="457" spans="1:9" ht="12.75" customHeight="1" x14ac:dyDescent="0.15">
      <c r="A457" s="355"/>
      <c r="B457" s="355"/>
      <c r="C457" s="355"/>
      <c r="D457" s="355"/>
      <c r="E457" s="355"/>
      <c r="F457" s="355"/>
      <c r="G457" s="355"/>
      <c r="H457" s="356"/>
      <c r="I457" s="355"/>
    </row>
    <row r="458" spans="1:9" ht="12.75" customHeight="1" x14ac:dyDescent="0.15">
      <c r="A458" s="355"/>
      <c r="B458" s="355"/>
      <c r="C458" s="355"/>
      <c r="D458" s="355"/>
      <c r="E458" s="355"/>
      <c r="F458" s="355"/>
      <c r="G458" s="355"/>
      <c r="H458" s="356"/>
      <c r="I458" s="355"/>
    </row>
    <row r="459" spans="1:9" ht="12.75" customHeight="1" x14ac:dyDescent="0.15">
      <c r="A459" s="355"/>
      <c r="B459" s="355"/>
      <c r="C459" s="355"/>
      <c r="D459" s="355"/>
      <c r="E459" s="355"/>
      <c r="F459" s="355"/>
      <c r="G459" s="355"/>
      <c r="H459" s="356"/>
      <c r="I459" s="355"/>
    </row>
    <row r="460" spans="1:9" ht="12.75" customHeight="1" x14ac:dyDescent="0.15">
      <c r="A460" s="355"/>
      <c r="B460" s="355"/>
      <c r="C460" s="355"/>
      <c r="D460" s="355"/>
      <c r="E460" s="355"/>
      <c r="F460" s="355"/>
      <c r="G460" s="355"/>
      <c r="H460" s="356"/>
      <c r="I460" s="355"/>
    </row>
    <row r="461" spans="1:9" ht="12.75" customHeight="1" x14ac:dyDescent="0.15">
      <c r="A461" s="355"/>
      <c r="B461" s="355"/>
      <c r="C461" s="355"/>
      <c r="D461" s="355"/>
      <c r="E461" s="355"/>
      <c r="F461" s="355"/>
      <c r="G461" s="355"/>
      <c r="H461" s="356"/>
      <c r="I461" s="355"/>
    </row>
    <row r="462" spans="1:9" ht="12.75" customHeight="1" x14ac:dyDescent="0.15">
      <c r="A462" s="355"/>
      <c r="B462" s="355"/>
      <c r="C462" s="355"/>
      <c r="D462" s="355"/>
      <c r="E462" s="355"/>
      <c r="F462" s="355"/>
      <c r="G462" s="355"/>
      <c r="H462" s="356"/>
      <c r="I462" s="355"/>
    </row>
    <row r="463" spans="1:9" ht="12.75" customHeight="1" x14ac:dyDescent="0.15">
      <c r="A463" s="355"/>
      <c r="B463" s="355"/>
      <c r="C463" s="355"/>
      <c r="D463" s="355"/>
      <c r="E463" s="355"/>
      <c r="F463" s="355"/>
      <c r="G463" s="355"/>
      <c r="H463" s="356"/>
      <c r="I463" s="355"/>
    </row>
    <row r="464" spans="1:9" ht="12.75" customHeight="1" x14ac:dyDescent="0.15">
      <c r="A464" s="355"/>
      <c r="B464" s="355"/>
      <c r="C464" s="355"/>
      <c r="D464" s="355"/>
      <c r="E464" s="355"/>
      <c r="F464" s="355"/>
      <c r="G464" s="355"/>
      <c r="H464" s="356"/>
      <c r="I464" s="355"/>
    </row>
    <row r="465" spans="1:9" ht="12.75" customHeight="1" x14ac:dyDescent="0.15">
      <c r="A465" s="355"/>
      <c r="B465" s="355"/>
      <c r="C465" s="355"/>
      <c r="D465" s="355"/>
      <c r="E465" s="355"/>
      <c r="F465" s="355"/>
      <c r="G465" s="355"/>
      <c r="H465" s="356"/>
      <c r="I465" s="355"/>
    </row>
    <row r="466" spans="1:9" ht="12.75" customHeight="1" x14ac:dyDescent="0.15">
      <c r="A466" s="355"/>
      <c r="B466" s="355"/>
      <c r="C466" s="355"/>
      <c r="D466" s="355"/>
      <c r="E466" s="355"/>
      <c r="F466" s="355"/>
      <c r="G466" s="355"/>
      <c r="H466" s="356"/>
      <c r="I466" s="355"/>
    </row>
    <row r="467" spans="1:9" ht="12.75" customHeight="1" x14ac:dyDescent="0.15">
      <c r="A467" s="355"/>
      <c r="B467" s="355"/>
      <c r="C467" s="355"/>
      <c r="D467" s="355"/>
      <c r="E467" s="355"/>
      <c r="F467" s="355"/>
      <c r="G467" s="355"/>
      <c r="H467" s="356"/>
      <c r="I467" s="355"/>
    </row>
    <row r="468" spans="1:9" ht="12.75" customHeight="1" x14ac:dyDescent="0.15">
      <c r="A468" s="355"/>
      <c r="B468" s="355"/>
      <c r="C468" s="355"/>
      <c r="D468" s="355"/>
      <c r="E468" s="355"/>
      <c r="F468" s="355"/>
      <c r="G468" s="355"/>
      <c r="H468" s="356"/>
      <c r="I468" s="355"/>
    </row>
    <row r="469" spans="1:9" ht="12.75" customHeight="1" x14ac:dyDescent="0.15">
      <c r="A469" s="355"/>
      <c r="B469" s="355"/>
      <c r="C469" s="355"/>
      <c r="D469" s="355"/>
      <c r="E469" s="355"/>
      <c r="F469" s="355"/>
      <c r="G469" s="355"/>
      <c r="H469" s="356"/>
      <c r="I469" s="355"/>
    </row>
    <row r="470" spans="1:9" ht="12.75" customHeight="1" x14ac:dyDescent="0.15">
      <c r="A470" s="355"/>
      <c r="B470" s="355"/>
      <c r="C470" s="355"/>
      <c r="D470" s="355"/>
      <c r="E470" s="355"/>
      <c r="F470" s="355"/>
      <c r="G470" s="355"/>
      <c r="H470" s="356"/>
      <c r="I470" s="355"/>
    </row>
    <row r="471" spans="1:9" ht="12.75" customHeight="1" x14ac:dyDescent="0.15">
      <c r="A471" s="355"/>
      <c r="B471" s="355"/>
      <c r="C471" s="355"/>
      <c r="D471" s="355"/>
      <c r="E471" s="355"/>
      <c r="F471" s="355"/>
      <c r="G471" s="355"/>
      <c r="H471" s="356"/>
      <c r="I471" s="355"/>
    </row>
    <row r="472" spans="1:9" ht="12.75" customHeight="1" x14ac:dyDescent="0.15">
      <c r="A472" s="355"/>
      <c r="B472" s="355"/>
      <c r="C472" s="355"/>
      <c r="D472" s="355"/>
      <c r="E472" s="355"/>
      <c r="F472" s="355"/>
      <c r="G472" s="355"/>
      <c r="H472" s="356"/>
      <c r="I472" s="355"/>
    </row>
    <row r="473" spans="1:9" ht="12.75" customHeight="1" x14ac:dyDescent="0.15">
      <c r="A473" s="355"/>
      <c r="B473" s="355"/>
      <c r="C473" s="355"/>
      <c r="D473" s="355"/>
      <c r="E473" s="355"/>
      <c r="F473" s="355"/>
      <c r="G473" s="355"/>
      <c r="H473" s="356"/>
      <c r="I473" s="355"/>
    </row>
    <row r="474" spans="1:9" ht="12.75" customHeight="1" x14ac:dyDescent="0.15">
      <c r="A474" s="355"/>
      <c r="B474" s="355"/>
      <c r="C474" s="355"/>
      <c r="D474" s="355"/>
      <c r="E474" s="355"/>
      <c r="F474" s="355"/>
      <c r="G474" s="355"/>
      <c r="H474" s="356"/>
      <c r="I474" s="355"/>
    </row>
    <row r="475" spans="1:9" ht="12.75" customHeight="1" x14ac:dyDescent="0.15">
      <c r="A475" s="355"/>
      <c r="B475" s="355"/>
      <c r="C475" s="355"/>
      <c r="D475" s="355"/>
      <c r="E475" s="355"/>
      <c r="F475" s="355"/>
      <c r="G475" s="355"/>
      <c r="H475" s="356"/>
      <c r="I475" s="355"/>
    </row>
    <row r="476" spans="1:9" ht="12.75" customHeight="1" x14ac:dyDescent="0.15">
      <c r="A476" s="355"/>
      <c r="B476" s="355"/>
      <c r="C476" s="355"/>
      <c r="D476" s="355"/>
      <c r="E476" s="355"/>
      <c r="F476" s="355"/>
      <c r="G476" s="355"/>
      <c r="H476" s="356"/>
      <c r="I476" s="355"/>
    </row>
    <row r="477" spans="1:9" ht="12.75" customHeight="1" x14ac:dyDescent="0.15">
      <c r="A477" s="355"/>
      <c r="B477" s="355"/>
      <c r="C477" s="355"/>
      <c r="D477" s="355"/>
      <c r="E477" s="355"/>
      <c r="F477" s="355"/>
      <c r="G477" s="355"/>
      <c r="H477" s="356"/>
      <c r="I477" s="355"/>
    </row>
    <row r="478" spans="1:9" ht="12.75" customHeight="1" x14ac:dyDescent="0.15">
      <c r="A478" s="355"/>
      <c r="B478" s="355"/>
      <c r="C478" s="355"/>
      <c r="D478" s="355"/>
      <c r="E478" s="355"/>
      <c r="F478" s="355"/>
      <c r="G478" s="355"/>
      <c r="H478" s="356"/>
      <c r="I478" s="355"/>
    </row>
    <row r="479" spans="1:9" ht="12.75" customHeight="1" x14ac:dyDescent="0.15">
      <c r="A479" s="355"/>
      <c r="B479" s="355"/>
      <c r="C479" s="355"/>
      <c r="D479" s="355"/>
      <c r="E479" s="355"/>
      <c r="F479" s="355"/>
      <c r="G479" s="355"/>
      <c r="H479" s="356"/>
      <c r="I479" s="355"/>
    </row>
    <row r="480" spans="1:9" ht="12.75" customHeight="1" x14ac:dyDescent="0.15">
      <c r="A480" s="355"/>
      <c r="B480" s="355"/>
      <c r="C480" s="355"/>
      <c r="D480" s="355"/>
      <c r="E480" s="355"/>
      <c r="F480" s="355"/>
      <c r="G480" s="355"/>
      <c r="H480" s="356"/>
      <c r="I480" s="355"/>
    </row>
    <row r="481" spans="1:9" ht="12.75" customHeight="1" x14ac:dyDescent="0.15">
      <c r="A481" s="355"/>
      <c r="B481" s="355"/>
      <c r="C481" s="355"/>
      <c r="D481" s="355"/>
      <c r="E481" s="355"/>
      <c r="F481" s="355"/>
      <c r="G481" s="355"/>
      <c r="H481" s="356"/>
      <c r="I481" s="355"/>
    </row>
    <row r="482" spans="1:9" ht="12.75" customHeight="1" x14ac:dyDescent="0.15">
      <c r="A482" s="355"/>
      <c r="B482" s="355"/>
      <c r="C482" s="355"/>
      <c r="D482" s="355"/>
      <c r="E482" s="355"/>
      <c r="F482" s="355"/>
      <c r="G482" s="355"/>
      <c r="H482" s="356"/>
      <c r="I482" s="355"/>
    </row>
    <row r="483" spans="1:9" ht="12.75" customHeight="1" x14ac:dyDescent="0.15">
      <c r="A483" s="355"/>
      <c r="B483" s="355"/>
      <c r="C483" s="355"/>
      <c r="D483" s="355"/>
      <c r="E483" s="355"/>
      <c r="F483" s="355"/>
      <c r="G483" s="355"/>
      <c r="H483" s="356"/>
      <c r="I483" s="355"/>
    </row>
    <row r="484" spans="1:9" ht="12.75" customHeight="1" x14ac:dyDescent="0.15">
      <c r="A484" s="355"/>
      <c r="B484" s="355"/>
      <c r="C484" s="355"/>
      <c r="D484" s="355"/>
      <c r="E484" s="355"/>
      <c r="F484" s="355"/>
      <c r="G484" s="355"/>
      <c r="H484" s="356"/>
      <c r="I484" s="355"/>
    </row>
    <row r="485" spans="1:9" ht="12.75" customHeight="1" x14ac:dyDescent="0.15">
      <c r="A485" s="355"/>
      <c r="B485" s="355"/>
      <c r="C485" s="355"/>
      <c r="D485" s="355"/>
      <c r="E485" s="355"/>
      <c r="F485" s="355"/>
      <c r="G485" s="355"/>
      <c r="H485" s="356"/>
      <c r="I485" s="355"/>
    </row>
    <row r="486" spans="1:9" ht="12.75" customHeight="1" x14ac:dyDescent="0.15">
      <c r="A486" s="355"/>
      <c r="B486" s="355"/>
      <c r="C486" s="355"/>
      <c r="D486" s="355"/>
      <c r="E486" s="355"/>
      <c r="F486" s="355"/>
      <c r="G486" s="355"/>
      <c r="H486" s="356"/>
      <c r="I486" s="355"/>
    </row>
    <row r="487" spans="1:9" ht="12.75" customHeight="1" x14ac:dyDescent="0.15">
      <c r="A487" s="355"/>
      <c r="B487" s="355"/>
      <c r="C487" s="355"/>
      <c r="D487" s="355"/>
      <c r="E487" s="355"/>
      <c r="F487" s="355"/>
      <c r="G487" s="355"/>
      <c r="H487" s="356"/>
      <c r="I487" s="355"/>
    </row>
    <row r="488" spans="1:9" ht="12.75" customHeight="1" x14ac:dyDescent="0.15">
      <c r="A488" s="355"/>
      <c r="B488" s="355"/>
      <c r="C488" s="355"/>
      <c r="D488" s="355"/>
      <c r="E488" s="355"/>
      <c r="F488" s="355"/>
      <c r="G488" s="355"/>
      <c r="H488" s="356"/>
      <c r="I488" s="355"/>
    </row>
    <row r="489" spans="1:9" ht="12.75" customHeight="1" x14ac:dyDescent="0.15">
      <c r="A489" s="355"/>
      <c r="B489" s="355"/>
      <c r="C489" s="355"/>
      <c r="D489" s="355"/>
      <c r="E489" s="355"/>
      <c r="F489" s="355"/>
      <c r="G489" s="355"/>
      <c r="H489" s="356"/>
      <c r="I489" s="355"/>
    </row>
    <row r="490" spans="1:9" ht="12.75" customHeight="1" x14ac:dyDescent="0.15">
      <c r="A490" s="355"/>
      <c r="B490" s="355"/>
      <c r="C490" s="355"/>
      <c r="D490" s="355"/>
      <c r="E490" s="355"/>
      <c r="F490" s="355"/>
      <c r="G490" s="355"/>
      <c r="H490" s="356"/>
      <c r="I490" s="355"/>
    </row>
    <row r="491" spans="1:9" ht="12.75" customHeight="1" x14ac:dyDescent="0.15">
      <c r="A491" s="355"/>
      <c r="B491" s="355"/>
      <c r="C491" s="355"/>
      <c r="D491" s="355"/>
      <c r="E491" s="355"/>
      <c r="F491" s="355"/>
      <c r="G491" s="355"/>
      <c r="H491" s="356"/>
      <c r="I491" s="355"/>
    </row>
    <row r="492" spans="1:9" ht="12.75" customHeight="1" x14ac:dyDescent="0.15">
      <c r="A492" s="355"/>
      <c r="B492" s="355"/>
      <c r="C492" s="355"/>
      <c r="D492" s="355"/>
      <c r="E492" s="355"/>
      <c r="F492" s="355"/>
      <c r="G492" s="355"/>
      <c r="H492" s="356"/>
      <c r="I492" s="355"/>
    </row>
    <row r="493" spans="1:9" ht="12.75" customHeight="1" x14ac:dyDescent="0.15">
      <c r="A493" s="355"/>
      <c r="B493" s="355"/>
      <c r="C493" s="355"/>
      <c r="D493" s="355"/>
      <c r="E493" s="355"/>
      <c r="F493" s="355"/>
      <c r="G493" s="355"/>
      <c r="H493" s="356"/>
      <c r="I493" s="355"/>
    </row>
    <row r="494" spans="1:9" ht="12.75" customHeight="1" x14ac:dyDescent="0.15">
      <c r="A494" s="355"/>
      <c r="B494" s="355"/>
      <c r="C494" s="355"/>
      <c r="D494" s="355"/>
      <c r="E494" s="355"/>
      <c r="F494" s="355"/>
      <c r="G494" s="355"/>
      <c r="H494" s="356"/>
      <c r="I494" s="355"/>
    </row>
    <row r="495" spans="1:9" ht="12.75" customHeight="1" x14ac:dyDescent="0.15">
      <c r="A495" s="355"/>
      <c r="B495" s="355"/>
      <c r="C495" s="355"/>
      <c r="D495" s="355"/>
      <c r="E495" s="355"/>
      <c r="F495" s="355"/>
      <c r="G495" s="355"/>
      <c r="H495" s="356"/>
      <c r="I495" s="355"/>
    </row>
    <row r="496" spans="1:9" ht="12.75" customHeight="1" x14ac:dyDescent="0.15">
      <c r="A496" s="355"/>
      <c r="B496" s="355"/>
      <c r="C496" s="355"/>
      <c r="D496" s="355"/>
      <c r="E496" s="355"/>
      <c r="F496" s="355"/>
      <c r="G496" s="355"/>
      <c r="H496" s="356"/>
      <c r="I496" s="355"/>
    </row>
    <row r="497" spans="1:9" ht="12.75" customHeight="1" x14ac:dyDescent="0.15">
      <c r="A497" s="355"/>
      <c r="B497" s="355"/>
      <c r="C497" s="355"/>
      <c r="D497" s="355"/>
      <c r="E497" s="355"/>
      <c r="F497" s="355"/>
      <c r="G497" s="355"/>
      <c r="H497" s="356"/>
      <c r="I497" s="355"/>
    </row>
    <row r="498" spans="1:9" ht="12.75" customHeight="1" x14ac:dyDescent="0.15">
      <c r="A498" s="355"/>
      <c r="B498" s="355"/>
      <c r="C498" s="355"/>
      <c r="D498" s="355"/>
      <c r="E498" s="355"/>
      <c r="F498" s="355"/>
      <c r="G498" s="355"/>
      <c r="H498" s="356"/>
      <c r="I498" s="355"/>
    </row>
    <row r="499" spans="1:9" ht="12.75" customHeight="1" x14ac:dyDescent="0.15">
      <c r="A499" s="355"/>
      <c r="B499" s="355"/>
      <c r="C499" s="355"/>
      <c r="D499" s="355"/>
      <c r="E499" s="355"/>
      <c r="F499" s="355"/>
      <c r="G499" s="355"/>
      <c r="H499" s="356"/>
      <c r="I499" s="355"/>
    </row>
    <row r="500" spans="1:9" ht="12.75" customHeight="1" x14ac:dyDescent="0.15">
      <c r="A500" s="355"/>
      <c r="B500" s="355"/>
      <c r="C500" s="355"/>
      <c r="D500" s="355"/>
      <c r="E500" s="355"/>
      <c r="F500" s="355"/>
      <c r="G500" s="355"/>
      <c r="H500" s="356"/>
      <c r="I500" s="355"/>
    </row>
    <row r="501" spans="1:9" ht="12.75" customHeight="1" x14ac:dyDescent="0.15">
      <c r="A501" s="355"/>
      <c r="B501" s="355"/>
      <c r="C501" s="355"/>
      <c r="D501" s="355"/>
      <c r="E501" s="355"/>
      <c r="F501" s="355"/>
      <c r="G501" s="355"/>
      <c r="H501" s="356"/>
      <c r="I501" s="355"/>
    </row>
    <row r="502" spans="1:9" ht="12.75" customHeight="1" x14ac:dyDescent="0.15">
      <c r="A502" s="355"/>
      <c r="B502" s="355"/>
      <c r="C502" s="355"/>
      <c r="D502" s="355"/>
      <c r="E502" s="355"/>
      <c r="F502" s="355"/>
      <c r="G502" s="355"/>
      <c r="H502" s="356"/>
      <c r="I502" s="355"/>
    </row>
    <row r="503" spans="1:9" ht="12.75" customHeight="1" x14ac:dyDescent="0.15">
      <c r="A503" s="355"/>
      <c r="B503" s="355"/>
      <c r="C503" s="355"/>
      <c r="D503" s="355"/>
      <c r="E503" s="355"/>
      <c r="F503" s="355"/>
      <c r="G503" s="355"/>
      <c r="H503" s="356"/>
      <c r="I503" s="355"/>
    </row>
    <row r="504" spans="1:9" ht="12.75" customHeight="1" x14ac:dyDescent="0.15">
      <c r="A504" s="355"/>
      <c r="B504" s="355"/>
      <c r="C504" s="355"/>
      <c r="D504" s="355"/>
      <c r="E504" s="355"/>
      <c r="F504" s="355"/>
      <c r="G504" s="355"/>
      <c r="H504" s="356"/>
      <c r="I504" s="355"/>
    </row>
    <row r="505" spans="1:9" ht="12.75" customHeight="1" x14ac:dyDescent="0.15">
      <c r="A505" s="355"/>
      <c r="B505" s="355"/>
      <c r="C505" s="355"/>
      <c r="D505" s="355"/>
      <c r="E505" s="355"/>
      <c r="F505" s="355"/>
      <c r="G505" s="355"/>
      <c r="H505" s="356"/>
      <c r="I505" s="355"/>
    </row>
    <row r="506" spans="1:9" ht="12.75" customHeight="1" x14ac:dyDescent="0.15">
      <c r="A506" s="355"/>
      <c r="B506" s="355"/>
      <c r="C506" s="355"/>
      <c r="D506" s="355"/>
      <c r="E506" s="355"/>
      <c r="F506" s="355"/>
      <c r="G506" s="355"/>
      <c r="H506" s="356"/>
      <c r="I506" s="355"/>
    </row>
    <row r="507" spans="1:9" ht="12.75" customHeight="1" x14ac:dyDescent="0.15">
      <c r="A507" s="355"/>
      <c r="B507" s="355"/>
      <c r="C507" s="355"/>
      <c r="D507" s="355"/>
      <c r="E507" s="355"/>
      <c r="F507" s="355"/>
      <c r="G507" s="355"/>
      <c r="H507" s="356"/>
      <c r="I507" s="355"/>
    </row>
    <row r="508" spans="1:9" ht="12.75" customHeight="1" x14ac:dyDescent="0.15">
      <c r="A508" s="355"/>
      <c r="B508" s="355"/>
      <c r="C508" s="355"/>
      <c r="D508" s="355"/>
      <c r="E508" s="355"/>
      <c r="F508" s="355"/>
      <c r="G508" s="355"/>
      <c r="H508" s="356"/>
      <c r="I508" s="355"/>
    </row>
    <row r="509" spans="1:9" ht="12.75" customHeight="1" x14ac:dyDescent="0.15">
      <c r="A509" s="355"/>
      <c r="B509" s="355"/>
      <c r="C509" s="355"/>
      <c r="D509" s="355"/>
      <c r="E509" s="355"/>
      <c r="F509" s="355"/>
      <c r="G509" s="355"/>
      <c r="H509" s="356"/>
      <c r="I509" s="355"/>
    </row>
    <row r="510" spans="1:9" ht="12.75" customHeight="1" x14ac:dyDescent="0.15">
      <c r="A510" s="355"/>
      <c r="B510" s="355"/>
      <c r="C510" s="355"/>
      <c r="D510" s="355"/>
      <c r="E510" s="355"/>
      <c r="F510" s="355"/>
      <c r="G510" s="355"/>
      <c r="H510" s="356"/>
      <c r="I510" s="355"/>
    </row>
    <row r="511" spans="1:9" ht="12.75" customHeight="1" x14ac:dyDescent="0.15">
      <c r="A511" s="355"/>
      <c r="B511" s="355"/>
      <c r="C511" s="355"/>
      <c r="D511" s="355"/>
      <c r="E511" s="355"/>
      <c r="F511" s="355"/>
      <c r="G511" s="355"/>
      <c r="H511" s="356"/>
      <c r="I511" s="355"/>
    </row>
    <row r="512" spans="1:9" ht="12.75" customHeight="1" x14ac:dyDescent="0.15">
      <c r="A512" s="355"/>
      <c r="B512" s="355"/>
      <c r="C512" s="355"/>
      <c r="D512" s="355"/>
      <c r="E512" s="355"/>
      <c r="F512" s="355"/>
      <c r="G512" s="355"/>
      <c r="H512" s="356"/>
      <c r="I512" s="355"/>
    </row>
    <row r="513" spans="1:9" ht="12.75" customHeight="1" x14ac:dyDescent="0.15">
      <c r="A513" s="355"/>
      <c r="B513" s="355"/>
      <c r="C513" s="355"/>
      <c r="D513" s="355"/>
      <c r="E513" s="355"/>
      <c r="F513" s="355"/>
      <c r="G513" s="355"/>
      <c r="H513" s="356"/>
      <c r="I513" s="355"/>
    </row>
    <row r="514" spans="1:9" ht="12.75" customHeight="1" x14ac:dyDescent="0.15">
      <c r="A514" s="355"/>
      <c r="B514" s="355"/>
      <c r="C514" s="355"/>
      <c r="D514" s="355"/>
      <c r="E514" s="355"/>
      <c r="F514" s="355"/>
      <c r="G514" s="355"/>
      <c r="H514" s="356"/>
      <c r="I514" s="355"/>
    </row>
    <row r="515" spans="1:9" ht="12.75" customHeight="1" x14ac:dyDescent="0.15">
      <c r="A515" s="355"/>
      <c r="B515" s="355"/>
      <c r="C515" s="355"/>
      <c r="D515" s="355"/>
      <c r="E515" s="355"/>
      <c r="F515" s="355"/>
      <c r="G515" s="355"/>
      <c r="H515" s="356"/>
      <c r="I515" s="355"/>
    </row>
    <row r="516" spans="1:9" ht="12.75" customHeight="1" x14ac:dyDescent="0.15">
      <c r="A516" s="355"/>
      <c r="B516" s="355"/>
      <c r="C516" s="355"/>
      <c r="D516" s="355"/>
      <c r="E516" s="355"/>
      <c r="F516" s="355"/>
      <c r="G516" s="355"/>
      <c r="H516" s="356"/>
      <c r="I516" s="355"/>
    </row>
    <row r="517" spans="1:9" ht="12.75" customHeight="1" x14ac:dyDescent="0.15">
      <c r="A517" s="355"/>
      <c r="B517" s="355"/>
      <c r="C517" s="355"/>
      <c r="D517" s="355"/>
      <c r="E517" s="355"/>
      <c r="F517" s="355"/>
      <c r="G517" s="355"/>
      <c r="H517" s="356"/>
      <c r="I517" s="355"/>
    </row>
    <row r="518" spans="1:9" ht="12.75" customHeight="1" x14ac:dyDescent="0.15">
      <c r="A518" s="355"/>
      <c r="B518" s="355"/>
      <c r="C518" s="355"/>
      <c r="D518" s="355"/>
      <c r="E518" s="355"/>
      <c r="F518" s="355"/>
      <c r="G518" s="355"/>
      <c r="H518" s="356"/>
      <c r="I518" s="355"/>
    </row>
    <row r="519" spans="1:9" ht="12.75" customHeight="1" x14ac:dyDescent="0.15">
      <c r="A519" s="355"/>
      <c r="B519" s="355"/>
      <c r="C519" s="355"/>
      <c r="D519" s="355"/>
      <c r="E519" s="355"/>
      <c r="F519" s="355"/>
      <c r="G519" s="355"/>
      <c r="H519" s="356"/>
      <c r="I519" s="355"/>
    </row>
    <row r="520" spans="1:9" ht="12.75" customHeight="1" x14ac:dyDescent="0.15">
      <c r="A520" s="355"/>
      <c r="B520" s="355"/>
      <c r="C520" s="355"/>
      <c r="D520" s="355"/>
      <c r="E520" s="355"/>
      <c r="F520" s="355"/>
      <c r="G520" s="355"/>
      <c r="H520" s="356"/>
      <c r="I520" s="355"/>
    </row>
    <row r="521" spans="1:9" ht="12.75" customHeight="1" x14ac:dyDescent="0.15">
      <c r="A521" s="355"/>
      <c r="B521" s="355"/>
      <c r="C521" s="355"/>
      <c r="D521" s="355"/>
      <c r="E521" s="355"/>
      <c r="F521" s="355"/>
      <c r="G521" s="355"/>
      <c r="H521" s="356"/>
      <c r="I521" s="355"/>
    </row>
    <row r="522" spans="1:9" ht="12.75" customHeight="1" x14ac:dyDescent="0.15">
      <c r="A522" s="355"/>
      <c r="B522" s="355"/>
      <c r="C522" s="355"/>
      <c r="D522" s="355"/>
      <c r="E522" s="355"/>
      <c r="F522" s="355"/>
      <c r="G522" s="355"/>
      <c r="H522" s="356"/>
      <c r="I522" s="355"/>
    </row>
    <row r="523" spans="1:9" ht="12.75" customHeight="1" x14ac:dyDescent="0.15">
      <c r="A523" s="355"/>
      <c r="B523" s="355"/>
      <c r="C523" s="355"/>
      <c r="D523" s="355"/>
      <c r="E523" s="355"/>
      <c r="F523" s="355"/>
      <c r="G523" s="355"/>
      <c r="H523" s="356"/>
      <c r="I523" s="355"/>
    </row>
    <row r="524" spans="1:9" ht="12.75" customHeight="1" x14ac:dyDescent="0.15">
      <c r="A524" s="355"/>
      <c r="B524" s="355"/>
      <c r="C524" s="355"/>
      <c r="D524" s="355"/>
      <c r="E524" s="355"/>
      <c r="F524" s="355"/>
      <c r="G524" s="355"/>
      <c r="H524" s="356"/>
      <c r="I524" s="355"/>
    </row>
    <row r="525" spans="1:9" ht="12.75" customHeight="1" x14ac:dyDescent="0.15">
      <c r="A525" s="355"/>
      <c r="B525" s="355"/>
      <c r="C525" s="355"/>
      <c r="D525" s="355"/>
      <c r="E525" s="355"/>
      <c r="F525" s="355"/>
      <c r="G525" s="355"/>
      <c r="H525" s="356"/>
      <c r="I525" s="355"/>
    </row>
    <row r="526" spans="1:9" ht="12.75" customHeight="1" x14ac:dyDescent="0.15">
      <c r="A526" s="355"/>
      <c r="B526" s="355"/>
      <c r="C526" s="355"/>
      <c r="D526" s="355"/>
      <c r="E526" s="355"/>
      <c r="F526" s="355"/>
      <c r="G526" s="355"/>
      <c r="H526" s="356"/>
      <c r="I526" s="355"/>
    </row>
    <row r="527" spans="1:9" ht="12.75" customHeight="1" x14ac:dyDescent="0.15">
      <c r="A527" s="355"/>
      <c r="B527" s="355"/>
      <c r="C527" s="355"/>
      <c r="D527" s="355"/>
      <c r="E527" s="355"/>
      <c r="F527" s="355"/>
      <c r="G527" s="355"/>
      <c r="H527" s="356"/>
      <c r="I527" s="355"/>
    </row>
    <row r="528" spans="1:9" ht="12.75" customHeight="1" x14ac:dyDescent="0.15">
      <c r="A528" s="355"/>
      <c r="B528" s="355"/>
      <c r="C528" s="355"/>
      <c r="D528" s="355"/>
      <c r="E528" s="355"/>
      <c r="F528" s="355"/>
      <c r="G528" s="355"/>
      <c r="H528" s="356"/>
      <c r="I528" s="355"/>
    </row>
    <row r="529" spans="1:9" ht="12.75" customHeight="1" x14ac:dyDescent="0.15">
      <c r="A529" s="355"/>
      <c r="B529" s="355"/>
      <c r="C529" s="355"/>
      <c r="D529" s="355"/>
      <c r="E529" s="355"/>
      <c r="F529" s="355"/>
      <c r="G529" s="355"/>
      <c r="H529" s="356"/>
      <c r="I529" s="355"/>
    </row>
    <row r="530" spans="1:9" ht="12.75" customHeight="1" x14ac:dyDescent="0.15">
      <c r="A530" s="355"/>
      <c r="B530" s="355"/>
      <c r="C530" s="355"/>
      <c r="D530" s="355"/>
      <c r="E530" s="355"/>
      <c r="F530" s="355"/>
      <c r="G530" s="355"/>
      <c r="H530" s="356"/>
      <c r="I530" s="355"/>
    </row>
    <row r="531" spans="1:9" ht="12.75" customHeight="1" x14ac:dyDescent="0.15">
      <c r="A531" s="355"/>
      <c r="B531" s="355"/>
      <c r="C531" s="355"/>
      <c r="D531" s="355"/>
      <c r="E531" s="355"/>
      <c r="F531" s="355"/>
      <c r="G531" s="355"/>
      <c r="H531" s="356"/>
      <c r="I531" s="355"/>
    </row>
    <row r="532" spans="1:9" ht="12.75" customHeight="1" x14ac:dyDescent="0.15">
      <c r="A532" s="355"/>
      <c r="B532" s="355"/>
      <c r="C532" s="355"/>
      <c r="D532" s="355"/>
      <c r="E532" s="355"/>
      <c r="F532" s="355"/>
      <c r="G532" s="355"/>
      <c r="H532" s="356"/>
      <c r="I532" s="355"/>
    </row>
    <row r="533" spans="1:9" ht="12.75" customHeight="1" x14ac:dyDescent="0.15">
      <c r="A533" s="355"/>
      <c r="B533" s="355"/>
      <c r="C533" s="355"/>
      <c r="D533" s="355"/>
      <c r="E533" s="355"/>
      <c r="F533" s="355"/>
      <c r="G533" s="355"/>
      <c r="H533" s="356"/>
      <c r="I533" s="355"/>
    </row>
    <row r="534" spans="1:9" ht="12.75" customHeight="1" x14ac:dyDescent="0.15">
      <c r="A534" s="355"/>
      <c r="B534" s="355"/>
      <c r="C534" s="355"/>
      <c r="D534" s="355"/>
      <c r="E534" s="355"/>
      <c r="F534" s="355"/>
      <c r="G534" s="355"/>
      <c r="H534" s="356"/>
      <c r="I534" s="355"/>
    </row>
    <row r="535" spans="1:9" ht="12.75" customHeight="1" x14ac:dyDescent="0.15">
      <c r="A535" s="355"/>
      <c r="B535" s="355"/>
      <c r="C535" s="355"/>
      <c r="D535" s="355"/>
      <c r="E535" s="355"/>
      <c r="F535" s="355"/>
      <c r="G535" s="355"/>
      <c r="H535" s="356"/>
      <c r="I535" s="355"/>
    </row>
    <row r="536" spans="1:9" ht="12.75" customHeight="1" x14ac:dyDescent="0.15">
      <c r="A536" s="355"/>
      <c r="B536" s="355"/>
      <c r="C536" s="355"/>
      <c r="D536" s="355"/>
      <c r="E536" s="355"/>
      <c r="F536" s="355"/>
      <c r="G536" s="355"/>
      <c r="H536" s="356"/>
      <c r="I536" s="355"/>
    </row>
    <row r="537" spans="1:9" ht="12.75" customHeight="1" x14ac:dyDescent="0.15">
      <c r="A537" s="355"/>
      <c r="B537" s="355"/>
      <c r="C537" s="355"/>
      <c r="D537" s="355"/>
      <c r="E537" s="355"/>
      <c r="F537" s="355"/>
      <c r="G537" s="355"/>
      <c r="H537" s="356"/>
      <c r="I537" s="355"/>
    </row>
    <row r="538" spans="1:9" ht="12.75" customHeight="1" x14ac:dyDescent="0.15">
      <c r="A538" s="355"/>
      <c r="B538" s="355"/>
      <c r="C538" s="355"/>
      <c r="D538" s="355"/>
      <c r="E538" s="355"/>
      <c r="F538" s="355"/>
      <c r="G538" s="355"/>
      <c r="H538" s="356"/>
      <c r="I538" s="355"/>
    </row>
    <row r="539" spans="1:9" ht="12.75" customHeight="1" x14ac:dyDescent="0.15">
      <c r="A539" s="355"/>
      <c r="B539" s="355"/>
      <c r="C539" s="355"/>
      <c r="D539" s="355"/>
      <c r="E539" s="355"/>
      <c r="F539" s="355"/>
      <c r="G539" s="355"/>
      <c r="H539" s="356"/>
      <c r="I539" s="355"/>
    </row>
    <row r="540" spans="1:9" ht="12.75" customHeight="1" x14ac:dyDescent="0.15">
      <c r="A540" s="355"/>
      <c r="B540" s="355"/>
      <c r="C540" s="355"/>
      <c r="D540" s="355"/>
      <c r="E540" s="355"/>
      <c r="F540" s="355"/>
      <c r="G540" s="355"/>
      <c r="H540" s="356"/>
      <c r="I540" s="355"/>
    </row>
    <row r="541" spans="1:9" ht="12.75" customHeight="1" x14ac:dyDescent="0.15">
      <c r="A541" s="355"/>
      <c r="B541" s="355"/>
      <c r="C541" s="355"/>
      <c r="D541" s="355"/>
      <c r="E541" s="355"/>
      <c r="F541" s="355"/>
      <c r="G541" s="355"/>
      <c r="H541" s="356"/>
      <c r="I541" s="355"/>
    </row>
    <row r="542" spans="1:9" ht="12.75" customHeight="1" x14ac:dyDescent="0.15">
      <c r="A542" s="355"/>
      <c r="B542" s="355"/>
      <c r="C542" s="355"/>
      <c r="D542" s="355"/>
      <c r="E542" s="355"/>
      <c r="F542" s="355"/>
      <c r="G542" s="355"/>
      <c r="H542" s="356"/>
      <c r="I542" s="355"/>
    </row>
    <row r="543" spans="1:9" ht="12.75" customHeight="1" x14ac:dyDescent="0.15">
      <c r="A543" s="355"/>
      <c r="B543" s="355"/>
      <c r="C543" s="355"/>
      <c r="D543" s="355"/>
      <c r="E543" s="355"/>
      <c r="F543" s="355"/>
      <c r="G543" s="355"/>
      <c r="H543" s="356"/>
      <c r="I543" s="355"/>
    </row>
    <row r="544" spans="1:9" ht="12.75" customHeight="1" x14ac:dyDescent="0.15">
      <c r="A544" s="355"/>
      <c r="B544" s="355"/>
      <c r="C544" s="355"/>
      <c r="D544" s="355"/>
      <c r="E544" s="355"/>
      <c r="F544" s="355"/>
      <c r="G544" s="355"/>
      <c r="H544" s="356"/>
      <c r="I544" s="355"/>
    </row>
    <row r="545" spans="1:9" ht="12.75" customHeight="1" x14ac:dyDescent="0.15">
      <c r="A545" s="355"/>
      <c r="B545" s="355"/>
      <c r="C545" s="355"/>
      <c r="D545" s="355"/>
      <c r="E545" s="355"/>
      <c r="F545" s="355"/>
      <c r="G545" s="355"/>
      <c r="H545" s="356"/>
      <c r="I545" s="355"/>
    </row>
    <row r="546" spans="1:9" ht="12.75" customHeight="1" x14ac:dyDescent="0.15">
      <c r="A546" s="355"/>
      <c r="B546" s="355"/>
      <c r="C546" s="355"/>
      <c r="D546" s="355"/>
      <c r="E546" s="355"/>
      <c r="F546" s="355"/>
      <c r="G546" s="355"/>
      <c r="H546" s="356"/>
      <c r="I546" s="355"/>
    </row>
    <row r="547" spans="1:9" ht="12.75" customHeight="1" x14ac:dyDescent="0.15">
      <c r="A547" s="355"/>
      <c r="B547" s="355"/>
      <c r="C547" s="355"/>
      <c r="D547" s="355"/>
      <c r="E547" s="355"/>
      <c r="F547" s="355"/>
      <c r="G547" s="355"/>
      <c r="H547" s="356"/>
      <c r="I547" s="355"/>
    </row>
    <row r="548" spans="1:9" ht="12.75" customHeight="1" x14ac:dyDescent="0.15">
      <c r="A548" s="355"/>
      <c r="B548" s="355"/>
      <c r="C548" s="355"/>
      <c r="D548" s="355"/>
      <c r="E548" s="355"/>
      <c r="F548" s="355"/>
      <c r="G548" s="355"/>
      <c r="H548" s="356"/>
      <c r="I548" s="355"/>
    </row>
    <row r="549" spans="1:9" ht="12.75" customHeight="1" x14ac:dyDescent="0.15">
      <c r="A549" s="355"/>
      <c r="B549" s="355"/>
      <c r="C549" s="355"/>
      <c r="D549" s="355"/>
      <c r="E549" s="355"/>
      <c r="F549" s="355"/>
      <c r="G549" s="355"/>
      <c r="H549" s="356"/>
      <c r="I549" s="355"/>
    </row>
    <row r="550" spans="1:9" ht="12.75" customHeight="1" x14ac:dyDescent="0.15">
      <c r="A550" s="355"/>
      <c r="B550" s="355"/>
      <c r="C550" s="355"/>
      <c r="D550" s="355"/>
      <c r="E550" s="355"/>
      <c r="F550" s="355"/>
      <c r="G550" s="355"/>
      <c r="H550" s="356"/>
      <c r="I550" s="355"/>
    </row>
    <row r="551" spans="1:9" ht="12.75" customHeight="1" x14ac:dyDescent="0.15">
      <c r="A551" s="355"/>
      <c r="B551" s="355"/>
      <c r="C551" s="355"/>
      <c r="D551" s="355"/>
      <c r="E551" s="355"/>
      <c r="F551" s="355"/>
      <c r="G551" s="355"/>
      <c r="H551" s="356"/>
      <c r="I551" s="355"/>
    </row>
    <row r="552" spans="1:9" ht="12.75" customHeight="1" x14ac:dyDescent="0.15">
      <c r="A552" s="355"/>
      <c r="B552" s="355"/>
      <c r="C552" s="355"/>
      <c r="D552" s="355"/>
      <c r="E552" s="355"/>
      <c r="F552" s="355"/>
      <c r="G552" s="355"/>
      <c r="H552" s="356"/>
      <c r="I552" s="355"/>
    </row>
    <row r="553" spans="1:9" ht="12.75" customHeight="1" x14ac:dyDescent="0.15">
      <c r="A553" s="355"/>
      <c r="B553" s="355"/>
      <c r="C553" s="355"/>
      <c r="D553" s="355"/>
      <c r="E553" s="355"/>
      <c r="F553" s="355"/>
      <c r="G553" s="355"/>
      <c r="H553" s="356"/>
      <c r="I553" s="355"/>
    </row>
    <row r="554" spans="1:9" ht="12.75" customHeight="1" x14ac:dyDescent="0.15">
      <c r="A554" s="355"/>
      <c r="B554" s="355"/>
      <c r="C554" s="355"/>
      <c r="D554" s="355"/>
      <c r="E554" s="355"/>
      <c r="F554" s="355"/>
      <c r="G554" s="355"/>
      <c r="H554" s="356"/>
      <c r="I554" s="355"/>
    </row>
    <row r="555" spans="1:9" ht="12.75" customHeight="1" x14ac:dyDescent="0.15">
      <c r="A555" s="355"/>
      <c r="B555" s="355"/>
      <c r="C555" s="355"/>
      <c r="D555" s="355"/>
      <c r="E555" s="355"/>
      <c r="F555" s="355"/>
      <c r="G555" s="355"/>
      <c r="H555" s="356"/>
      <c r="I555" s="355"/>
    </row>
    <row r="556" spans="1:9" ht="12.75" customHeight="1" x14ac:dyDescent="0.15">
      <c r="A556" s="355"/>
      <c r="B556" s="355"/>
      <c r="C556" s="355"/>
      <c r="D556" s="355"/>
      <c r="E556" s="355"/>
      <c r="F556" s="355"/>
      <c r="G556" s="355"/>
      <c r="H556" s="356"/>
      <c r="I556" s="355"/>
    </row>
    <row r="557" spans="1:9" ht="12.75" customHeight="1" x14ac:dyDescent="0.15">
      <c r="A557" s="355"/>
      <c r="B557" s="355"/>
      <c r="C557" s="355"/>
      <c r="D557" s="355"/>
      <c r="E557" s="355"/>
      <c r="F557" s="355"/>
      <c r="G557" s="355"/>
      <c r="H557" s="356"/>
      <c r="I557" s="355"/>
    </row>
    <row r="558" spans="1:9" ht="12.75" customHeight="1" x14ac:dyDescent="0.15">
      <c r="A558" s="355"/>
      <c r="B558" s="355"/>
      <c r="C558" s="355"/>
      <c r="D558" s="355"/>
      <c r="E558" s="355"/>
      <c r="F558" s="355"/>
      <c r="G558" s="355"/>
      <c r="H558" s="356"/>
      <c r="I558" s="355"/>
    </row>
    <row r="559" spans="1:9" ht="12.75" customHeight="1" x14ac:dyDescent="0.15">
      <c r="A559" s="355"/>
      <c r="B559" s="355"/>
      <c r="C559" s="355"/>
      <c r="D559" s="355"/>
      <c r="E559" s="355"/>
      <c r="F559" s="355"/>
      <c r="G559" s="355"/>
      <c r="H559" s="356"/>
      <c r="I559" s="355"/>
    </row>
    <row r="560" spans="1:9" ht="12.75" customHeight="1" x14ac:dyDescent="0.15">
      <c r="A560" s="355"/>
      <c r="B560" s="355"/>
      <c r="C560" s="355"/>
      <c r="D560" s="355"/>
      <c r="E560" s="355"/>
      <c r="F560" s="355"/>
      <c r="G560" s="355"/>
      <c r="H560" s="356"/>
      <c r="I560" s="355"/>
    </row>
    <row r="561" spans="1:9" ht="12.75" customHeight="1" x14ac:dyDescent="0.15">
      <c r="A561" s="355"/>
      <c r="B561" s="355"/>
      <c r="C561" s="355"/>
      <c r="D561" s="355"/>
      <c r="E561" s="355"/>
      <c r="F561" s="355"/>
      <c r="G561" s="355"/>
      <c r="H561" s="356"/>
      <c r="I561" s="355"/>
    </row>
    <row r="562" spans="1:9" ht="12.75" customHeight="1" x14ac:dyDescent="0.15">
      <c r="A562" s="355"/>
      <c r="B562" s="355"/>
      <c r="C562" s="355"/>
      <c r="D562" s="355"/>
      <c r="E562" s="355"/>
      <c r="F562" s="355"/>
      <c r="G562" s="355"/>
      <c r="H562" s="356"/>
      <c r="I562" s="355"/>
    </row>
    <row r="563" spans="1:9" ht="12.75" customHeight="1" x14ac:dyDescent="0.15">
      <c r="A563" s="355"/>
      <c r="B563" s="355"/>
      <c r="C563" s="355"/>
      <c r="D563" s="355"/>
      <c r="E563" s="355"/>
      <c r="F563" s="355"/>
      <c r="G563" s="355"/>
      <c r="H563" s="356"/>
      <c r="I563" s="355"/>
    </row>
    <row r="564" spans="1:9" ht="12.75" customHeight="1" x14ac:dyDescent="0.15">
      <c r="A564" s="355"/>
      <c r="B564" s="355"/>
      <c r="C564" s="355"/>
      <c r="D564" s="355"/>
      <c r="E564" s="355"/>
      <c r="F564" s="355"/>
      <c r="G564" s="355"/>
      <c r="H564" s="356"/>
      <c r="I564" s="355"/>
    </row>
    <row r="565" spans="1:9" ht="12.75" customHeight="1" x14ac:dyDescent="0.15">
      <c r="A565" s="355"/>
      <c r="B565" s="355"/>
      <c r="C565" s="355"/>
      <c r="D565" s="355"/>
      <c r="E565" s="355"/>
      <c r="F565" s="355"/>
      <c r="G565" s="355"/>
      <c r="H565" s="356"/>
      <c r="I565" s="355"/>
    </row>
    <row r="566" spans="1:9" ht="12.75" customHeight="1" x14ac:dyDescent="0.15">
      <c r="A566" s="355"/>
      <c r="B566" s="355"/>
      <c r="C566" s="355"/>
      <c r="D566" s="355"/>
      <c r="E566" s="355"/>
      <c r="F566" s="355"/>
      <c r="G566" s="355"/>
      <c r="H566" s="356"/>
      <c r="I566" s="355"/>
    </row>
    <row r="567" spans="1:9" ht="12.75" customHeight="1" x14ac:dyDescent="0.15">
      <c r="A567" s="355"/>
      <c r="B567" s="355"/>
      <c r="C567" s="355"/>
      <c r="D567" s="355"/>
      <c r="E567" s="355"/>
      <c r="F567" s="355"/>
      <c r="G567" s="355"/>
      <c r="H567" s="356"/>
      <c r="I567" s="355"/>
    </row>
    <row r="568" spans="1:9" ht="12.75" customHeight="1" x14ac:dyDescent="0.15">
      <c r="A568" s="355"/>
      <c r="B568" s="355"/>
      <c r="C568" s="355"/>
      <c r="D568" s="355"/>
      <c r="E568" s="355"/>
      <c r="F568" s="355"/>
      <c r="G568" s="355"/>
      <c r="H568" s="356"/>
      <c r="I568" s="355"/>
    </row>
    <row r="569" spans="1:9" ht="12.75" customHeight="1" x14ac:dyDescent="0.15">
      <c r="A569" s="355"/>
      <c r="B569" s="355"/>
      <c r="C569" s="355"/>
      <c r="D569" s="355"/>
      <c r="E569" s="355"/>
      <c r="F569" s="355"/>
      <c r="G569" s="355"/>
      <c r="H569" s="356"/>
      <c r="I569" s="355"/>
    </row>
    <row r="570" spans="1:9" ht="12.75" customHeight="1" x14ac:dyDescent="0.15">
      <c r="A570" s="355"/>
      <c r="B570" s="355"/>
      <c r="C570" s="355"/>
      <c r="D570" s="355"/>
      <c r="E570" s="355"/>
      <c r="F570" s="355"/>
      <c r="G570" s="355"/>
      <c r="H570" s="356"/>
      <c r="I570" s="355"/>
    </row>
    <row r="571" spans="1:9" ht="12.75" customHeight="1" x14ac:dyDescent="0.15">
      <c r="A571" s="355"/>
      <c r="B571" s="355"/>
      <c r="C571" s="355"/>
      <c r="D571" s="355"/>
      <c r="E571" s="355"/>
      <c r="F571" s="355"/>
      <c r="G571" s="355"/>
      <c r="H571" s="356"/>
      <c r="I571" s="355"/>
    </row>
    <row r="572" spans="1:9" ht="12.75" customHeight="1" x14ac:dyDescent="0.15">
      <c r="A572" s="355"/>
      <c r="B572" s="355"/>
      <c r="C572" s="355"/>
      <c r="D572" s="355"/>
      <c r="E572" s="355"/>
      <c r="F572" s="355"/>
      <c r="G572" s="355"/>
      <c r="H572" s="356"/>
      <c r="I572" s="355"/>
    </row>
    <row r="573" spans="1:9" ht="12.75" customHeight="1" x14ac:dyDescent="0.15">
      <c r="A573" s="355"/>
      <c r="B573" s="355"/>
      <c r="C573" s="355"/>
      <c r="D573" s="355"/>
      <c r="E573" s="355"/>
      <c r="F573" s="355"/>
      <c r="G573" s="355"/>
      <c r="H573" s="356"/>
      <c r="I573" s="355"/>
    </row>
    <row r="574" spans="1:9" ht="12.75" customHeight="1" x14ac:dyDescent="0.15">
      <c r="A574" s="355"/>
      <c r="B574" s="355"/>
      <c r="C574" s="355"/>
      <c r="D574" s="355"/>
      <c r="E574" s="355"/>
      <c r="F574" s="355"/>
      <c r="G574" s="355"/>
      <c r="H574" s="356"/>
      <c r="I574" s="355"/>
    </row>
    <row r="575" spans="1:9" ht="12.75" customHeight="1" x14ac:dyDescent="0.15">
      <c r="A575" s="355"/>
      <c r="B575" s="355"/>
      <c r="C575" s="355"/>
      <c r="D575" s="355"/>
      <c r="E575" s="355"/>
      <c r="F575" s="355"/>
      <c r="G575" s="355"/>
      <c r="H575" s="356"/>
      <c r="I575" s="355"/>
    </row>
    <row r="576" spans="1:9" ht="12.75" customHeight="1" x14ac:dyDescent="0.15">
      <c r="A576" s="355"/>
      <c r="B576" s="355"/>
      <c r="C576" s="355"/>
      <c r="D576" s="355"/>
      <c r="E576" s="355"/>
      <c r="F576" s="355"/>
      <c r="G576" s="355"/>
      <c r="H576" s="356"/>
      <c r="I576" s="355"/>
    </row>
    <row r="577" spans="1:9" ht="12.75" customHeight="1" x14ac:dyDescent="0.15">
      <c r="A577" s="355"/>
      <c r="B577" s="355"/>
      <c r="C577" s="355"/>
      <c r="D577" s="355"/>
      <c r="E577" s="355"/>
      <c r="F577" s="355"/>
      <c r="G577" s="355"/>
      <c r="H577" s="356"/>
      <c r="I577" s="355"/>
    </row>
    <row r="578" spans="1:9" ht="12.75" customHeight="1" x14ac:dyDescent="0.15">
      <c r="A578" s="355"/>
      <c r="B578" s="355"/>
      <c r="C578" s="355"/>
      <c r="D578" s="355"/>
      <c r="E578" s="355"/>
      <c r="F578" s="355"/>
      <c r="G578" s="355"/>
      <c r="H578" s="356"/>
      <c r="I578" s="355"/>
    </row>
    <row r="579" spans="1:9" ht="12.75" customHeight="1" x14ac:dyDescent="0.15">
      <c r="A579" s="355"/>
      <c r="B579" s="355"/>
      <c r="C579" s="355"/>
      <c r="D579" s="355"/>
      <c r="E579" s="355"/>
      <c r="F579" s="355"/>
      <c r="G579" s="355"/>
      <c r="H579" s="356"/>
      <c r="I579" s="355"/>
    </row>
    <row r="580" spans="1:9" ht="12.75" customHeight="1" x14ac:dyDescent="0.15">
      <c r="A580" s="355"/>
      <c r="B580" s="355"/>
      <c r="C580" s="355"/>
      <c r="D580" s="355"/>
      <c r="E580" s="355"/>
      <c r="F580" s="355"/>
      <c r="G580" s="355"/>
      <c r="H580" s="356"/>
      <c r="I580" s="355"/>
    </row>
    <row r="581" spans="1:9" ht="12.75" customHeight="1" x14ac:dyDescent="0.15">
      <c r="A581" s="355"/>
      <c r="B581" s="355"/>
      <c r="C581" s="355"/>
      <c r="D581" s="355"/>
      <c r="E581" s="355"/>
      <c r="F581" s="355"/>
      <c r="G581" s="355"/>
      <c r="H581" s="356"/>
      <c r="I581" s="355"/>
    </row>
    <row r="582" spans="1:9" ht="12.75" customHeight="1" x14ac:dyDescent="0.15">
      <c r="A582" s="355"/>
      <c r="B582" s="355"/>
      <c r="C582" s="355"/>
      <c r="D582" s="355"/>
      <c r="E582" s="355"/>
      <c r="F582" s="355"/>
      <c r="G582" s="355"/>
      <c r="H582" s="356"/>
      <c r="I582" s="355"/>
    </row>
    <row r="583" spans="1:9" ht="12.75" customHeight="1" x14ac:dyDescent="0.15">
      <c r="A583" s="355"/>
      <c r="B583" s="355"/>
      <c r="C583" s="355"/>
      <c r="D583" s="355"/>
      <c r="E583" s="355"/>
      <c r="F583" s="355"/>
      <c r="G583" s="355"/>
      <c r="H583" s="356"/>
      <c r="I583" s="355"/>
    </row>
    <row r="584" spans="1:9" ht="12.75" customHeight="1" x14ac:dyDescent="0.15">
      <c r="A584" s="355"/>
      <c r="B584" s="355"/>
      <c r="C584" s="355"/>
      <c r="D584" s="355"/>
      <c r="E584" s="355"/>
      <c r="F584" s="355"/>
      <c r="G584" s="355"/>
      <c r="H584" s="356"/>
      <c r="I584" s="355"/>
    </row>
    <row r="585" spans="1:9" ht="12.75" customHeight="1" x14ac:dyDescent="0.15">
      <c r="A585" s="355"/>
      <c r="B585" s="355"/>
      <c r="C585" s="355"/>
      <c r="D585" s="355"/>
      <c r="E585" s="355"/>
      <c r="F585" s="355"/>
      <c r="G585" s="355"/>
      <c r="H585" s="356"/>
      <c r="I585" s="355"/>
    </row>
    <row r="586" spans="1:9" ht="12.75" customHeight="1" x14ac:dyDescent="0.15">
      <c r="A586" s="355"/>
      <c r="B586" s="355"/>
      <c r="C586" s="355"/>
      <c r="D586" s="355"/>
      <c r="E586" s="355"/>
      <c r="F586" s="355"/>
      <c r="G586" s="355"/>
      <c r="H586" s="356"/>
      <c r="I586" s="355"/>
    </row>
    <row r="587" spans="1:9" ht="12.75" customHeight="1" x14ac:dyDescent="0.15">
      <c r="A587" s="355"/>
      <c r="B587" s="355"/>
      <c r="C587" s="355"/>
      <c r="D587" s="355"/>
      <c r="E587" s="355"/>
      <c r="F587" s="355"/>
      <c r="G587" s="355"/>
      <c r="H587" s="356"/>
      <c r="I587" s="355"/>
    </row>
    <row r="588" spans="1:9" ht="12.75" customHeight="1" x14ac:dyDescent="0.15">
      <c r="A588" s="355"/>
      <c r="B588" s="355"/>
      <c r="C588" s="355"/>
      <c r="D588" s="355"/>
      <c r="E588" s="355"/>
      <c r="F588" s="355"/>
      <c r="G588" s="355"/>
      <c r="H588" s="356"/>
      <c r="I588" s="355"/>
    </row>
    <row r="589" spans="1:9" ht="12.75" customHeight="1" x14ac:dyDescent="0.15">
      <c r="A589" s="355"/>
      <c r="B589" s="355"/>
      <c r="C589" s="355"/>
      <c r="D589" s="355"/>
      <c r="E589" s="355"/>
      <c r="F589" s="355"/>
      <c r="G589" s="355"/>
      <c r="H589" s="356"/>
      <c r="I589" s="355"/>
    </row>
    <row r="590" spans="1:9" ht="12.75" customHeight="1" x14ac:dyDescent="0.15">
      <c r="A590" s="355"/>
      <c r="B590" s="355"/>
      <c r="C590" s="355"/>
      <c r="D590" s="355"/>
      <c r="E590" s="355"/>
      <c r="F590" s="355"/>
      <c r="G590" s="355"/>
      <c r="H590" s="356"/>
      <c r="I590" s="355"/>
    </row>
    <row r="591" spans="1:9" ht="12.75" customHeight="1" x14ac:dyDescent="0.15">
      <c r="A591" s="355"/>
      <c r="B591" s="355"/>
      <c r="C591" s="355"/>
      <c r="D591" s="355"/>
      <c r="E591" s="355"/>
      <c r="F591" s="355"/>
      <c r="G591" s="355"/>
      <c r="H591" s="356"/>
      <c r="I591" s="355"/>
    </row>
    <row r="592" spans="1:9" ht="12.75" customHeight="1" x14ac:dyDescent="0.15">
      <c r="A592" s="355"/>
      <c r="B592" s="355"/>
      <c r="C592" s="355"/>
      <c r="D592" s="355"/>
      <c r="E592" s="355"/>
      <c r="F592" s="355"/>
      <c r="G592" s="355"/>
      <c r="H592" s="356"/>
      <c r="I592" s="355"/>
    </row>
    <row r="593" spans="1:9" ht="12.75" customHeight="1" x14ac:dyDescent="0.15">
      <c r="A593" s="355"/>
      <c r="B593" s="355"/>
      <c r="C593" s="355"/>
      <c r="D593" s="355"/>
      <c r="E593" s="355"/>
      <c r="F593" s="355"/>
      <c r="G593" s="355"/>
      <c r="H593" s="356"/>
      <c r="I593" s="355"/>
    </row>
    <row r="594" spans="1:9" ht="12.75" customHeight="1" x14ac:dyDescent="0.15">
      <c r="A594" s="355"/>
      <c r="B594" s="355"/>
      <c r="C594" s="355"/>
      <c r="D594" s="355"/>
      <c r="E594" s="355"/>
      <c r="F594" s="355"/>
      <c r="G594" s="355"/>
      <c r="H594" s="356"/>
      <c r="I594" s="355"/>
    </row>
    <row r="595" spans="1:9" ht="12.75" customHeight="1" x14ac:dyDescent="0.15">
      <c r="A595" s="355"/>
      <c r="B595" s="355"/>
      <c r="C595" s="355"/>
      <c r="D595" s="355"/>
      <c r="E595" s="355"/>
      <c r="F595" s="355"/>
      <c r="G595" s="355"/>
      <c r="H595" s="356"/>
      <c r="I595" s="355"/>
    </row>
    <row r="596" spans="1:9" ht="12.75" customHeight="1" x14ac:dyDescent="0.15">
      <c r="A596" s="355"/>
      <c r="B596" s="355"/>
      <c r="C596" s="355"/>
      <c r="D596" s="355"/>
      <c r="E596" s="355"/>
      <c r="F596" s="355"/>
      <c r="G596" s="355"/>
      <c r="H596" s="356"/>
      <c r="I596" s="355"/>
    </row>
    <row r="597" spans="1:9" ht="12.75" customHeight="1" x14ac:dyDescent="0.15">
      <c r="A597" s="355"/>
      <c r="B597" s="355"/>
      <c r="C597" s="355"/>
      <c r="D597" s="355"/>
      <c r="E597" s="355"/>
      <c r="F597" s="355"/>
      <c r="G597" s="355"/>
      <c r="H597" s="356"/>
      <c r="I597" s="355"/>
    </row>
    <row r="598" spans="1:9" ht="12.75" customHeight="1" x14ac:dyDescent="0.15">
      <c r="A598" s="355"/>
      <c r="B598" s="355"/>
      <c r="C598" s="355"/>
      <c r="D598" s="355"/>
      <c r="E598" s="355"/>
      <c r="F598" s="355"/>
      <c r="G598" s="355"/>
      <c r="H598" s="356"/>
      <c r="I598" s="355"/>
    </row>
    <row r="599" spans="1:9" ht="12.75" customHeight="1" x14ac:dyDescent="0.15">
      <c r="A599" s="355"/>
      <c r="B599" s="355"/>
      <c r="C599" s="355"/>
      <c r="D599" s="355"/>
      <c r="E599" s="355"/>
      <c r="F599" s="355"/>
      <c r="G599" s="355"/>
      <c r="H599" s="356"/>
      <c r="I599" s="355"/>
    </row>
    <row r="600" spans="1:9" ht="12.75" customHeight="1" x14ac:dyDescent="0.15">
      <c r="A600" s="355"/>
      <c r="B600" s="355"/>
      <c r="C600" s="355"/>
      <c r="D600" s="355"/>
      <c r="E600" s="355"/>
      <c r="F600" s="355"/>
      <c r="G600" s="355"/>
      <c r="H600" s="356"/>
      <c r="I600" s="355"/>
    </row>
    <row r="601" spans="1:9" ht="12.75" customHeight="1" x14ac:dyDescent="0.15">
      <c r="A601" s="355"/>
      <c r="B601" s="355"/>
      <c r="C601" s="355"/>
      <c r="D601" s="355"/>
      <c r="E601" s="355"/>
      <c r="F601" s="355"/>
      <c r="G601" s="355"/>
      <c r="H601" s="356"/>
      <c r="I601" s="355"/>
    </row>
    <row r="602" spans="1:9" ht="12.75" customHeight="1" x14ac:dyDescent="0.15">
      <c r="A602" s="355"/>
      <c r="B602" s="355"/>
      <c r="C602" s="355"/>
      <c r="D602" s="355"/>
      <c r="E602" s="355"/>
      <c r="F602" s="355"/>
      <c r="G602" s="355"/>
      <c r="H602" s="356"/>
      <c r="I602" s="355"/>
    </row>
    <row r="603" spans="1:9" ht="12.75" customHeight="1" x14ac:dyDescent="0.15">
      <c r="A603" s="355"/>
      <c r="B603" s="355"/>
      <c r="C603" s="355"/>
      <c r="D603" s="355"/>
      <c r="E603" s="355"/>
      <c r="F603" s="355"/>
      <c r="G603" s="355"/>
      <c r="H603" s="356"/>
      <c r="I603" s="355"/>
    </row>
    <row r="604" spans="1:9" ht="12.75" customHeight="1" x14ac:dyDescent="0.15">
      <c r="A604" s="355"/>
      <c r="B604" s="355"/>
      <c r="C604" s="355"/>
      <c r="D604" s="355"/>
      <c r="E604" s="355"/>
      <c r="F604" s="355"/>
      <c r="G604" s="355"/>
      <c r="H604" s="356"/>
      <c r="I604" s="355"/>
    </row>
    <row r="605" spans="1:9" ht="12.75" customHeight="1" x14ac:dyDescent="0.15">
      <c r="A605" s="355"/>
      <c r="B605" s="355"/>
      <c r="C605" s="355"/>
      <c r="D605" s="355"/>
      <c r="E605" s="355"/>
      <c r="F605" s="355"/>
      <c r="G605" s="355"/>
      <c r="H605" s="356"/>
      <c r="I605" s="355"/>
    </row>
    <row r="606" spans="1:9" ht="12.75" customHeight="1" x14ac:dyDescent="0.15">
      <c r="A606" s="355"/>
      <c r="B606" s="355"/>
      <c r="C606" s="355"/>
      <c r="D606" s="355"/>
      <c r="E606" s="355"/>
      <c r="F606" s="355"/>
      <c r="G606" s="355"/>
      <c r="H606" s="356"/>
      <c r="I606" s="355"/>
    </row>
    <row r="607" spans="1:9" ht="12.75" customHeight="1" x14ac:dyDescent="0.15">
      <c r="A607" s="355"/>
      <c r="B607" s="355"/>
      <c r="C607" s="355"/>
      <c r="D607" s="355"/>
      <c r="E607" s="355"/>
      <c r="F607" s="355"/>
      <c r="G607" s="355"/>
      <c r="H607" s="356"/>
      <c r="I607" s="355"/>
    </row>
    <row r="608" spans="1:9" ht="12.75" customHeight="1" x14ac:dyDescent="0.15">
      <c r="A608" s="355"/>
      <c r="B608" s="355"/>
      <c r="C608" s="355"/>
      <c r="D608" s="355"/>
      <c r="E608" s="355"/>
      <c r="F608" s="355"/>
      <c r="G608" s="355"/>
      <c r="H608" s="356"/>
      <c r="I608" s="355"/>
    </row>
    <row r="609" spans="1:9" ht="12.75" customHeight="1" x14ac:dyDescent="0.15">
      <c r="A609" s="355"/>
      <c r="B609" s="355"/>
      <c r="C609" s="355"/>
      <c r="D609" s="355"/>
      <c r="E609" s="355"/>
      <c r="F609" s="355"/>
      <c r="G609" s="355"/>
      <c r="H609" s="356"/>
      <c r="I609" s="355"/>
    </row>
    <row r="610" spans="1:9" ht="12.75" customHeight="1" x14ac:dyDescent="0.15">
      <c r="A610" s="355"/>
      <c r="B610" s="355"/>
      <c r="C610" s="355"/>
      <c r="D610" s="355"/>
      <c r="E610" s="355"/>
      <c r="F610" s="355"/>
      <c r="G610" s="355"/>
      <c r="H610" s="356"/>
      <c r="I610" s="355"/>
    </row>
    <row r="611" spans="1:9" ht="12.75" customHeight="1" x14ac:dyDescent="0.15">
      <c r="A611" s="355"/>
      <c r="B611" s="355"/>
      <c r="C611" s="355"/>
      <c r="D611" s="355"/>
      <c r="E611" s="355"/>
      <c r="F611" s="355"/>
      <c r="G611" s="355"/>
      <c r="H611" s="356"/>
      <c r="I611" s="355"/>
    </row>
    <row r="612" spans="1:9" ht="12.75" customHeight="1" x14ac:dyDescent="0.15">
      <c r="A612" s="355"/>
      <c r="B612" s="355"/>
      <c r="C612" s="355"/>
      <c r="D612" s="355"/>
      <c r="E612" s="355"/>
      <c r="F612" s="355"/>
      <c r="G612" s="355"/>
      <c r="H612" s="356"/>
      <c r="I612" s="355"/>
    </row>
    <row r="613" spans="1:9" ht="12.75" customHeight="1" x14ac:dyDescent="0.15">
      <c r="A613" s="355"/>
      <c r="B613" s="355"/>
      <c r="C613" s="355"/>
      <c r="D613" s="355"/>
      <c r="E613" s="355"/>
      <c r="F613" s="355"/>
      <c r="G613" s="355"/>
      <c r="H613" s="356"/>
      <c r="I613" s="355"/>
    </row>
    <row r="614" spans="1:9" ht="12.75" customHeight="1" x14ac:dyDescent="0.15">
      <c r="A614" s="355"/>
      <c r="B614" s="355"/>
      <c r="C614" s="355"/>
      <c r="D614" s="355"/>
      <c r="E614" s="355"/>
      <c r="F614" s="355"/>
      <c r="G614" s="355"/>
      <c r="H614" s="356"/>
      <c r="I614" s="355"/>
    </row>
    <row r="615" spans="1:9" ht="12.75" customHeight="1" x14ac:dyDescent="0.15">
      <c r="A615" s="355"/>
      <c r="B615" s="355"/>
      <c r="C615" s="355"/>
      <c r="D615" s="355"/>
      <c r="E615" s="355"/>
      <c r="F615" s="355"/>
      <c r="G615" s="355"/>
      <c r="H615" s="356"/>
      <c r="I615" s="355"/>
    </row>
    <row r="616" spans="1:9" ht="12.75" customHeight="1" x14ac:dyDescent="0.15">
      <c r="A616" s="355"/>
      <c r="B616" s="355"/>
      <c r="C616" s="355"/>
      <c r="D616" s="355"/>
      <c r="E616" s="355"/>
      <c r="F616" s="355"/>
      <c r="G616" s="355"/>
      <c r="H616" s="356"/>
      <c r="I616" s="355"/>
    </row>
    <row r="617" spans="1:9" ht="12.75" customHeight="1" x14ac:dyDescent="0.15">
      <c r="A617" s="355"/>
      <c r="B617" s="355"/>
      <c r="C617" s="355"/>
      <c r="D617" s="355"/>
      <c r="E617" s="355"/>
      <c r="F617" s="355"/>
      <c r="G617" s="355"/>
      <c r="H617" s="356"/>
      <c r="I617" s="355"/>
    </row>
    <row r="618" spans="1:9" ht="12.75" customHeight="1" x14ac:dyDescent="0.15">
      <c r="A618" s="355"/>
      <c r="B618" s="355"/>
      <c r="C618" s="355"/>
      <c r="D618" s="355"/>
      <c r="E618" s="355"/>
      <c r="F618" s="355"/>
      <c r="G618" s="355"/>
      <c r="H618" s="356"/>
      <c r="I618" s="355"/>
    </row>
    <row r="619" spans="1:9" ht="12.75" customHeight="1" x14ac:dyDescent="0.15">
      <c r="A619" s="355"/>
      <c r="B619" s="355"/>
      <c r="C619" s="355"/>
      <c r="D619" s="355"/>
      <c r="E619" s="355"/>
      <c r="F619" s="355"/>
      <c r="G619" s="355"/>
      <c r="H619" s="356"/>
      <c r="I619" s="355"/>
    </row>
    <row r="620" spans="1:9" ht="12.75" customHeight="1" x14ac:dyDescent="0.15">
      <c r="A620" s="355"/>
      <c r="B620" s="355"/>
      <c r="C620" s="355"/>
      <c r="D620" s="355"/>
      <c r="E620" s="355"/>
      <c r="F620" s="355"/>
      <c r="G620" s="355"/>
      <c r="H620" s="356"/>
      <c r="I620" s="355"/>
    </row>
    <row r="621" spans="1:9" ht="12.75" customHeight="1" x14ac:dyDescent="0.15">
      <c r="A621" s="355"/>
      <c r="B621" s="355"/>
      <c r="C621" s="355"/>
      <c r="D621" s="355"/>
      <c r="E621" s="355"/>
      <c r="F621" s="355"/>
      <c r="G621" s="355"/>
      <c r="H621" s="356"/>
      <c r="I621" s="355"/>
    </row>
    <row r="622" spans="1:9" ht="12.75" customHeight="1" x14ac:dyDescent="0.15">
      <c r="A622" s="355"/>
      <c r="B622" s="355"/>
      <c r="C622" s="355"/>
      <c r="D622" s="355"/>
      <c r="E622" s="355"/>
      <c r="F622" s="355"/>
      <c r="G622" s="355"/>
      <c r="H622" s="356"/>
      <c r="I622" s="355"/>
    </row>
    <row r="623" spans="1:9" ht="12.75" customHeight="1" x14ac:dyDescent="0.15">
      <c r="A623" s="355"/>
      <c r="B623" s="355"/>
      <c r="C623" s="355"/>
      <c r="D623" s="355"/>
      <c r="E623" s="355"/>
      <c r="F623" s="355"/>
      <c r="G623" s="355"/>
      <c r="H623" s="356"/>
      <c r="I623" s="355"/>
    </row>
    <row r="624" spans="1:9" ht="12.75" customHeight="1" x14ac:dyDescent="0.15">
      <c r="A624" s="355"/>
      <c r="B624" s="355"/>
      <c r="C624" s="355"/>
      <c r="D624" s="355"/>
      <c r="E624" s="355"/>
      <c r="F624" s="355"/>
      <c r="G624" s="355"/>
      <c r="H624" s="356"/>
      <c r="I624" s="355"/>
    </row>
    <row r="625" spans="1:9" ht="12.75" customHeight="1" x14ac:dyDescent="0.15">
      <c r="A625" s="355"/>
      <c r="B625" s="355"/>
      <c r="C625" s="355"/>
      <c r="D625" s="355"/>
      <c r="E625" s="355"/>
      <c r="F625" s="355"/>
      <c r="G625" s="355"/>
      <c r="H625" s="356"/>
      <c r="I625" s="355"/>
    </row>
    <row r="626" spans="1:9" ht="12.75" customHeight="1" x14ac:dyDescent="0.15">
      <c r="A626" s="355"/>
      <c r="B626" s="355"/>
      <c r="C626" s="355"/>
      <c r="D626" s="355"/>
      <c r="E626" s="355"/>
      <c r="F626" s="355"/>
      <c r="G626" s="355"/>
      <c r="H626" s="356"/>
      <c r="I626" s="355"/>
    </row>
    <row r="627" spans="1:9" ht="12.75" customHeight="1" x14ac:dyDescent="0.15">
      <c r="A627" s="355"/>
      <c r="B627" s="355"/>
      <c r="C627" s="355"/>
      <c r="D627" s="355"/>
      <c r="E627" s="355"/>
      <c r="F627" s="355"/>
      <c r="G627" s="355"/>
      <c r="H627" s="356"/>
      <c r="I627" s="355"/>
    </row>
    <row r="628" spans="1:9" ht="12.75" customHeight="1" x14ac:dyDescent="0.15">
      <c r="A628" s="355"/>
      <c r="B628" s="355"/>
      <c r="C628" s="355"/>
      <c r="D628" s="355"/>
      <c r="E628" s="355"/>
      <c r="F628" s="355"/>
      <c r="G628" s="355"/>
      <c r="H628" s="356"/>
      <c r="I628" s="355"/>
    </row>
    <row r="629" spans="1:9" ht="12.75" customHeight="1" x14ac:dyDescent="0.15">
      <c r="A629" s="355"/>
      <c r="B629" s="355"/>
      <c r="C629" s="355"/>
      <c r="D629" s="355"/>
      <c r="E629" s="355"/>
      <c r="F629" s="355"/>
      <c r="G629" s="355"/>
      <c r="H629" s="356"/>
      <c r="I629" s="355"/>
    </row>
    <row r="630" spans="1:9" ht="12.75" customHeight="1" x14ac:dyDescent="0.15">
      <c r="A630" s="355"/>
      <c r="B630" s="355"/>
      <c r="C630" s="355"/>
      <c r="D630" s="355"/>
      <c r="E630" s="355"/>
      <c r="F630" s="355"/>
      <c r="G630" s="355"/>
      <c r="H630" s="356"/>
      <c r="I630" s="355"/>
    </row>
    <row r="631" spans="1:9" ht="12.75" customHeight="1" x14ac:dyDescent="0.15">
      <c r="A631" s="355"/>
      <c r="B631" s="355"/>
      <c r="C631" s="355"/>
      <c r="D631" s="355"/>
      <c r="E631" s="355"/>
      <c r="F631" s="355"/>
      <c r="G631" s="355"/>
      <c r="H631" s="356"/>
      <c r="I631" s="355"/>
    </row>
    <row r="632" spans="1:9" ht="12.75" customHeight="1" x14ac:dyDescent="0.15">
      <c r="A632" s="355"/>
      <c r="B632" s="355"/>
      <c r="C632" s="355"/>
      <c r="D632" s="355"/>
      <c r="E632" s="355"/>
      <c r="F632" s="355"/>
      <c r="G632" s="355"/>
      <c r="H632" s="356"/>
      <c r="I632" s="355"/>
    </row>
    <row r="633" spans="1:9" ht="12.75" customHeight="1" x14ac:dyDescent="0.15">
      <c r="A633" s="355"/>
      <c r="B633" s="355"/>
      <c r="C633" s="355"/>
      <c r="D633" s="355"/>
      <c r="E633" s="355"/>
      <c r="F633" s="355"/>
      <c r="G633" s="355"/>
      <c r="H633" s="356"/>
      <c r="I633" s="355"/>
    </row>
    <row r="634" spans="1:9" ht="12.75" customHeight="1" x14ac:dyDescent="0.15">
      <c r="A634" s="355"/>
      <c r="B634" s="355"/>
      <c r="C634" s="355"/>
      <c r="D634" s="355"/>
      <c r="E634" s="355"/>
      <c r="F634" s="355"/>
      <c r="G634" s="355"/>
      <c r="H634" s="356"/>
      <c r="I634" s="355"/>
    </row>
    <row r="635" spans="1:9" ht="12.75" customHeight="1" x14ac:dyDescent="0.15">
      <c r="A635" s="355"/>
      <c r="B635" s="355"/>
      <c r="C635" s="355"/>
      <c r="D635" s="355"/>
      <c r="E635" s="355"/>
      <c r="F635" s="355"/>
      <c r="G635" s="355"/>
      <c r="H635" s="356"/>
      <c r="I635" s="355"/>
    </row>
    <row r="636" spans="1:9" ht="12.75" customHeight="1" x14ac:dyDescent="0.15">
      <c r="A636" s="355"/>
      <c r="B636" s="355"/>
      <c r="C636" s="355"/>
      <c r="D636" s="355"/>
      <c r="E636" s="355"/>
      <c r="F636" s="355"/>
      <c r="G636" s="355"/>
      <c r="H636" s="356"/>
      <c r="I636" s="355"/>
    </row>
    <row r="637" spans="1:9" ht="12.75" customHeight="1" x14ac:dyDescent="0.15">
      <c r="A637" s="355"/>
      <c r="B637" s="355"/>
      <c r="C637" s="355"/>
      <c r="D637" s="355"/>
      <c r="E637" s="355"/>
      <c r="F637" s="355"/>
      <c r="G637" s="355"/>
      <c r="H637" s="356"/>
      <c r="I637" s="355"/>
    </row>
    <row r="638" spans="1:9" ht="12.75" customHeight="1" x14ac:dyDescent="0.15">
      <c r="A638" s="355"/>
      <c r="B638" s="355"/>
      <c r="C638" s="355"/>
      <c r="D638" s="355"/>
      <c r="E638" s="355"/>
      <c r="F638" s="355"/>
      <c r="G638" s="355"/>
      <c r="H638" s="356"/>
      <c r="I638" s="355"/>
    </row>
    <row r="639" spans="1:9" ht="12.75" customHeight="1" x14ac:dyDescent="0.15">
      <c r="A639" s="355"/>
      <c r="B639" s="355"/>
      <c r="C639" s="355"/>
      <c r="D639" s="355"/>
      <c r="E639" s="355"/>
      <c r="F639" s="355"/>
      <c r="G639" s="355"/>
      <c r="H639" s="356"/>
      <c r="I639" s="355"/>
    </row>
    <row r="640" spans="1:9" ht="12.75" customHeight="1" x14ac:dyDescent="0.15">
      <c r="A640" s="355"/>
      <c r="B640" s="355"/>
      <c r="C640" s="355"/>
      <c r="D640" s="355"/>
      <c r="E640" s="355"/>
      <c r="F640" s="355"/>
      <c r="G640" s="355"/>
      <c r="H640" s="356"/>
      <c r="I640" s="355"/>
    </row>
    <row r="641" spans="1:9" ht="12.75" customHeight="1" x14ac:dyDescent="0.15">
      <c r="A641" s="355"/>
      <c r="B641" s="355"/>
      <c r="C641" s="355"/>
      <c r="D641" s="355"/>
      <c r="E641" s="355"/>
      <c r="F641" s="355"/>
      <c r="G641" s="355"/>
      <c r="H641" s="356"/>
      <c r="I641" s="355"/>
    </row>
    <row r="642" spans="1:9" ht="12.75" customHeight="1" x14ac:dyDescent="0.15">
      <c r="A642" s="355"/>
      <c r="B642" s="355"/>
      <c r="C642" s="355"/>
      <c r="D642" s="355"/>
      <c r="E642" s="355"/>
      <c r="F642" s="355"/>
      <c r="G642" s="355"/>
      <c r="H642" s="356"/>
      <c r="I642" s="355"/>
    </row>
    <row r="643" spans="1:9" ht="12.75" customHeight="1" x14ac:dyDescent="0.15">
      <c r="A643" s="355"/>
      <c r="B643" s="355"/>
      <c r="C643" s="355"/>
      <c r="D643" s="355"/>
      <c r="E643" s="355"/>
      <c r="F643" s="355"/>
      <c r="G643" s="355"/>
      <c r="H643" s="356"/>
      <c r="I643" s="355"/>
    </row>
    <row r="644" spans="1:9" ht="12.75" customHeight="1" x14ac:dyDescent="0.15">
      <c r="A644" s="355"/>
      <c r="B644" s="355"/>
      <c r="C644" s="355"/>
      <c r="D644" s="355"/>
      <c r="E644" s="355"/>
      <c r="F644" s="355"/>
      <c r="G644" s="355"/>
      <c r="H644" s="356"/>
      <c r="I644" s="355"/>
    </row>
    <row r="645" spans="1:9" ht="12.75" customHeight="1" x14ac:dyDescent="0.15">
      <c r="A645" s="355"/>
      <c r="B645" s="355"/>
      <c r="C645" s="355"/>
      <c r="D645" s="355"/>
      <c r="E645" s="355"/>
      <c r="F645" s="355"/>
      <c r="G645" s="355"/>
      <c r="H645" s="356"/>
      <c r="I645" s="355"/>
    </row>
    <row r="646" spans="1:9" ht="12.75" customHeight="1" x14ac:dyDescent="0.15">
      <c r="A646" s="355"/>
      <c r="B646" s="355"/>
      <c r="C646" s="355"/>
      <c r="D646" s="355"/>
      <c r="E646" s="355"/>
      <c r="F646" s="355"/>
      <c r="G646" s="355"/>
      <c r="H646" s="356"/>
      <c r="I646" s="355"/>
    </row>
    <row r="647" spans="1:9" ht="12.75" customHeight="1" x14ac:dyDescent="0.15">
      <c r="A647" s="355"/>
      <c r="B647" s="355"/>
      <c r="C647" s="355"/>
      <c r="D647" s="355"/>
      <c r="E647" s="355"/>
      <c r="F647" s="355"/>
      <c r="G647" s="355"/>
      <c r="H647" s="356"/>
      <c r="I647" s="355"/>
    </row>
    <row r="648" spans="1:9" ht="12.75" customHeight="1" x14ac:dyDescent="0.15">
      <c r="A648" s="355"/>
      <c r="B648" s="355"/>
      <c r="C648" s="355"/>
      <c r="D648" s="355"/>
      <c r="E648" s="355"/>
      <c r="F648" s="355"/>
      <c r="G648" s="355"/>
      <c r="H648" s="356"/>
      <c r="I648" s="355"/>
    </row>
    <row r="649" spans="1:9" ht="12.75" customHeight="1" x14ac:dyDescent="0.15">
      <c r="A649" s="355"/>
      <c r="B649" s="355"/>
      <c r="C649" s="355"/>
      <c r="D649" s="355"/>
      <c r="E649" s="355"/>
      <c r="F649" s="355"/>
      <c r="G649" s="355"/>
      <c r="H649" s="356"/>
      <c r="I649" s="355"/>
    </row>
    <row r="650" spans="1:9" ht="12.75" customHeight="1" x14ac:dyDescent="0.15">
      <c r="A650" s="355"/>
      <c r="B650" s="355"/>
      <c r="C650" s="355"/>
      <c r="D650" s="355"/>
      <c r="E650" s="355"/>
      <c r="F650" s="355"/>
      <c r="G650" s="355"/>
      <c r="H650" s="356"/>
      <c r="I650" s="355"/>
    </row>
    <row r="651" spans="1:9" ht="12.75" customHeight="1" x14ac:dyDescent="0.15">
      <c r="A651" s="355"/>
      <c r="B651" s="355"/>
      <c r="C651" s="355"/>
      <c r="D651" s="355"/>
      <c r="E651" s="355"/>
      <c r="F651" s="355"/>
      <c r="G651" s="355"/>
      <c r="H651" s="356"/>
      <c r="I651" s="355"/>
    </row>
    <row r="652" spans="1:9" ht="12.75" customHeight="1" x14ac:dyDescent="0.15">
      <c r="A652" s="355"/>
      <c r="B652" s="355"/>
      <c r="C652" s="355"/>
      <c r="D652" s="355"/>
      <c r="E652" s="355"/>
      <c r="F652" s="355"/>
      <c r="G652" s="355"/>
      <c r="H652" s="356"/>
      <c r="I652" s="355"/>
    </row>
    <row r="653" spans="1:9" ht="12.75" customHeight="1" x14ac:dyDescent="0.15">
      <c r="A653" s="355"/>
      <c r="B653" s="355"/>
      <c r="C653" s="355"/>
      <c r="D653" s="355"/>
      <c r="E653" s="355"/>
      <c r="F653" s="355"/>
      <c r="G653" s="355"/>
      <c r="H653" s="356"/>
      <c r="I653" s="355"/>
    </row>
    <row r="654" spans="1:9" ht="12.75" customHeight="1" x14ac:dyDescent="0.15">
      <c r="A654" s="355"/>
      <c r="B654" s="355"/>
      <c r="C654" s="355"/>
      <c r="D654" s="355"/>
      <c r="E654" s="355"/>
      <c r="F654" s="355"/>
      <c r="G654" s="355"/>
      <c r="H654" s="356"/>
      <c r="I654" s="355"/>
    </row>
    <row r="655" spans="1:9" ht="12.75" customHeight="1" x14ac:dyDescent="0.15">
      <c r="A655" s="355"/>
      <c r="B655" s="355"/>
      <c r="C655" s="355"/>
      <c r="D655" s="355"/>
      <c r="E655" s="355"/>
      <c r="F655" s="355"/>
      <c r="G655" s="355"/>
      <c r="H655" s="356"/>
      <c r="I655" s="355"/>
    </row>
    <row r="656" spans="1:9" ht="12.75" customHeight="1" x14ac:dyDescent="0.15">
      <c r="A656" s="355"/>
      <c r="B656" s="355"/>
      <c r="C656" s="355"/>
      <c r="D656" s="355"/>
      <c r="E656" s="355"/>
      <c r="F656" s="355"/>
      <c r="G656" s="355"/>
      <c r="H656" s="356"/>
      <c r="I656" s="355"/>
    </row>
    <row r="657" spans="1:9" ht="12.75" customHeight="1" x14ac:dyDescent="0.15">
      <c r="A657" s="355"/>
      <c r="B657" s="355"/>
      <c r="C657" s="355"/>
      <c r="D657" s="355"/>
      <c r="E657" s="355"/>
      <c r="F657" s="355"/>
      <c r="G657" s="355"/>
      <c r="H657" s="356"/>
      <c r="I657" s="355"/>
    </row>
    <row r="658" spans="1:9" ht="12.75" customHeight="1" x14ac:dyDescent="0.15">
      <c r="A658" s="355"/>
      <c r="B658" s="355"/>
      <c r="C658" s="355"/>
      <c r="D658" s="355"/>
      <c r="E658" s="355"/>
      <c r="F658" s="355"/>
      <c r="G658" s="355"/>
      <c r="H658" s="356"/>
      <c r="I658" s="355"/>
    </row>
    <row r="659" spans="1:9" ht="12.75" customHeight="1" x14ac:dyDescent="0.15">
      <c r="A659" s="355"/>
      <c r="B659" s="355"/>
      <c r="C659" s="355"/>
      <c r="D659" s="355"/>
      <c r="E659" s="355"/>
      <c r="F659" s="355"/>
      <c r="G659" s="355"/>
      <c r="H659" s="356"/>
      <c r="I659" s="355"/>
    </row>
    <row r="660" spans="1:9" ht="12.75" customHeight="1" x14ac:dyDescent="0.15">
      <c r="A660" s="355"/>
      <c r="B660" s="355"/>
      <c r="C660" s="355"/>
      <c r="D660" s="355"/>
      <c r="E660" s="355"/>
      <c r="F660" s="355"/>
      <c r="G660" s="355"/>
      <c r="H660" s="356"/>
      <c r="I660" s="355"/>
    </row>
    <row r="661" spans="1:9" ht="12.75" customHeight="1" x14ac:dyDescent="0.15">
      <c r="A661" s="355"/>
      <c r="B661" s="355"/>
      <c r="C661" s="355"/>
      <c r="D661" s="355"/>
      <c r="E661" s="355"/>
      <c r="F661" s="355"/>
      <c r="G661" s="355"/>
      <c r="H661" s="356"/>
      <c r="I661" s="355"/>
    </row>
    <row r="662" spans="1:9" ht="12.75" customHeight="1" x14ac:dyDescent="0.15">
      <c r="A662" s="355"/>
      <c r="B662" s="355"/>
      <c r="C662" s="355"/>
      <c r="D662" s="355"/>
      <c r="E662" s="355"/>
      <c r="F662" s="355"/>
      <c r="G662" s="355"/>
      <c r="H662" s="356"/>
      <c r="I662" s="355"/>
    </row>
    <row r="663" spans="1:9" ht="12.75" customHeight="1" x14ac:dyDescent="0.15">
      <c r="A663" s="355"/>
      <c r="B663" s="355"/>
      <c r="C663" s="355"/>
      <c r="D663" s="355"/>
      <c r="E663" s="355"/>
      <c r="F663" s="355"/>
      <c r="G663" s="355"/>
      <c r="H663" s="356"/>
      <c r="I663" s="355"/>
    </row>
    <row r="664" spans="1:9" ht="12.75" customHeight="1" x14ac:dyDescent="0.15">
      <c r="A664" s="355"/>
      <c r="B664" s="355"/>
      <c r="C664" s="355"/>
      <c r="D664" s="355"/>
      <c r="E664" s="355"/>
      <c r="F664" s="355"/>
      <c r="G664" s="355"/>
      <c r="H664" s="356"/>
      <c r="I664" s="355"/>
    </row>
    <row r="665" spans="1:9" ht="12.75" customHeight="1" x14ac:dyDescent="0.15">
      <c r="A665" s="355"/>
      <c r="B665" s="355"/>
      <c r="C665" s="355"/>
      <c r="D665" s="355"/>
      <c r="E665" s="355"/>
      <c r="F665" s="355"/>
      <c r="G665" s="355"/>
      <c r="H665" s="356"/>
      <c r="I665" s="355"/>
    </row>
    <row r="666" spans="1:9" ht="12.75" customHeight="1" x14ac:dyDescent="0.15">
      <c r="A666" s="355"/>
      <c r="B666" s="355"/>
      <c r="C666" s="355"/>
      <c r="D666" s="355"/>
      <c r="E666" s="355"/>
      <c r="F666" s="355"/>
      <c r="G666" s="355"/>
      <c r="H666" s="356"/>
      <c r="I666" s="355"/>
    </row>
    <row r="667" spans="1:9" ht="12.75" customHeight="1" x14ac:dyDescent="0.15">
      <c r="A667" s="355"/>
      <c r="B667" s="355"/>
      <c r="C667" s="355"/>
      <c r="D667" s="355"/>
      <c r="E667" s="355"/>
      <c r="F667" s="355"/>
      <c r="G667" s="355"/>
      <c r="H667" s="356"/>
      <c r="I667" s="355"/>
    </row>
    <row r="668" spans="1:9" ht="12.75" customHeight="1" x14ac:dyDescent="0.15">
      <c r="A668" s="355"/>
      <c r="B668" s="355"/>
      <c r="C668" s="355"/>
      <c r="D668" s="355"/>
      <c r="E668" s="355"/>
      <c r="F668" s="355"/>
      <c r="G668" s="355"/>
      <c r="H668" s="356"/>
      <c r="I668" s="355"/>
    </row>
    <row r="669" spans="1:9" ht="12.75" customHeight="1" x14ac:dyDescent="0.15">
      <c r="A669" s="355"/>
      <c r="B669" s="355"/>
      <c r="C669" s="355"/>
      <c r="D669" s="355"/>
      <c r="E669" s="355"/>
      <c r="F669" s="355"/>
      <c r="G669" s="355"/>
      <c r="H669" s="356"/>
      <c r="I669" s="355"/>
    </row>
    <row r="670" spans="1:9" ht="12.75" customHeight="1" x14ac:dyDescent="0.15">
      <c r="A670" s="355"/>
      <c r="B670" s="355"/>
      <c r="C670" s="355"/>
      <c r="D670" s="355"/>
      <c r="E670" s="355"/>
      <c r="F670" s="355"/>
      <c r="G670" s="355"/>
      <c r="H670" s="356"/>
      <c r="I670" s="355"/>
    </row>
    <row r="671" spans="1:9" ht="12.75" customHeight="1" x14ac:dyDescent="0.15">
      <c r="A671" s="355"/>
      <c r="B671" s="355"/>
      <c r="C671" s="355"/>
      <c r="D671" s="355"/>
      <c r="E671" s="355"/>
      <c r="F671" s="355"/>
      <c r="G671" s="355"/>
      <c r="H671" s="356"/>
      <c r="I671" s="355"/>
    </row>
    <row r="672" spans="1:9" ht="12.75" customHeight="1" x14ac:dyDescent="0.15">
      <c r="A672" s="355"/>
      <c r="B672" s="355"/>
      <c r="C672" s="355"/>
      <c r="D672" s="355"/>
      <c r="E672" s="355"/>
      <c r="F672" s="355"/>
      <c r="G672" s="355"/>
      <c r="H672" s="356"/>
      <c r="I672" s="355"/>
    </row>
    <row r="673" spans="1:9" ht="12.75" customHeight="1" x14ac:dyDescent="0.15">
      <c r="A673" s="355"/>
      <c r="B673" s="355"/>
      <c r="C673" s="355"/>
      <c r="D673" s="355"/>
      <c r="E673" s="355"/>
      <c r="F673" s="355"/>
      <c r="G673" s="355"/>
      <c r="H673" s="356"/>
      <c r="I673" s="355"/>
    </row>
    <row r="674" spans="1:9" ht="12.75" customHeight="1" x14ac:dyDescent="0.15">
      <c r="A674" s="355"/>
      <c r="B674" s="355"/>
      <c r="C674" s="355"/>
      <c r="D674" s="355"/>
      <c r="E674" s="355"/>
      <c r="F674" s="355"/>
      <c r="G674" s="355"/>
      <c r="H674" s="356"/>
      <c r="I674" s="355"/>
    </row>
    <row r="675" spans="1:9" ht="12.75" customHeight="1" x14ac:dyDescent="0.15">
      <c r="A675" s="355"/>
      <c r="B675" s="355"/>
      <c r="C675" s="355"/>
      <c r="D675" s="355"/>
      <c r="E675" s="355"/>
      <c r="F675" s="355"/>
      <c r="G675" s="355"/>
      <c r="H675" s="356"/>
      <c r="I675" s="355"/>
    </row>
    <row r="676" spans="1:9" ht="12.75" customHeight="1" x14ac:dyDescent="0.15">
      <c r="A676" s="355"/>
      <c r="B676" s="355"/>
      <c r="C676" s="355"/>
      <c r="D676" s="355"/>
      <c r="E676" s="355"/>
      <c r="F676" s="355"/>
      <c r="G676" s="355"/>
      <c r="H676" s="356"/>
      <c r="I676" s="355"/>
    </row>
    <row r="677" spans="1:9" ht="12.75" customHeight="1" x14ac:dyDescent="0.15">
      <c r="A677" s="355"/>
      <c r="B677" s="355"/>
      <c r="C677" s="355"/>
      <c r="D677" s="355"/>
      <c r="E677" s="355"/>
      <c r="F677" s="355"/>
      <c r="G677" s="355"/>
      <c r="H677" s="356"/>
      <c r="I677" s="355"/>
    </row>
    <row r="678" spans="1:9" ht="12.75" customHeight="1" x14ac:dyDescent="0.15">
      <c r="A678" s="355"/>
      <c r="B678" s="355"/>
      <c r="C678" s="355"/>
      <c r="D678" s="355"/>
      <c r="E678" s="355"/>
      <c r="F678" s="355"/>
      <c r="G678" s="355"/>
      <c r="H678" s="356"/>
      <c r="I678" s="355"/>
    </row>
    <row r="679" spans="1:9" ht="12.75" customHeight="1" x14ac:dyDescent="0.15">
      <c r="A679" s="355"/>
      <c r="B679" s="355"/>
      <c r="C679" s="355"/>
      <c r="D679" s="355"/>
      <c r="E679" s="355"/>
      <c r="F679" s="355"/>
      <c r="G679" s="355"/>
      <c r="H679" s="356"/>
      <c r="I679" s="355"/>
    </row>
    <row r="680" spans="1:9" ht="12.75" customHeight="1" x14ac:dyDescent="0.15">
      <c r="A680" s="355"/>
      <c r="B680" s="355"/>
      <c r="C680" s="355"/>
      <c r="D680" s="355"/>
      <c r="E680" s="355"/>
      <c r="F680" s="355"/>
      <c r="G680" s="355"/>
      <c r="H680" s="356"/>
      <c r="I680" s="355"/>
    </row>
    <row r="681" spans="1:9" ht="12.75" customHeight="1" x14ac:dyDescent="0.15">
      <c r="A681" s="355"/>
      <c r="B681" s="355"/>
      <c r="C681" s="355"/>
      <c r="D681" s="355"/>
      <c r="E681" s="355"/>
      <c r="F681" s="355"/>
      <c r="G681" s="355"/>
      <c r="H681" s="356"/>
      <c r="I681" s="355"/>
    </row>
    <row r="682" spans="1:9" ht="12.75" customHeight="1" x14ac:dyDescent="0.15">
      <c r="A682" s="355"/>
      <c r="B682" s="355"/>
      <c r="C682" s="355"/>
      <c r="D682" s="355"/>
      <c r="E682" s="355"/>
      <c r="F682" s="355"/>
      <c r="G682" s="355"/>
      <c r="H682" s="356"/>
      <c r="I682" s="355"/>
    </row>
    <row r="683" spans="1:9" ht="12.75" customHeight="1" x14ac:dyDescent="0.15">
      <c r="A683" s="355"/>
      <c r="B683" s="355"/>
      <c r="C683" s="355"/>
      <c r="D683" s="355"/>
      <c r="E683" s="355"/>
      <c r="F683" s="355"/>
      <c r="G683" s="355"/>
      <c r="H683" s="356"/>
      <c r="I683" s="355"/>
    </row>
    <row r="684" spans="1:9" ht="12.75" customHeight="1" x14ac:dyDescent="0.15">
      <c r="A684" s="355"/>
      <c r="B684" s="355"/>
      <c r="C684" s="355"/>
      <c r="D684" s="355"/>
      <c r="E684" s="355"/>
      <c r="F684" s="355"/>
      <c r="G684" s="355"/>
      <c r="H684" s="356"/>
      <c r="I684" s="355"/>
    </row>
    <row r="685" spans="1:9" ht="12.75" customHeight="1" x14ac:dyDescent="0.15">
      <c r="A685" s="355"/>
      <c r="B685" s="355"/>
      <c r="C685" s="355"/>
      <c r="D685" s="355"/>
      <c r="E685" s="355"/>
      <c r="F685" s="355"/>
      <c r="G685" s="355"/>
      <c r="H685" s="356"/>
      <c r="I685" s="355"/>
    </row>
    <row r="686" spans="1:9" ht="12.75" customHeight="1" x14ac:dyDescent="0.15">
      <c r="A686" s="355"/>
      <c r="B686" s="355"/>
      <c r="C686" s="355"/>
      <c r="D686" s="355"/>
      <c r="E686" s="355"/>
      <c r="F686" s="355"/>
      <c r="G686" s="355"/>
      <c r="H686" s="356"/>
      <c r="I686" s="355"/>
    </row>
    <row r="687" spans="1:9" ht="12.75" customHeight="1" x14ac:dyDescent="0.15">
      <c r="A687" s="355"/>
      <c r="B687" s="355"/>
      <c r="C687" s="355"/>
      <c r="D687" s="355"/>
      <c r="E687" s="355"/>
      <c r="F687" s="355"/>
      <c r="G687" s="355"/>
      <c r="H687" s="356"/>
      <c r="I687" s="355"/>
    </row>
    <row r="688" spans="1:9" ht="12.75" customHeight="1" x14ac:dyDescent="0.15">
      <c r="A688" s="355"/>
      <c r="B688" s="355"/>
      <c r="C688" s="355"/>
      <c r="D688" s="355"/>
      <c r="E688" s="355"/>
      <c r="F688" s="355"/>
      <c r="G688" s="355"/>
      <c r="H688" s="356"/>
      <c r="I688" s="355"/>
    </row>
    <row r="689" spans="1:9" ht="12.75" customHeight="1" x14ac:dyDescent="0.15">
      <c r="A689" s="355"/>
      <c r="B689" s="355"/>
      <c r="C689" s="355"/>
      <c r="D689" s="355"/>
      <c r="E689" s="355"/>
      <c r="F689" s="355"/>
      <c r="G689" s="355"/>
      <c r="H689" s="356"/>
      <c r="I689" s="355"/>
    </row>
    <row r="690" spans="1:9" ht="12.75" customHeight="1" x14ac:dyDescent="0.15">
      <c r="A690" s="355"/>
      <c r="B690" s="355"/>
      <c r="C690" s="355"/>
      <c r="D690" s="355"/>
      <c r="E690" s="355"/>
      <c r="F690" s="355"/>
      <c r="G690" s="355"/>
      <c r="H690" s="356"/>
      <c r="I690" s="355"/>
    </row>
    <row r="691" spans="1:9" ht="12.75" customHeight="1" x14ac:dyDescent="0.15">
      <c r="A691" s="355"/>
      <c r="B691" s="355"/>
      <c r="C691" s="355"/>
      <c r="D691" s="355"/>
      <c r="E691" s="355"/>
      <c r="F691" s="355"/>
      <c r="G691" s="355"/>
      <c r="H691" s="356"/>
      <c r="I691" s="355"/>
    </row>
    <row r="692" spans="1:9" ht="12.75" customHeight="1" x14ac:dyDescent="0.15">
      <c r="A692" s="355"/>
      <c r="B692" s="355"/>
      <c r="C692" s="355"/>
      <c r="D692" s="355"/>
      <c r="E692" s="355"/>
      <c r="F692" s="355"/>
      <c r="G692" s="355"/>
      <c r="H692" s="356"/>
      <c r="I692" s="355"/>
    </row>
    <row r="693" spans="1:9" ht="12.75" customHeight="1" x14ac:dyDescent="0.15">
      <c r="A693" s="355"/>
      <c r="B693" s="355"/>
      <c r="C693" s="355"/>
      <c r="D693" s="355"/>
      <c r="E693" s="355"/>
      <c r="F693" s="355"/>
      <c r="G693" s="355"/>
      <c r="H693" s="356"/>
      <c r="I693" s="355"/>
    </row>
    <row r="694" spans="1:9" ht="12.75" customHeight="1" x14ac:dyDescent="0.15">
      <c r="A694" s="355"/>
      <c r="B694" s="355"/>
      <c r="C694" s="355"/>
      <c r="D694" s="355"/>
      <c r="E694" s="355"/>
      <c r="F694" s="355"/>
      <c r="G694" s="355"/>
      <c r="H694" s="356"/>
      <c r="I694" s="355"/>
    </row>
    <row r="695" spans="1:9" ht="12.75" customHeight="1" x14ac:dyDescent="0.15">
      <c r="A695" s="355"/>
      <c r="B695" s="355"/>
      <c r="C695" s="355"/>
      <c r="D695" s="355"/>
      <c r="E695" s="355"/>
      <c r="F695" s="355"/>
      <c r="G695" s="355"/>
      <c r="H695" s="356"/>
      <c r="I695" s="355"/>
    </row>
    <row r="696" spans="1:9" ht="12.75" customHeight="1" x14ac:dyDescent="0.15">
      <c r="A696" s="355"/>
      <c r="B696" s="355"/>
      <c r="C696" s="355"/>
      <c r="D696" s="355"/>
      <c r="E696" s="355"/>
      <c r="F696" s="355"/>
      <c r="G696" s="355"/>
      <c r="H696" s="356"/>
      <c r="I696" s="355"/>
    </row>
    <row r="697" spans="1:9" ht="12.75" customHeight="1" x14ac:dyDescent="0.15">
      <c r="A697" s="355"/>
      <c r="B697" s="355"/>
      <c r="C697" s="355"/>
      <c r="D697" s="355"/>
      <c r="E697" s="355"/>
      <c r="F697" s="355"/>
      <c r="G697" s="355"/>
      <c r="H697" s="356"/>
      <c r="I697" s="355"/>
    </row>
    <row r="698" spans="1:9" ht="12.75" customHeight="1" x14ac:dyDescent="0.15">
      <c r="A698" s="355"/>
      <c r="B698" s="355"/>
      <c r="C698" s="355"/>
      <c r="D698" s="355"/>
      <c r="E698" s="355"/>
      <c r="F698" s="355"/>
      <c r="G698" s="355"/>
      <c r="H698" s="356"/>
      <c r="I698" s="355"/>
    </row>
    <row r="699" spans="1:9" ht="12.75" customHeight="1" x14ac:dyDescent="0.15">
      <c r="A699" s="355"/>
      <c r="B699" s="355"/>
      <c r="C699" s="355"/>
      <c r="D699" s="355"/>
      <c r="E699" s="355"/>
      <c r="F699" s="355"/>
      <c r="G699" s="355"/>
      <c r="H699" s="356"/>
      <c r="I699" s="355"/>
    </row>
    <row r="700" spans="1:9" ht="12.75" customHeight="1" x14ac:dyDescent="0.15">
      <c r="A700" s="355"/>
      <c r="B700" s="355"/>
      <c r="C700" s="355"/>
      <c r="D700" s="355"/>
      <c r="E700" s="355"/>
      <c r="F700" s="355"/>
      <c r="G700" s="355"/>
      <c r="H700" s="356"/>
      <c r="I700" s="355"/>
    </row>
    <row r="701" spans="1:9" ht="12.75" customHeight="1" x14ac:dyDescent="0.15">
      <c r="A701" s="355"/>
      <c r="B701" s="355"/>
      <c r="C701" s="355"/>
      <c r="D701" s="355"/>
      <c r="E701" s="355"/>
      <c r="F701" s="355"/>
      <c r="G701" s="355"/>
      <c r="H701" s="356"/>
      <c r="I701" s="355"/>
    </row>
    <row r="702" spans="1:9" ht="12.75" customHeight="1" x14ac:dyDescent="0.15">
      <c r="A702" s="355"/>
      <c r="B702" s="355"/>
      <c r="C702" s="355"/>
      <c r="D702" s="355"/>
      <c r="E702" s="355"/>
      <c r="F702" s="355"/>
      <c r="G702" s="355"/>
      <c r="H702" s="356"/>
      <c r="I702" s="355"/>
    </row>
    <row r="703" spans="1:9" ht="12.75" customHeight="1" x14ac:dyDescent="0.15">
      <c r="A703" s="355"/>
      <c r="B703" s="355"/>
      <c r="C703" s="355"/>
      <c r="D703" s="355"/>
      <c r="E703" s="355"/>
      <c r="F703" s="355"/>
      <c r="G703" s="355"/>
      <c r="H703" s="356"/>
      <c r="I703" s="355"/>
    </row>
    <row r="704" spans="1:9" ht="12.75" customHeight="1" x14ac:dyDescent="0.15">
      <c r="A704" s="355"/>
      <c r="B704" s="355"/>
      <c r="C704" s="355"/>
      <c r="D704" s="355"/>
      <c r="E704" s="355"/>
      <c r="F704" s="355"/>
      <c r="G704" s="355"/>
      <c r="H704" s="356"/>
      <c r="I704" s="355"/>
    </row>
    <row r="705" spans="1:9" ht="12.75" customHeight="1" x14ac:dyDescent="0.15">
      <c r="A705" s="355"/>
      <c r="B705" s="355"/>
      <c r="C705" s="355"/>
      <c r="D705" s="355"/>
      <c r="E705" s="355"/>
      <c r="F705" s="355"/>
      <c r="G705" s="355"/>
      <c r="H705" s="356"/>
      <c r="I705" s="355"/>
    </row>
    <row r="706" spans="1:9" ht="12.75" customHeight="1" x14ac:dyDescent="0.15">
      <c r="A706" s="355"/>
      <c r="B706" s="355"/>
      <c r="C706" s="355"/>
      <c r="D706" s="355"/>
      <c r="E706" s="355"/>
      <c r="F706" s="355"/>
      <c r="G706" s="355"/>
      <c r="H706" s="356"/>
      <c r="I706" s="355"/>
    </row>
    <row r="707" spans="1:9" ht="12.75" customHeight="1" x14ac:dyDescent="0.15">
      <c r="A707" s="355"/>
      <c r="B707" s="355"/>
      <c r="C707" s="355"/>
      <c r="D707" s="355"/>
      <c r="E707" s="355"/>
      <c r="F707" s="355"/>
      <c r="G707" s="355"/>
      <c r="H707" s="356"/>
      <c r="I707" s="355"/>
    </row>
    <row r="708" spans="1:9" ht="12.75" customHeight="1" x14ac:dyDescent="0.15">
      <c r="A708" s="355"/>
      <c r="B708" s="355"/>
      <c r="C708" s="355"/>
      <c r="D708" s="355"/>
      <c r="E708" s="355"/>
      <c r="F708" s="355"/>
      <c r="G708" s="355"/>
      <c r="H708" s="356"/>
      <c r="I708" s="355"/>
    </row>
    <row r="709" spans="1:9" ht="12.75" customHeight="1" x14ac:dyDescent="0.15">
      <c r="A709" s="355"/>
      <c r="B709" s="355"/>
      <c r="C709" s="355"/>
      <c r="D709" s="355"/>
      <c r="E709" s="355"/>
      <c r="F709" s="355"/>
      <c r="G709" s="355"/>
      <c r="H709" s="356"/>
      <c r="I709" s="355"/>
    </row>
    <row r="710" spans="1:9" ht="12.75" customHeight="1" x14ac:dyDescent="0.15">
      <c r="A710" s="355"/>
      <c r="B710" s="355"/>
      <c r="C710" s="355"/>
      <c r="D710" s="355"/>
      <c r="E710" s="355"/>
      <c r="F710" s="355"/>
      <c r="G710" s="355"/>
      <c r="H710" s="356"/>
      <c r="I710" s="355"/>
    </row>
    <row r="711" spans="1:9" ht="12.75" customHeight="1" x14ac:dyDescent="0.15">
      <c r="A711" s="355"/>
      <c r="B711" s="355"/>
      <c r="C711" s="355"/>
      <c r="D711" s="355"/>
      <c r="E711" s="355"/>
      <c r="F711" s="355"/>
      <c r="G711" s="355"/>
      <c r="H711" s="356"/>
      <c r="I711" s="355"/>
    </row>
    <row r="712" spans="1:9" ht="12.75" customHeight="1" x14ac:dyDescent="0.15">
      <c r="A712" s="355"/>
      <c r="B712" s="355"/>
      <c r="C712" s="355"/>
      <c r="D712" s="355"/>
      <c r="E712" s="355"/>
      <c r="F712" s="355"/>
      <c r="G712" s="355"/>
      <c r="H712" s="356"/>
      <c r="I712" s="355"/>
    </row>
    <row r="713" spans="1:9" ht="12.75" customHeight="1" x14ac:dyDescent="0.15">
      <c r="A713" s="355"/>
      <c r="B713" s="355"/>
      <c r="C713" s="355"/>
      <c r="D713" s="355"/>
      <c r="E713" s="355"/>
      <c r="F713" s="355"/>
      <c r="G713" s="355"/>
      <c r="H713" s="356"/>
      <c r="I713" s="355"/>
    </row>
    <row r="714" spans="1:9" ht="12.75" customHeight="1" x14ac:dyDescent="0.15">
      <c r="A714" s="355"/>
      <c r="B714" s="355"/>
      <c r="C714" s="355"/>
      <c r="D714" s="355"/>
      <c r="E714" s="355"/>
      <c r="F714" s="355"/>
      <c r="G714" s="355"/>
      <c r="H714" s="356"/>
      <c r="I714" s="355"/>
    </row>
    <row r="715" spans="1:9" ht="12.75" customHeight="1" x14ac:dyDescent="0.15">
      <c r="A715" s="355"/>
      <c r="B715" s="355"/>
      <c r="C715" s="355"/>
      <c r="D715" s="355"/>
      <c r="E715" s="355"/>
      <c r="F715" s="355"/>
      <c r="G715" s="355"/>
      <c r="H715" s="356"/>
      <c r="I715" s="355"/>
    </row>
    <row r="716" spans="1:9" ht="12.75" customHeight="1" x14ac:dyDescent="0.15">
      <c r="A716" s="355"/>
      <c r="B716" s="355"/>
      <c r="C716" s="355"/>
      <c r="D716" s="355"/>
      <c r="E716" s="355"/>
      <c r="F716" s="355"/>
      <c r="G716" s="355"/>
      <c r="H716" s="356"/>
      <c r="I716" s="355"/>
    </row>
    <row r="717" spans="1:9" ht="12.75" customHeight="1" x14ac:dyDescent="0.15">
      <c r="A717" s="355"/>
      <c r="B717" s="355"/>
      <c r="C717" s="355"/>
      <c r="D717" s="355"/>
      <c r="E717" s="355"/>
      <c r="F717" s="355"/>
      <c r="G717" s="355"/>
      <c r="H717" s="356"/>
      <c r="I717" s="355"/>
    </row>
    <row r="718" spans="1:9" ht="12.75" customHeight="1" x14ac:dyDescent="0.15">
      <c r="A718" s="355"/>
      <c r="B718" s="355"/>
      <c r="C718" s="355"/>
      <c r="D718" s="355"/>
      <c r="E718" s="355"/>
      <c r="F718" s="355"/>
      <c r="G718" s="355"/>
      <c r="H718" s="356"/>
      <c r="I718" s="355"/>
    </row>
    <row r="719" spans="1:9" ht="12.75" customHeight="1" x14ac:dyDescent="0.15">
      <c r="A719" s="355"/>
      <c r="B719" s="355"/>
      <c r="C719" s="355"/>
      <c r="D719" s="355"/>
      <c r="E719" s="355"/>
      <c r="F719" s="355"/>
      <c r="G719" s="355"/>
      <c r="H719" s="356"/>
      <c r="I719" s="355"/>
    </row>
    <row r="720" spans="1:9" ht="12.75" customHeight="1" x14ac:dyDescent="0.15">
      <c r="A720" s="355"/>
      <c r="B720" s="355"/>
      <c r="C720" s="355"/>
      <c r="D720" s="355"/>
      <c r="E720" s="355"/>
      <c r="F720" s="355"/>
      <c r="G720" s="355"/>
      <c r="H720" s="356"/>
      <c r="I720" s="355"/>
    </row>
    <row r="721" spans="1:9" ht="12.75" customHeight="1" x14ac:dyDescent="0.15">
      <c r="A721" s="355"/>
      <c r="B721" s="355"/>
      <c r="C721" s="355"/>
      <c r="D721" s="355"/>
      <c r="E721" s="355"/>
      <c r="F721" s="355"/>
      <c r="G721" s="355"/>
      <c r="H721" s="356"/>
      <c r="I721" s="355"/>
    </row>
    <row r="722" spans="1:9" ht="12.75" customHeight="1" x14ac:dyDescent="0.15">
      <c r="A722" s="355"/>
      <c r="B722" s="355"/>
      <c r="C722" s="355"/>
      <c r="D722" s="355"/>
      <c r="E722" s="355"/>
      <c r="F722" s="355"/>
      <c r="G722" s="355"/>
      <c r="H722" s="356"/>
      <c r="I722" s="355"/>
    </row>
    <row r="723" spans="1:9" ht="12.75" customHeight="1" x14ac:dyDescent="0.15">
      <c r="A723" s="355"/>
      <c r="B723" s="355"/>
      <c r="C723" s="355"/>
      <c r="D723" s="355"/>
      <c r="E723" s="355"/>
      <c r="F723" s="355"/>
      <c r="G723" s="355"/>
      <c r="H723" s="356"/>
      <c r="I723" s="355"/>
    </row>
    <row r="724" spans="1:9" ht="12.75" customHeight="1" x14ac:dyDescent="0.15">
      <c r="A724" s="355"/>
      <c r="B724" s="355"/>
      <c r="C724" s="355"/>
      <c r="D724" s="355"/>
      <c r="E724" s="355"/>
      <c r="F724" s="355"/>
      <c r="G724" s="355"/>
      <c r="H724" s="356"/>
      <c r="I724" s="355"/>
    </row>
    <row r="725" spans="1:9" ht="12.75" customHeight="1" x14ac:dyDescent="0.15">
      <c r="A725" s="355"/>
      <c r="B725" s="355"/>
      <c r="C725" s="355"/>
      <c r="D725" s="355"/>
      <c r="E725" s="355"/>
      <c r="F725" s="355"/>
      <c r="G725" s="355"/>
      <c r="H725" s="356"/>
      <c r="I725" s="355"/>
    </row>
    <row r="726" spans="1:9" ht="12.75" customHeight="1" x14ac:dyDescent="0.15">
      <c r="A726" s="355"/>
      <c r="B726" s="355"/>
      <c r="C726" s="355"/>
      <c r="D726" s="355"/>
      <c r="E726" s="355"/>
      <c r="F726" s="355"/>
      <c r="G726" s="355"/>
      <c r="H726" s="356"/>
      <c r="I726" s="355"/>
    </row>
    <row r="727" spans="1:9" ht="12.75" customHeight="1" x14ac:dyDescent="0.15">
      <c r="A727" s="355"/>
      <c r="B727" s="355"/>
      <c r="C727" s="355"/>
      <c r="D727" s="355"/>
      <c r="E727" s="355"/>
      <c r="F727" s="355"/>
      <c r="G727" s="355"/>
      <c r="H727" s="356"/>
      <c r="I727" s="355"/>
    </row>
    <row r="728" spans="1:9" ht="12.75" customHeight="1" x14ac:dyDescent="0.15">
      <c r="A728" s="355"/>
      <c r="B728" s="355"/>
      <c r="C728" s="355"/>
      <c r="D728" s="355"/>
      <c r="E728" s="355"/>
      <c r="F728" s="355"/>
      <c r="G728" s="355"/>
      <c r="H728" s="356"/>
      <c r="I728" s="355"/>
    </row>
    <row r="729" spans="1:9" ht="12.75" customHeight="1" x14ac:dyDescent="0.15">
      <c r="A729" s="355"/>
      <c r="B729" s="355"/>
      <c r="C729" s="355"/>
      <c r="D729" s="355"/>
      <c r="E729" s="355"/>
      <c r="F729" s="355"/>
      <c r="G729" s="355"/>
      <c r="H729" s="356"/>
      <c r="I729" s="355"/>
    </row>
    <row r="730" spans="1:9" ht="12.75" customHeight="1" x14ac:dyDescent="0.15">
      <c r="A730" s="355"/>
      <c r="B730" s="355"/>
      <c r="C730" s="355"/>
      <c r="D730" s="355"/>
      <c r="E730" s="355"/>
      <c r="F730" s="355"/>
      <c r="G730" s="355"/>
      <c r="H730" s="356"/>
      <c r="I730" s="355"/>
    </row>
    <row r="731" spans="1:9" ht="12.75" customHeight="1" x14ac:dyDescent="0.15">
      <c r="A731" s="355"/>
      <c r="B731" s="355"/>
      <c r="C731" s="355"/>
      <c r="D731" s="355"/>
      <c r="E731" s="355"/>
      <c r="F731" s="355"/>
      <c r="G731" s="355"/>
      <c r="H731" s="356"/>
      <c r="I731" s="355"/>
    </row>
    <row r="732" spans="1:9" ht="12.75" customHeight="1" x14ac:dyDescent="0.15">
      <c r="A732" s="355"/>
      <c r="B732" s="355"/>
      <c r="C732" s="355"/>
      <c r="D732" s="355"/>
      <c r="E732" s="355"/>
      <c r="F732" s="355"/>
      <c r="G732" s="355"/>
      <c r="H732" s="356"/>
      <c r="I732" s="355"/>
    </row>
    <row r="733" spans="1:9" ht="12.75" customHeight="1" x14ac:dyDescent="0.15">
      <c r="A733" s="355"/>
      <c r="B733" s="355"/>
      <c r="C733" s="355"/>
      <c r="D733" s="355"/>
      <c r="E733" s="355"/>
      <c r="F733" s="355"/>
      <c r="G733" s="355"/>
      <c r="H733" s="356"/>
      <c r="I733" s="355"/>
    </row>
    <row r="734" spans="1:9" ht="12.75" customHeight="1" x14ac:dyDescent="0.15">
      <c r="A734" s="355"/>
      <c r="B734" s="355"/>
      <c r="C734" s="355"/>
      <c r="D734" s="355"/>
      <c r="E734" s="355"/>
      <c r="F734" s="355"/>
      <c r="G734" s="355"/>
      <c r="H734" s="356"/>
      <c r="I734" s="355"/>
    </row>
    <row r="735" spans="1:9" ht="12.75" customHeight="1" x14ac:dyDescent="0.15">
      <c r="A735" s="355"/>
      <c r="B735" s="355"/>
      <c r="C735" s="355"/>
      <c r="D735" s="355"/>
      <c r="E735" s="355"/>
      <c r="F735" s="355"/>
      <c r="G735" s="355"/>
      <c r="H735" s="356"/>
      <c r="I735" s="355"/>
    </row>
    <row r="736" spans="1:9" ht="12.75" customHeight="1" x14ac:dyDescent="0.15">
      <c r="A736" s="355"/>
      <c r="B736" s="355"/>
      <c r="C736" s="355"/>
      <c r="D736" s="355"/>
      <c r="E736" s="355"/>
      <c r="F736" s="355"/>
      <c r="G736" s="355"/>
      <c r="H736" s="356"/>
      <c r="I736" s="355"/>
    </row>
    <row r="737" spans="1:9" ht="12.75" customHeight="1" x14ac:dyDescent="0.15">
      <c r="A737" s="355"/>
      <c r="B737" s="355"/>
      <c r="C737" s="355"/>
      <c r="D737" s="355"/>
      <c r="E737" s="355"/>
      <c r="F737" s="355"/>
      <c r="G737" s="355"/>
      <c r="H737" s="356"/>
      <c r="I737" s="355"/>
    </row>
    <row r="738" spans="1:9" ht="12.75" customHeight="1" x14ac:dyDescent="0.15">
      <c r="A738" s="355"/>
      <c r="B738" s="355"/>
      <c r="C738" s="355"/>
      <c r="D738" s="355"/>
      <c r="E738" s="355"/>
      <c r="F738" s="355"/>
      <c r="G738" s="355"/>
      <c r="H738" s="356"/>
      <c r="I738" s="355"/>
    </row>
    <row r="739" spans="1:9" ht="12.75" customHeight="1" x14ac:dyDescent="0.15">
      <c r="A739" s="355"/>
      <c r="B739" s="355"/>
      <c r="C739" s="355"/>
      <c r="D739" s="355"/>
      <c r="E739" s="355"/>
      <c r="F739" s="355"/>
      <c r="G739" s="355"/>
      <c r="H739" s="356"/>
      <c r="I739" s="355"/>
    </row>
    <row r="740" spans="1:9" ht="12.75" customHeight="1" x14ac:dyDescent="0.15">
      <c r="A740" s="355"/>
      <c r="B740" s="355"/>
      <c r="C740" s="355"/>
      <c r="D740" s="355"/>
      <c r="E740" s="355"/>
      <c r="F740" s="355"/>
      <c r="G740" s="355"/>
      <c r="H740" s="356"/>
      <c r="I740" s="355"/>
    </row>
    <row r="741" spans="1:9" ht="12.75" customHeight="1" x14ac:dyDescent="0.15">
      <c r="A741" s="355"/>
      <c r="B741" s="355"/>
      <c r="C741" s="355"/>
      <c r="D741" s="355"/>
      <c r="E741" s="355"/>
      <c r="F741" s="355"/>
      <c r="G741" s="355"/>
      <c r="H741" s="356"/>
      <c r="I741" s="355"/>
    </row>
    <row r="742" spans="1:9" ht="12.75" customHeight="1" x14ac:dyDescent="0.15">
      <c r="A742" s="355"/>
      <c r="B742" s="355"/>
      <c r="C742" s="355"/>
      <c r="D742" s="355"/>
      <c r="E742" s="355"/>
      <c r="F742" s="355"/>
      <c r="G742" s="355"/>
      <c r="H742" s="356"/>
      <c r="I742" s="355"/>
    </row>
    <row r="743" spans="1:9" ht="12.75" customHeight="1" x14ac:dyDescent="0.15">
      <c r="A743" s="355"/>
      <c r="B743" s="355"/>
      <c r="C743" s="355"/>
      <c r="D743" s="355"/>
      <c r="E743" s="355"/>
      <c r="F743" s="355"/>
      <c r="G743" s="355"/>
      <c r="H743" s="356"/>
      <c r="I743" s="355"/>
    </row>
    <row r="744" spans="1:9" ht="12.75" customHeight="1" x14ac:dyDescent="0.15">
      <c r="A744" s="355"/>
      <c r="B744" s="355"/>
      <c r="C744" s="355"/>
      <c r="D744" s="355"/>
      <c r="E744" s="355"/>
      <c r="F744" s="355"/>
      <c r="G744" s="355"/>
      <c r="H744" s="356"/>
      <c r="I744" s="355"/>
    </row>
    <row r="745" spans="1:9" ht="12.75" customHeight="1" x14ac:dyDescent="0.15">
      <c r="A745" s="355"/>
      <c r="B745" s="355"/>
      <c r="C745" s="355"/>
      <c r="D745" s="355"/>
      <c r="E745" s="355"/>
      <c r="F745" s="355"/>
      <c r="G745" s="355"/>
      <c r="H745" s="356"/>
      <c r="I745" s="355"/>
    </row>
    <row r="746" spans="1:9" ht="12.75" customHeight="1" x14ac:dyDescent="0.15">
      <c r="A746" s="355"/>
      <c r="B746" s="355"/>
      <c r="C746" s="355"/>
      <c r="D746" s="355"/>
      <c r="E746" s="355"/>
      <c r="F746" s="355"/>
      <c r="G746" s="355"/>
      <c r="H746" s="356"/>
      <c r="I746" s="355"/>
    </row>
    <row r="747" spans="1:9" ht="12.75" customHeight="1" x14ac:dyDescent="0.15">
      <c r="A747" s="355"/>
      <c r="B747" s="355"/>
      <c r="C747" s="355"/>
      <c r="D747" s="355"/>
      <c r="E747" s="355"/>
      <c r="F747" s="355"/>
      <c r="G747" s="355"/>
      <c r="H747" s="356"/>
      <c r="I747" s="355"/>
    </row>
    <row r="748" spans="1:9" ht="12.75" customHeight="1" x14ac:dyDescent="0.15">
      <c r="A748" s="355"/>
      <c r="B748" s="355"/>
      <c r="C748" s="355"/>
      <c r="D748" s="355"/>
      <c r="E748" s="355"/>
      <c r="F748" s="355"/>
      <c r="G748" s="355"/>
      <c r="H748" s="356"/>
      <c r="I748" s="355"/>
    </row>
    <row r="749" spans="1:9" ht="12.75" customHeight="1" x14ac:dyDescent="0.15">
      <c r="A749" s="355"/>
      <c r="B749" s="355"/>
      <c r="C749" s="355"/>
      <c r="D749" s="355"/>
      <c r="E749" s="355"/>
      <c r="F749" s="355"/>
      <c r="G749" s="355"/>
      <c r="H749" s="356"/>
      <c r="I749" s="355"/>
    </row>
    <row r="750" spans="1:9" ht="12.75" customHeight="1" x14ac:dyDescent="0.15">
      <c r="A750" s="355"/>
      <c r="B750" s="355"/>
      <c r="C750" s="355"/>
      <c r="D750" s="355"/>
      <c r="E750" s="355"/>
      <c r="F750" s="355"/>
      <c r="G750" s="355"/>
      <c r="H750" s="356"/>
      <c r="I750" s="355"/>
    </row>
    <row r="751" spans="1:9" ht="12.75" customHeight="1" x14ac:dyDescent="0.15">
      <c r="A751" s="355"/>
      <c r="B751" s="355"/>
      <c r="C751" s="355"/>
      <c r="D751" s="355"/>
      <c r="E751" s="355"/>
      <c r="F751" s="355"/>
      <c r="G751" s="355"/>
      <c r="H751" s="356"/>
      <c r="I751" s="355"/>
    </row>
    <row r="752" spans="1:9" ht="12.75" customHeight="1" x14ac:dyDescent="0.15">
      <c r="A752" s="355"/>
      <c r="B752" s="355"/>
      <c r="C752" s="355"/>
      <c r="D752" s="355"/>
      <c r="E752" s="355"/>
      <c r="F752" s="355"/>
      <c r="G752" s="355"/>
      <c r="H752" s="356"/>
      <c r="I752" s="355"/>
    </row>
    <row r="753" spans="1:9" ht="12.75" customHeight="1" x14ac:dyDescent="0.15">
      <c r="A753" s="355"/>
      <c r="B753" s="355"/>
      <c r="C753" s="355"/>
      <c r="D753" s="355"/>
      <c r="E753" s="355"/>
      <c r="F753" s="355"/>
      <c r="G753" s="355"/>
      <c r="H753" s="356"/>
      <c r="I753" s="355"/>
    </row>
    <row r="754" spans="1:9" ht="12.75" customHeight="1" x14ac:dyDescent="0.15">
      <c r="A754" s="355"/>
      <c r="B754" s="355"/>
      <c r="C754" s="355"/>
      <c r="D754" s="355"/>
      <c r="E754" s="355"/>
      <c r="F754" s="355"/>
      <c r="G754" s="355"/>
      <c r="H754" s="356"/>
      <c r="I754" s="355"/>
    </row>
    <row r="755" spans="1:9" ht="12.75" customHeight="1" x14ac:dyDescent="0.15">
      <c r="A755" s="355"/>
      <c r="B755" s="355"/>
      <c r="C755" s="355"/>
      <c r="D755" s="355"/>
      <c r="E755" s="355"/>
      <c r="F755" s="355"/>
      <c r="G755" s="355"/>
      <c r="H755" s="356"/>
      <c r="I755" s="355"/>
    </row>
    <row r="756" spans="1:9" ht="12.75" customHeight="1" x14ac:dyDescent="0.15">
      <c r="A756" s="355"/>
      <c r="B756" s="355"/>
      <c r="C756" s="355"/>
      <c r="D756" s="355"/>
      <c r="E756" s="355"/>
      <c r="F756" s="355"/>
      <c r="G756" s="355"/>
      <c r="H756" s="356"/>
      <c r="I756" s="355"/>
    </row>
    <row r="757" spans="1:9" ht="12.75" customHeight="1" x14ac:dyDescent="0.15">
      <c r="A757" s="355"/>
      <c r="B757" s="355"/>
      <c r="C757" s="355"/>
      <c r="D757" s="355"/>
      <c r="E757" s="355"/>
      <c r="F757" s="355"/>
      <c r="G757" s="355"/>
      <c r="H757" s="356"/>
      <c r="I757" s="355"/>
    </row>
    <row r="758" spans="1:9" ht="12.75" customHeight="1" x14ac:dyDescent="0.15">
      <c r="A758" s="355"/>
      <c r="B758" s="355"/>
      <c r="C758" s="355"/>
      <c r="D758" s="355"/>
      <c r="E758" s="355"/>
      <c r="F758" s="355"/>
      <c r="G758" s="355"/>
      <c r="H758" s="356"/>
      <c r="I758" s="355"/>
    </row>
    <row r="759" spans="1:9" ht="12.75" customHeight="1" x14ac:dyDescent="0.15">
      <c r="A759" s="355"/>
      <c r="B759" s="355"/>
      <c r="C759" s="355"/>
      <c r="D759" s="355"/>
      <c r="E759" s="355"/>
      <c r="F759" s="355"/>
      <c r="G759" s="355"/>
      <c r="H759" s="356"/>
      <c r="I759" s="355"/>
    </row>
    <row r="760" spans="1:9" ht="12.75" customHeight="1" x14ac:dyDescent="0.15">
      <c r="A760" s="355"/>
      <c r="B760" s="355"/>
      <c r="C760" s="355"/>
      <c r="D760" s="355"/>
      <c r="E760" s="355"/>
      <c r="F760" s="355"/>
      <c r="G760" s="355"/>
      <c r="H760" s="356"/>
      <c r="I760" s="355"/>
    </row>
    <row r="761" spans="1:9" ht="12.75" customHeight="1" x14ac:dyDescent="0.15">
      <c r="A761" s="355"/>
      <c r="B761" s="355"/>
      <c r="C761" s="355"/>
      <c r="D761" s="355"/>
      <c r="E761" s="355"/>
      <c r="F761" s="355"/>
      <c r="G761" s="355"/>
      <c r="H761" s="356"/>
      <c r="I761" s="355"/>
    </row>
    <row r="762" spans="1:9" ht="12.75" customHeight="1" x14ac:dyDescent="0.15">
      <c r="A762" s="355"/>
      <c r="B762" s="355"/>
      <c r="C762" s="355"/>
      <c r="D762" s="355"/>
      <c r="E762" s="355"/>
      <c r="F762" s="355"/>
      <c r="G762" s="355"/>
      <c r="H762" s="356"/>
      <c r="I762" s="355"/>
    </row>
    <row r="763" spans="1:9" ht="12.75" customHeight="1" x14ac:dyDescent="0.15">
      <c r="A763" s="355"/>
      <c r="B763" s="355"/>
      <c r="C763" s="355"/>
      <c r="D763" s="355"/>
      <c r="E763" s="355"/>
      <c r="F763" s="355"/>
      <c r="G763" s="355"/>
      <c r="H763" s="356"/>
      <c r="I763" s="355"/>
    </row>
    <row r="764" spans="1:9" ht="12.75" customHeight="1" x14ac:dyDescent="0.15">
      <c r="A764" s="355"/>
      <c r="B764" s="355"/>
      <c r="C764" s="355"/>
      <c r="D764" s="355"/>
      <c r="E764" s="355"/>
      <c r="F764" s="355"/>
      <c r="G764" s="355"/>
      <c r="H764" s="356"/>
      <c r="I764" s="355"/>
    </row>
    <row r="765" spans="1:9" ht="12.75" customHeight="1" x14ac:dyDescent="0.15">
      <c r="A765" s="355"/>
      <c r="B765" s="355"/>
      <c r="C765" s="355"/>
      <c r="D765" s="355"/>
      <c r="E765" s="355"/>
      <c r="F765" s="355"/>
      <c r="G765" s="355"/>
      <c r="H765" s="356"/>
      <c r="I765" s="355"/>
    </row>
    <row r="766" spans="1:9" ht="12.75" customHeight="1" x14ac:dyDescent="0.15">
      <c r="A766" s="355"/>
      <c r="B766" s="355"/>
      <c r="C766" s="355"/>
      <c r="D766" s="355"/>
      <c r="E766" s="355"/>
      <c r="F766" s="355"/>
      <c r="G766" s="355"/>
      <c r="H766" s="356"/>
      <c r="I766" s="355"/>
    </row>
    <row r="767" spans="1:9" ht="12.75" customHeight="1" x14ac:dyDescent="0.15">
      <c r="A767" s="355"/>
      <c r="B767" s="355"/>
      <c r="C767" s="355"/>
      <c r="D767" s="355"/>
      <c r="E767" s="355"/>
      <c r="F767" s="355"/>
      <c r="G767" s="355"/>
      <c r="H767" s="356"/>
      <c r="I767" s="355"/>
    </row>
    <row r="768" spans="1:9" ht="12.75" customHeight="1" x14ac:dyDescent="0.15">
      <c r="A768" s="355"/>
      <c r="B768" s="355"/>
      <c r="C768" s="355"/>
      <c r="D768" s="355"/>
      <c r="E768" s="355"/>
      <c r="F768" s="355"/>
      <c r="G768" s="355"/>
      <c r="H768" s="356"/>
      <c r="I768" s="355"/>
    </row>
    <row r="769" spans="1:9" ht="12.75" customHeight="1" x14ac:dyDescent="0.15">
      <c r="A769" s="355"/>
      <c r="B769" s="355"/>
      <c r="C769" s="355"/>
      <c r="D769" s="355"/>
      <c r="E769" s="355"/>
      <c r="F769" s="355"/>
      <c r="G769" s="355"/>
      <c r="H769" s="356"/>
      <c r="I769" s="355"/>
    </row>
    <row r="770" spans="1:9" ht="12.75" customHeight="1" x14ac:dyDescent="0.15">
      <c r="A770" s="355"/>
      <c r="B770" s="355"/>
      <c r="C770" s="355"/>
      <c r="D770" s="355"/>
      <c r="E770" s="355"/>
      <c r="F770" s="355"/>
      <c r="G770" s="355"/>
      <c r="H770" s="356"/>
      <c r="I770" s="355"/>
    </row>
    <row r="771" spans="1:9" ht="12.75" customHeight="1" x14ac:dyDescent="0.15">
      <c r="A771" s="355"/>
      <c r="B771" s="355"/>
      <c r="C771" s="355"/>
      <c r="D771" s="355"/>
      <c r="E771" s="355"/>
      <c r="F771" s="355"/>
      <c r="G771" s="355"/>
      <c r="H771" s="356"/>
      <c r="I771" s="355"/>
    </row>
    <row r="772" spans="1:9" ht="12.75" customHeight="1" x14ac:dyDescent="0.15">
      <c r="A772" s="355"/>
      <c r="B772" s="355"/>
      <c r="C772" s="355"/>
      <c r="D772" s="355"/>
      <c r="E772" s="355"/>
      <c r="F772" s="355"/>
      <c r="G772" s="355"/>
      <c r="H772" s="356"/>
      <c r="I772" s="355"/>
    </row>
    <row r="773" spans="1:9" ht="12.75" customHeight="1" x14ac:dyDescent="0.15">
      <c r="A773" s="355"/>
      <c r="B773" s="355"/>
      <c r="C773" s="355"/>
      <c r="D773" s="355"/>
      <c r="E773" s="355"/>
      <c r="F773" s="355"/>
      <c r="G773" s="355"/>
      <c r="H773" s="356"/>
      <c r="I773" s="355"/>
    </row>
    <row r="774" spans="1:9" ht="12.75" customHeight="1" x14ac:dyDescent="0.15">
      <c r="A774" s="355"/>
      <c r="B774" s="355"/>
      <c r="C774" s="355"/>
      <c r="D774" s="355"/>
      <c r="E774" s="355"/>
      <c r="F774" s="355"/>
      <c r="G774" s="355"/>
      <c r="H774" s="356"/>
      <c r="I774" s="355"/>
    </row>
    <row r="775" spans="1:9" ht="12.75" customHeight="1" x14ac:dyDescent="0.15">
      <c r="A775" s="355"/>
      <c r="B775" s="355"/>
      <c r="C775" s="355"/>
      <c r="D775" s="355"/>
      <c r="E775" s="355"/>
      <c r="F775" s="355"/>
      <c r="G775" s="355"/>
      <c r="H775" s="356"/>
      <c r="I775" s="355"/>
    </row>
    <row r="776" spans="1:9" ht="12.75" customHeight="1" x14ac:dyDescent="0.15">
      <c r="A776" s="355"/>
      <c r="B776" s="355"/>
      <c r="C776" s="355"/>
      <c r="D776" s="355"/>
      <c r="E776" s="355"/>
      <c r="F776" s="355"/>
      <c r="G776" s="355"/>
      <c r="H776" s="356"/>
      <c r="I776" s="355"/>
    </row>
    <row r="777" spans="1:9" ht="12.75" customHeight="1" x14ac:dyDescent="0.15">
      <c r="A777" s="355"/>
      <c r="B777" s="355"/>
      <c r="C777" s="355"/>
      <c r="D777" s="355"/>
      <c r="E777" s="355"/>
      <c r="F777" s="355"/>
      <c r="G777" s="355"/>
      <c r="H777" s="356"/>
      <c r="I777" s="355"/>
    </row>
    <row r="778" spans="1:9" ht="12.75" customHeight="1" x14ac:dyDescent="0.15">
      <c r="A778" s="355"/>
      <c r="B778" s="355"/>
      <c r="C778" s="355"/>
      <c r="D778" s="355"/>
      <c r="E778" s="355"/>
      <c r="F778" s="355"/>
      <c r="G778" s="355"/>
      <c r="H778" s="356"/>
      <c r="I778" s="355"/>
    </row>
    <row r="779" spans="1:9" ht="12.75" customHeight="1" x14ac:dyDescent="0.15">
      <c r="A779" s="355"/>
      <c r="B779" s="355"/>
      <c r="C779" s="355"/>
      <c r="D779" s="355"/>
      <c r="E779" s="355"/>
      <c r="F779" s="355"/>
      <c r="G779" s="355"/>
      <c r="H779" s="356"/>
      <c r="I779" s="355"/>
    </row>
    <row r="780" spans="1:9" ht="12.75" customHeight="1" x14ac:dyDescent="0.15">
      <c r="A780" s="355"/>
      <c r="B780" s="355"/>
      <c r="C780" s="355"/>
      <c r="D780" s="355"/>
      <c r="E780" s="355"/>
      <c r="F780" s="355"/>
      <c r="G780" s="355"/>
      <c r="H780" s="356"/>
      <c r="I780" s="355"/>
    </row>
    <row r="781" spans="1:9" ht="12.75" customHeight="1" x14ac:dyDescent="0.15">
      <c r="A781" s="355"/>
      <c r="B781" s="355"/>
      <c r="C781" s="355"/>
      <c r="D781" s="355"/>
      <c r="E781" s="355"/>
      <c r="F781" s="355"/>
      <c r="G781" s="355"/>
      <c r="H781" s="356"/>
      <c r="I781" s="355"/>
    </row>
    <row r="782" spans="1:9" ht="12.75" customHeight="1" x14ac:dyDescent="0.15">
      <c r="A782" s="355"/>
      <c r="B782" s="355"/>
      <c r="C782" s="355"/>
      <c r="D782" s="355"/>
      <c r="E782" s="355"/>
      <c r="F782" s="355"/>
      <c r="G782" s="355"/>
      <c r="H782" s="356"/>
      <c r="I782" s="355"/>
    </row>
    <row r="783" spans="1:9" ht="12.75" customHeight="1" x14ac:dyDescent="0.15">
      <c r="A783" s="355"/>
      <c r="B783" s="355"/>
      <c r="C783" s="355"/>
      <c r="D783" s="355"/>
      <c r="E783" s="355"/>
      <c r="F783" s="355"/>
      <c r="G783" s="355"/>
      <c r="H783" s="356"/>
      <c r="I783" s="355"/>
    </row>
    <row r="784" spans="1:9" ht="12.75" customHeight="1" x14ac:dyDescent="0.15">
      <c r="A784" s="355"/>
      <c r="B784" s="355"/>
      <c r="C784" s="355"/>
      <c r="D784" s="355"/>
      <c r="E784" s="355"/>
      <c r="F784" s="355"/>
      <c r="G784" s="355"/>
      <c r="H784" s="356"/>
      <c r="I784" s="355"/>
    </row>
    <row r="785" spans="1:9" ht="12.75" customHeight="1" x14ac:dyDescent="0.15">
      <c r="A785" s="355"/>
      <c r="B785" s="355"/>
      <c r="C785" s="355"/>
      <c r="D785" s="355"/>
      <c r="E785" s="355"/>
      <c r="F785" s="355"/>
      <c r="G785" s="355"/>
      <c r="H785" s="356"/>
      <c r="I785" s="355"/>
    </row>
    <row r="786" spans="1:9" ht="12.75" customHeight="1" x14ac:dyDescent="0.15">
      <c r="A786" s="355"/>
      <c r="B786" s="355"/>
      <c r="C786" s="355"/>
      <c r="D786" s="355"/>
      <c r="E786" s="355"/>
      <c r="F786" s="355"/>
      <c r="G786" s="355"/>
      <c r="H786" s="356"/>
      <c r="I786" s="355"/>
    </row>
    <row r="787" spans="1:9" ht="12.75" customHeight="1" x14ac:dyDescent="0.15">
      <c r="A787" s="355"/>
      <c r="B787" s="355"/>
      <c r="C787" s="355"/>
      <c r="D787" s="355"/>
      <c r="E787" s="355"/>
      <c r="F787" s="355"/>
      <c r="G787" s="355"/>
      <c r="H787" s="356"/>
      <c r="I787" s="355"/>
    </row>
    <row r="788" spans="1:9" ht="12.75" customHeight="1" x14ac:dyDescent="0.15">
      <c r="A788" s="355"/>
      <c r="B788" s="355"/>
      <c r="C788" s="355"/>
      <c r="D788" s="355"/>
      <c r="E788" s="355"/>
      <c r="F788" s="355"/>
      <c r="G788" s="355"/>
      <c r="H788" s="356"/>
      <c r="I788" s="355"/>
    </row>
    <row r="789" spans="1:9" ht="12.75" customHeight="1" x14ac:dyDescent="0.15">
      <c r="A789" s="355"/>
      <c r="B789" s="355"/>
      <c r="C789" s="355"/>
      <c r="D789" s="355"/>
      <c r="E789" s="355"/>
      <c r="F789" s="355"/>
      <c r="G789" s="355"/>
      <c r="H789" s="356"/>
      <c r="I789" s="355"/>
    </row>
    <row r="790" spans="1:9" ht="12.75" customHeight="1" x14ac:dyDescent="0.15">
      <c r="A790" s="355"/>
      <c r="B790" s="355"/>
      <c r="C790" s="355"/>
      <c r="D790" s="355"/>
      <c r="E790" s="355"/>
      <c r="F790" s="355"/>
      <c r="G790" s="355"/>
      <c r="H790" s="356"/>
      <c r="I790" s="355"/>
    </row>
    <row r="791" spans="1:9" ht="12.75" customHeight="1" x14ac:dyDescent="0.15">
      <c r="A791" s="355"/>
      <c r="B791" s="355"/>
      <c r="C791" s="355"/>
      <c r="D791" s="355"/>
      <c r="E791" s="355"/>
      <c r="F791" s="355"/>
      <c r="G791" s="355"/>
      <c r="H791" s="356"/>
      <c r="I791" s="355"/>
    </row>
    <row r="792" spans="1:9" ht="12.75" customHeight="1" x14ac:dyDescent="0.15">
      <c r="A792" s="355"/>
      <c r="B792" s="355"/>
      <c r="C792" s="355"/>
      <c r="D792" s="355"/>
      <c r="E792" s="355"/>
      <c r="F792" s="355"/>
      <c r="G792" s="355"/>
      <c r="H792" s="356"/>
      <c r="I792" s="355"/>
    </row>
    <row r="793" spans="1:9" ht="12.75" customHeight="1" x14ac:dyDescent="0.15">
      <c r="A793" s="355"/>
      <c r="B793" s="355"/>
      <c r="C793" s="355"/>
      <c r="D793" s="355"/>
      <c r="E793" s="355"/>
      <c r="F793" s="355"/>
      <c r="G793" s="355"/>
      <c r="H793" s="356"/>
      <c r="I793" s="355"/>
    </row>
    <row r="794" spans="1:9" ht="12.75" customHeight="1" x14ac:dyDescent="0.15">
      <c r="A794" s="355"/>
      <c r="B794" s="355"/>
      <c r="C794" s="355"/>
      <c r="D794" s="355"/>
      <c r="E794" s="355"/>
      <c r="F794" s="355"/>
      <c r="G794" s="355"/>
      <c r="H794" s="356"/>
      <c r="I794" s="355"/>
    </row>
    <row r="795" spans="1:9" ht="12.75" customHeight="1" x14ac:dyDescent="0.15">
      <c r="A795" s="355"/>
      <c r="B795" s="355"/>
      <c r="C795" s="355"/>
      <c r="D795" s="355"/>
      <c r="E795" s="355"/>
      <c r="F795" s="355"/>
      <c r="G795" s="355"/>
      <c r="H795" s="356"/>
      <c r="I795" s="355"/>
    </row>
    <row r="796" spans="1:9" ht="12.75" customHeight="1" x14ac:dyDescent="0.15">
      <c r="A796" s="355"/>
      <c r="B796" s="355"/>
      <c r="C796" s="355"/>
      <c r="D796" s="355"/>
      <c r="E796" s="355"/>
      <c r="F796" s="355"/>
      <c r="G796" s="355"/>
      <c r="H796" s="356"/>
      <c r="I796" s="355"/>
    </row>
    <row r="797" spans="1:9" ht="12.75" customHeight="1" x14ac:dyDescent="0.15">
      <c r="A797" s="355"/>
      <c r="B797" s="355"/>
      <c r="C797" s="355"/>
      <c r="D797" s="355"/>
      <c r="E797" s="355"/>
      <c r="F797" s="355"/>
      <c r="G797" s="355"/>
      <c r="H797" s="356"/>
      <c r="I797" s="355"/>
    </row>
    <row r="798" spans="1:9" ht="12.75" customHeight="1" x14ac:dyDescent="0.15">
      <c r="A798" s="355"/>
      <c r="B798" s="355"/>
      <c r="C798" s="355"/>
      <c r="D798" s="355"/>
      <c r="E798" s="355"/>
      <c r="F798" s="355"/>
      <c r="G798" s="355"/>
      <c r="H798" s="356"/>
      <c r="I798" s="355"/>
    </row>
    <row r="799" spans="1:9" ht="12.75" customHeight="1" x14ac:dyDescent="0.15">
      <c r="A799" s="355"/>
      <c r="B799" s="355"/>
      <c r="C799" s="355"/>
      <c r="D799" s="355"/>
      <c r="E799" s="355"/>
      <c r="F799" s="355"/>
      <c r="G799" s="355"/>
      <c r="H799" s="356"/>
      <c r="I799" s="355"/>
    </row>
    <row r="800" spans="1:9" ht="12.75" customHeight="1" x14ac:dyDescent="0.15">
      <c r="A800" s="355"/>
      <c r="B800" s="355"/>
      <c r="C800" s="355"/>
      <c r="D800" s="355"/>
      <c r="E800" s="355"/>
      <c r="F800" s="355"/>
      <c r="G800" s="355"/>
      <c r="H800" s="356"/>
      <c r="I800" s="355"/>
    </row>
    <row r="801" spans="1:9" ht="12.75" customHeight="1" x14ac:dyDescent="0.15">
      <c r="A801" s="355"/>
      <c r="B801" s="355"/>
      <c r="C801" s="355"/>
      <c r="D801" s="355"/>
      <c r="E801" s="355"/>
      <c r="F801" s="355"/>
      <c r="G801" s="355"/>
      <c r="H801" s="356"/>
      <c r="I801" s="355"/>
    </row>
    <row r="802" spans="1:9" ht="12.75" customHeight="1" x14ac:dyDescent="0.15">
      <c r="A802" s="355"/>
      <c r="B802" s="355"/>
      <c r="C802" s="355"/>
      <c r="D802" s="355"/>
      <c r="E802" s="355"/>
      <c r="F802" s="355"/>
      <c r="G802" s="355"/>
      <c r="H802" s="356"/>
      <c r="I802" s="355"/>
    </row>
    <row r="803" spans="1:9" ht="12.75" customHeight="1" x14ac:dyDescent="0.15">
      <c r="A803" s="355"/>
      <c r="B803" s="355"/>
      <c r="C803" s="355"/>
      <c r="D803" s="355"/>
      <c r="E803" s="355"/>
      <c r="F803" s="355"/>
      <c r="G803" s="355"/>
      <c r="H803" s="356"/>
      <c r="I803" s="355"/>
    </row>
    <row r="804" spans="1:9" ht="12.75" customHeight="1" x14ac:dyDescent="0.15">
      <c r="A804" s="355"/>
      <c r="B804" s="355"/>
      <c r="C804" s="355"/>
      <c r="D804" s="355"/>
      <c r="E804" s="355"/>
      <c r="F804" s="355"/>
      <c r="G804" s="355"/>
      <c r="H804" s="356"/>
      <c r="I804" s="355"/>
    </row>
    <row r="805" spans="1:9" ht="12.75" customHeight="1" x14ac:dyDescent="0.15">
      <c r="A805" s="355"/>
      <c r="B805" s="355"/>
      <c r="C805" s="355"/>
      <c r="D805" s="355"/>
      <c r="E805" s="355"/>
      <c r="F805" s="355"/>
      <c r="G805" s="355"/>
      <c r="H805" s="356"/>
      <c r="I805" s="355"/>
    </row>
    <row r="806" spans="1:9" ht="12.75" customHeight="1" x14ac:dyDescent="0.15">
      <c r="A806" s="355"/>
      <c r="B806" s="355"/>
      <c r="C806" s="355"/>
      <c r="D806" s="355"/>
      <c r="E806" s="355"/>
      <c r="F806" s="355"/>
      <c r="G806" s="355"/>
      <c r="H806" s="356"/>
      <c r="I806" s="355"/>
    </row>
    <row r="807" spans="1:9" ht="12.75" customHeight="1" x14ac:dyDescent="0.15">
      <c r="A807" s="355"/>
      <c r="B807" s="355"/>
      <c r="C807" s="355"/>
      <c r="D807" s="355"/>
      <c r="E807" s="355"/>
      <c r="F807" s="355"/>
      <c r="G807" s="355"/>
      <c r="H807" s="356"/>
      <c r="I807" s="355"/>
    </row>
    <row r="808" spans="1:9" ht="12.75" customHeight="1" x14ac:dyDescent="0.15">
      <c r="A808" s="355"/>
      <c r="B808" s="355"/>
      <c r="C808" s="355"/>
      <c r="D808" s="355"/>
      <c r="E808" s="355"/>
      <c r="F808" s="355"/>
      <c r="G808" s="355"/>
      <c r="H808" s="356"/>
      <c r="I808" s="355"/>
    </row>
    <row r="809" spans="1:9" ht="12.75" customHeight="1" x14ac:dyDescent="0.15">
      <c r="A809" s="355"/>
      <c r="B809" s="355"/>
      <c r="C809" s="355"/>
      <c r="D809" s="355"/>
      <c r="E809" s="355"/>
      <c r="F809" s="355"/>
      <c r="G809" s="355"/>
      <c r="H809" s="356"/>
      <c r="I809" s="355"/>
    </row>
    <row r="810" spans="1:9" ht="12.75" customHeight="1" x14ac:dyDescent="0.15">
      <c r="A810" s="355"/>
      <c r="B810" s="355"/>
      <c r="C810" s="355"/>
      <c r="D810" s="355"/>
      <c r="E810" s="355"/>
      <c r="F810" s="355"/>
      <c r="G810" s="355"/>
      <c r="H810" s="356"/>
      <c r="I810" s="355"/>
    </row>
    <row r="811" spans="1:9" ht="12.75" customHeight="1" x14ac:dyDescent="0.15">
      <c r="A811" s="355"/>
      <c r="B811" s="355"/>
      <c r="C811" s="355"/>
      <c r="D811" s="355"/>
      <c r="E811" s="355"/>
      <c r="F811" s="355"/>
      <c r="G811" s="355"/>
      <c r="H811" s="356"/>
      <c r="I811" s="355"/>
    </row>
    <row r="812" spans="1:9" ht="12.75" customHeight="1" x14ac:dyDescent="0.15">
      <c r="A812" s="355"/>
      <c r="B812" s="355"/>
      <c r="C812" s="355"/>
      <c r="D812" s="355"/>
      <c r="E812" s="355"/>
      <c r="F812" s="355"/>
      <c r="G812" s="355"/>
      <c r="H812" s="356"/>
      <c r="I812" s="355"/>
    </row>
    <row r="813" spans="1:9" ht="12.75" customHeight="1" x14ac:dyDescent="0.15">
      <c r="A813" s="355"/>
      <c r="B813" s="355"/>
      <c r="C813" s="355"/>
      <c r="D813" s="355"/>
      <c r="E813" s="355"/>
      <c r="F813" s="355"/>
      <c r="G813" s="355"/>
      <c r="H813" s="356"/>
      <c r="I813" s="355"/>
    </row>
    <row r="814" spans="1:9" ht="12.75" customHeight="1" x14ac:dyDescent="0.15">
      <c r="A814" s="355"/>
      <c r="B814" s="355"/>
      <c r="C814" s="355"/>
      <c r="D814" s="355"/>
      <c r="E814" s="355"/>
      <c r="F814" s="355"/>
      <c r="G814" s="355"/>
      <c r="H814" s="356"/>
      <c r="I814" s="355"/>
    </row>
    <row r="815" spans="1:9" ht="12.75" customHeight="1" x14ac:dyDescent="0.15">
      <c r="A815" s="355"/>
      <c r="B815" s="355"/>
      <c r="C815" s="355"/>
      <c r="D815" s="355"/>
      <c r="E815" s="355"/>
      <c r="F815" s="355"/>
      <c r="G815" s="355"/>
      <c r="H815" s="356"/>
      <c r="I815" s="355"/>
    </row>
    <row r="816" spans="1:9" ht="12.75" customHeight="1" x14ac:dyDescent="0.15">
      <c r="A816" s="355"/>
      <c r="B816" s="355"/>
      <c r="C816" s="355"/>
      <c r="D816" s="355"/>
      <c r="E816" s="355"/>
      <c r="F816" s="355"/>
      <c r="G816" s="355"/>
      <c r="H816" s="356"/>
      <c r="I816" s="355"/>
    </row>
    <row r="817" spans="1:9" ht="12.75" customHeight="1" x14ac:dyDescent="0.15">
      <c r="A817" s="355"/>
      <c r="B817" s="355"/>
      <c r="C817" s="355"/>
      <c r="D817" s="355"/>
      <c r="E817" s="355"/>
      <c r="F817" s="355"/>
      <c r="G817" s="355"/>
      <c r="H817" s="356"/>
      <c r="I817" s="355"/>
    </row>
    <row r="818" spans="1:9" ht="12.75" customHeight="1" x14ac:dyDescent="0.15">
      <c r="A818" s="355"/>
      <c r="B818" s="355"/>
      <c r="C818" s="355"/>
      <c r="D818" s="355"/>
      <c r="E818" s="355"/>
      <c r="F818" s="355"/>
      <c r="G818" s="355"/>
      <c r="H818" s="356"/>
      <c r="I818" s="355"/>
    </row>
    <row r="819" spans="1:9" ht="12.75" customHeight="1" x14ac:dyDescent="0.15">
      <c r="A819" s="355"/>
      <c r="B819" s="355"/>
      <c r="C819" s="355"/>
      <c r="D819" s="355"/>
      <c r="E819" s="355"/>
      <c r="F819" s="355"/>
      <c r="G819" s="355"/>
      <c r="H819" s="356"/>
      <c r="I819" s="355"/>
    </row>
    <row r="820" spans="1:9" ht="12.75" customHeight="1" x14ac:dyDescent="0.15">
      <c r="A820" s="355"/>
      <c r="B820" s="355"/>
      <c r="C820" s="355"/>
      <c r="D820" s="355"/>
      <c r="E820" s="355"/>
      <c r="F820" s="355"/>
      <c r="G820" s="355"/>
      <c r="H820" s="356"/>
      <c r="I820" s="355"/>
    </row>
    <row r="821" spans="1:9" ht="12.75" customHeight="1" x14ac:dyDescent="0.15">
      <c r="A821" s="355"/>
      <c r="B821" s="355"/>
      <c r="C821" s="355"/>
      <c r="D821" s="355"/>
      <c r="E821" s="355"/>
      <c r="F821" s="355"/>
      <c r="G821" s="355"/>
      <c r="H821" s="356"/>
      <c r="I821" s="355"/>
    </row>
    <row r="822" spans="1:9" ht="12.75" customHeight="1" x14ac:dyDescent="0.15">
      <c r="A822" s="355"/>
      <c r="B822" s="355"/>
      <c r="C822" s="355"/>
      <c r="D822" s="355"/>
      <c r="E822" s="355"/>
      <c r="F822" s="355"/>
      <c r="G822" s="355"/>
      <c r="H822" s="356"/>
      <c r="I822" s="355"/>
    </row>
    <row r="823" spans="1:9" ht="12.75" customHeight="1" x14ac:dyDescent="0.15">
      <c r="A823" s="355"/>
      <c r="B823" s="355"/>
      <c r="C823" s="355"/>
      <c r="D823" s="355"/>
      <c r="E823" s="355"/>
      <c r="F823" s="355"/>
      <c r="G823" s="355"/>
      <c r="H823" s="356"/>
      <c r="I823" s="355"/>
    </row>
    <row r="824" spans="1:9" ht="12.75" customHeight="1" x14ac:dyDescent="0.15">
      <c r="A824" s="355"/>
      <c r="B824" s="355"/>
      <c r="C824" s="355"/>
      <c r="D824" s="355"/>
      <c r="E824" s="355"/>
      <c r="F824" s="355"/>
      <c r="G824" s="355"/>
      <c r="H824" s="356"/>
      <c r="I824" s="355"/>
    </row>
    <row r="825" spans="1:9" ht="12.75" customHeight="1" x14ac:dyDescent="0.15">
      <c r="A825" s="355"/>
      <c r="B825" s="355"/>
      <c r="C825" s="355"/>
      <c r="D825" s="355"/>
      <c r="E825" s="355"/>
      <c r="F825" s="355"/>
      <c r="G825" s="355"/>
      <c r="H825" s="356"/>
      <c r="I825" s="355"/>
    </row>
    <row r="826" spans="1:9" ht="12.75" customHeight="1" x14ac:dyDescent="0.15">
      <c r="A826" s="355"/>
      <c r="B826" s="355"/>
      <c r="C826" s="355"/>
      <c r="D826" s="355"/>
      <c r="E826" s="355"/>
      <c r="F826" s="355"/>
      <c r="G826" s="355"/>
      <c r="H826" s="356"/>
      <c r="I826" s="355"/>
    </row>
    <row r="827" spans="1:9" ht="12.75" customHeight="1" x14ac:dyDescent="0.15">
      <c r="A827" s="355"/>
      <c r="B827" s="355"/>
      <c r="C827" s="355"/>
      <c r="D827" s="355"/>
      <c r="E827" s="355"/>
      <c r="F827" s="355"/>
      <c r="G827" s="355"/>
      <c r="H827" s="356"/>
      <c r="I827" s="355"/>
    </row>
    <row r="828" spans="1:9" ht="12.75" customHeight="1" x14ac:dyDescent="0.15">
      <c r="A828" s="355"/>
      <c r="B828" s="355"/>
      <c r="C828" s="355"/>
      <c r="D828" s="355"/>
      <c r="E828" s="355"/>
      <c r="F828" s="355"/>
      <c r="G828" s="355"/>
      <c r="H828" s="356"/>
      <c r="I828" s="355"/>
    </row>
    <row r="829" spans="1:9" ht="12.75" customHeight="1" x14ac:dyDescent="0.15">
      <c r="A829" s="355"/>
      <c r="B829" s="355"/>
      <c r="C829" s="355"/>
      <c r="D829" s="355"/>
      <c r="E829" s="355"/>
      <c r="F829" s="355"/>
      <c r="G829" s="355"/>
      <c r="H829" s="356"/>
      <c r="I829" s="355"/>
    </row>
    <row r="830" spans="1:9" ht="12.75" customHeight="1" x14ac:dyDescent="0.15">
      <c r="A830" s="355"/>
      <c r="B830" s="355"/>
      <c r="C830" s="355"/>
      <c r="D830" s="355"/>
      <c r="E830" s="355"/>
      <c r="F830" s="355"/>
      <c r="G830" s="355"/>
      <c r="H830" s="356"/>
      <c r="I830" s="355"/>
    </row>
    <row r="831" spans="1:9" ht="12.75" customHeight="1" x14ac:dyDescent="0.15">
      <c r="A831" s="355"/>
      <c r="B831" s="355"/>
      <c r="C831" s="355"/>
      <c r="D831" s="355"/>
      <c r="E831" s="355"/>
      <c r="F831" s="355"/>
      <c r="G831" s="355"/>
      <c r="H831" s="356"/>
      <c r="I831" s="355"/>
    </row>
    <row r="832" spans="1:9" ht="12.75" customHeight="1" x14ac:dyDescent="0.15">
      <c r="A832" s="355"/>
      <c r="B832" s="355"/>
      <c r="C832" s="355"/>
      <c r="D832" s="355"/>
      <c r="E832" s="355"/>
      <c r="F832" s="355"/>
      <c r="G832" s="355"/>
      <c r="H832" s="356"/>
      <c r="I832" s="355"/>
    </row>
    <row r="833" spans="1:9" ht="12.75" customHeight="1" x14ac:dyDescent="0.15">
      <c r="A833" s="355"/>
      <c r="B833" s="355"/>
      <c r="C833" s="355"/>
      <c r="D833" s="355"/>
      <c r="E833" s="355"/>
      <c r="F833" s="355"/>
      <c r="G833" s="355"/>
      <c r="H833" s="356"/>
      <c r="I833" s="355"/>
    </row>
    <row r="834" spans="1:9" ht="12.75" customHeight="1" x14ac:dyDescent="0.15">
      <c r="A834" s="355"/>
      <c r="B834" s="355"/>
      <c r="C834" s="355"/>
      <c r="D834" s="355"/>
      <c r="E834" s="355"/>
      <c r="F834" s="355"/>
      <c r="G834" s="355"/>
      <c r="H834" s="356"/>
      <c r="I834" s="355"/>
    </row>
    <row r="835" spans="1:9" ht="12.75" customHeight="1" x14ac:dyDescent="0.15">
      <c r="A835" s="355"/>
      <c r="B835" s="355"/>
      <c r="C835" s="355"/>
      <c r="D835" s="355"/>
      <c r="E835" s="355"/>
      <c r="F835" s="355"/>
      <c r="G835" s="355"/>
      <c r="H835" s="356"/>
      <c r="I835" s="355"/>
    </row>
    <row r="836" spans="1:9" ht="12.75" customHeight="1" x14ac:dyDescent="0.15">
      <c r="A836" s="355"/>
      <c r="B836" s="355"/>
      <c r="C836" s="355"/>
      <c r="D836" s="355"/>
      <c r="E836" s="355"/>
      <c r="F836" s="355"/>
      <c r="G836" s="355"/>
      <c r="H836" s="356"/>
      <c r="I836" s="355"/>
    </row>
    <row r="837" spans="1:9" ht="12.75" customHeight="1" x14ac:dyDescent="0.15">
      <c r="A837" s="355"/>
      <c r="B837" s="355"/>
      <c r="C837" s="355"/>
      <c r="D837" s="355"/>
      <c r="E837" s="355"/>
      <c r="F837" s="355"/>
      <c r="G837" s="355"/>
      <c r="H837" s="356"/>
      <c r="I837" s="355"/>
    </row>
    <row r="838" spans="1:9" ht="12.75" customHeight="1" x14ac:dyDescent="0.15">
      <c r="A838" s="355"/>
      <c r="B838" s="355"/>
      <c r="C838" s="355"/>
      <c r="D838" s="355"/>
      <c r="E838" s="355"/>
      <c r="F838" s="355"/>
      <c r="G838" s="355"/>
      <c r="H838" s="356"/>
      <c r="I838" s="355"/>
    </row>
    <row r="839" spans="1:9" ht="12.75" customHeight="1" x14ac:dyDescent="0.15">
      <c r="A839" s="355"/>
      <c r="B839" s="355"/>
      <c r="C839" s="355"/>
      <c r="D839" s="355"/>
      <c r="E839" s="355"/>
      <c r="F839" s="355"/>
      <c r="G839" s="355"/>
      <c r="H839" s="356"/>
      <c r="I839" s="355"/>
    </row>
    <row r="840" spans="1:9" ht="12.75" customHeight="1" x14ac:dyDescent="0.15">
      <c r="A840" s="355"/>
      <c r="B840" s="355"/>
      <c r="C840" s="355"/>
      <c r="D840" s="355"/>
      <c r="E840" s="355"/>
      <c r="F840" s="355"/>
      <c r="G840" s="355"/>
      <c r="H840" s="356"/>
      <c r="I840" s="355"/>
    </row>
    <row r="841" spans="1:9" ht="12.75" customHeight="1" x14ac:dyDescent="0.15">
      <c r="A841" s="355"/>
      <c r="B841" s="355"/>
      <c r="C841" s="355"/>
      <c r="D841" s="355"/>
      <c r="E841" s="355"/>
      <c r="F841" s="355"/>
      <c r="G841" s="355"/>
      <c r="H841" s="356"/>
      <c r="I841" s="355"/>
    </row>
    <row r="842" spans="1:9" ht="12.75" customHeight="1" x14ac:dyDescent="0.15">
      <c r="A842" s="355"/>
      <c r="B842" s="355"/>
      <c r="C842" s="355"/>
      <c r="D842" s="355"/>
      <c r="E842" s="355"/>
      <c r="F842" s="355"/>
      <c r="G842" s="355"/>
      <c r="H842" s="356"/>
      <c r="I842" s="355"/>
    </row>
    <row r="843" spans="1:9" ht="12.75" customHeight="1" x14ac:dyDescent="0.15">
      <c r="A843" s="355"/>
      <c r="B843" s="355"/>
      <c r="C843" s="355"/>
      <c r="D843" s="355"/>
      <c r="E843" s="355"/>
      <c r="F843" s="355"/>
      <c r="G843" s="355"/>
      <c r="H843" s="356"/>
      <c r="I843" s="355"/>
    </row>
    <row r="844" spans="1:9" ht="12.75" customHeight="1" x14ac:dyDescent="0.15">
      <c r="A844" s="355"/>
      <c r="B844" s="355"/>
      <c r="C844" s="355"/>
      <c r="D844" s="355"/>
      <c r="E844" s="355"/>
      <c r="F844" s="355"/>
      <c r="G844" s="355"/>
      <c r="H844" s="356"/>
      <c r="I844" s="355"/>
    </row>
    <row r="845" spans="1:9" ht="12.75" customHeight="1" x14ac:dyDescent="0.15">
      <c r="A845" s="355"/>
      <c r="B845" s="355"/>
      <c r="C845" s="355"/>
      <c r="D845" s="355"/>
      <c r="E845" s="355"/>
      <c r="F845" s="355"/>
      <c r="G845" s="355"/>
      <c r="H845" s="356"/>
      <c r="I845" s="355"/>
    </row>
    <row r="846" spans="1:9" ht="12.75" customHeight="1" x14ac:dyDescent="0.15">
      <c r="A846" s="355"/>
      <c r="B846" s="355"/>
      <c r="C846" s="355"/>
      <c r="D846" s="355"/>
      <c r="E846" s="355"/>
      <c r="F846" s="355"/>
      <c r="G846" s="355"/>
      <c r="H846" s="356"/>
      <c r="I846" s="355"/>
    </row>
    <row r="847" spans="1:9" ht="12.75" customHeight="1" x14ac:dyDescent="0.15">
      <c r="A847" s="355"/>
      <c r="B847" s="355"/>
      <c r="C847" s="355"/>
      <c r="D847" s="355"/>
      <c r="E847" s="355"/>
      <c r="F847" s="355"/>
      <c r="G847" s="355"/>
      <c r="H847" s="356"/>
      <c r="I847" s="355"/>
    </row>
    <row r="848" spans="1:9" ht="12.75" customHeight="1" x14ac:dyDescent="0.15">
      <c r="A848" s="355"/>
      <c r="B848" s="355"/>
      <c r="C848" s="355"/>
      <c r="D848" s="355"/>
      <c r="E848" s="355"/>
      <c r="F848" s="355"/>
      <c r="G848" s="355"/>
      <c r="H848" s="356"/>
      <c r="I848" s="355"/>
    </row>
    <row r="849" spans="1:9" ht="12.75" customHeight="1" x14ac:dyDescent="0.15">
      <c r="A849" s="355"/>
      <c r="B849" s="355"/>
      <c r="C849" s="355"/>
      <c r="D849" s="355"/>
      <c r="E849" s="355"/>
      <c r="F849" s="355"/>
      <c r="G849" s="355"/>
      <c r="H849" s="356"/>
      <c r="I849" s="355"/>
    </row>
    <row r="850" spans="1:9" ht="12.75" customHeight="1" x14ac:dyDescent="0.15">
      <c r="A850" s="355"/>
      <c r="B850" s="355"/>
      <c r="C850" s="355"/>
      <c r="D850" s="355"/>
      <c r="E850" s="355"/>
      <c r="F850" s="355"/>
      <c r="G850" s="355"/>
      <c r="H850" s="356"/>
      <c r="I850" s="355"/>
    </row>
    <row r="851" spans="1:9" ht="12.75" customHeight="1" x14ac:dyDescent="0.15">
      <c r="A851" s="355"/>
      <c r="B851" s="355"/>
      <c r="C851" s="355"/>
      <c r="D851" s="355"/>
      <c r="E851" s="355"/>
      <c r="F851" s="355"/>
      <c r="G851" s="355"/>
      <c r="H851" s="356"/>
      <c r="I851" s="355"/>
    </row>
    <row r="852" spans="1:9" ht="12.75" customHeight="1" x14ac:dyDescent="0.15">
      <c r="A852" s="355"/>
      <c r="B852" s="355"/>
      <c r="C852" s="355"/>
      <c r="D852" s="355"/>
      <c r="E852" s="355"/>
      <c r="F852" s="355"/>
      <c r="G852" s="355"/>
      <c r="H852" s="356"/>
      <c r="I852" s="355"/>
    </row>
    <row r="853" spans="1:9" ht="12.75" customHeight="1" x14ac:dyDescent="0.15">
      <c r="A853" s="355"/>
      <c r="B853" s="355"/>
      <c r="C853" s="355"/>
      <c r="D853" s="355"/>
      <c r="E853" s="355"/>
      <c r="F853" s="355"/>
      <c r="G853" s="355"/>
      <c r="H853" s="356"/>
      <c r="I853" s="355"/>
    </row>
    <row r="854" spans="1:9" ht="12.75" customHeight="1" x14ac:dyDescent="0.15">
      <c r="A854" s="355"/>
      <c r="B854" s="355"/>
      <c r="C854" s="355"/>
      <c r="D854" s="355"/>
      <c r="E854" s="355"/>
      <c r="F854" s="355"/>
      <c r="G854" s="355"/>
      <c r="H854" s="356"/>
      <c r="I854" s="355"/>
    </row>
    <row r="855" spans="1:9" ht="12.75" customHeight="1" x14ac:dyDescent="0.15">
      <c r="A855" s="355"/>
      <c r="B855" s="355"/>
      <c r="C855" s="355"/>
      <c r="D855" s="355"/>
      <c r="E855" s="355"/>
      <c r="F855" s="355"/>
      <c r="G855" s="355"/>
      <c r="H855" s="356"/>
      <c r="I855" s="355"/>
    </row>
    <row r="856" spans="1:9" ht="12.75" customHeight="1" x14ac:dyDescent="0.15">
      <c r="A856" s="355"/>
      <c r="B856" s="355"/>
      <c r="C856" s="355"/>
      <c r="D856" s="355"/>
      <c r="E856" s="355"/>
      <c r="F856" s="355"/>
      <c r="G856" s="355"/>
      <c r="H856" s="356"/>
      <c r="I856" s="355"/>
    </row>
    <row r="857" spans="1:9" ht="12.75" customHeight="1" x14ac:dyDescent="0.15">
      <c r="A857" s="355"/>
      <c r="B857" s="355"/>
      <c r="C857" s="355"/>
      <c r="D857" s="355"/>
      <c r="E857" s="355"/>
      <c r="F857" s="355"/>
      <c r="G857" s="355"/>
      <c r="H857" s="356"/>
      <c r="I857" s="355"/>
    </row>
    <row r="858" spans="1:9" ht="12.75" customHeight="1" x14ac:dyDescent="0.15">
      <c r="A858" s="355"/>
      <c r="B858" s="355"/>
      <c r="C858" s="355"/>
      <c r="D858" s="355"/>
      <c r="E858" s="355"/>
      <c r="F858" s="355"/>
      <c r="G858" s="355"/>
      <c r="H858" s="356"/>
      <c r="I858" s="355"/>
    </row>
    <row r="859" spans="1:9" ht="12.75" customHeight="1" x14ac:dyDescent="0.15">
      <c r="A859" s="355"/>
      <c r="B859" s="355"/>
      <c r="C859" s="355"/>
      <c r="D859" s="355"/>
      <c r="E859" s="355"/>
      <c r="F859" s="355"/>
      <c r="G859" s="355"/>
      <c r="H859" s="356"/>
      <c r="I859" s="355"/>
    </row>
    <row r="860" spans="1:9" ht="12.75" customHeight="1" x14ac:dyDescent="0.15">
      <c r="A860" s="355"/>
      <c r="B860" s="355"/>
      <c r="C860" s="355"/>
      <c r="D860" s="355"/>
      <c r="E860" s="355"/>
      <c r="F860" s="355"/>
      <c r="G860" s="355"/>
      <c r="H860" s="356"/>
      <c r="I860" s="355"/>
    </row>
    <row r="861" spans="1:9" ht="12.75" customHeight="1" x14ac:dyDescent="0.15">
      <c r="A861" s="355"/>
      <c r="B861" s="355"/>
      <c r="C861" s="355"/>
      <c r="D861" s="355"/>
      <c r="E861" s="355"/>
      <c r="F861" s="355"/>
      <c r="G861" s="355"/>
      <c r="H861" s="356"/>
      <c r="I861" s="355"/>
    </row>
    <row r="862" spans="1:9" ht="12.75" customHeight="1" x14ac:dyDescent="0.15">
      <c r="A862" s="355"/>
      <c r="B862" s="355"/>
      <c r="C862" s="355"/>
      <c r="D862" s="355"/>
      <c r="E862" s="355"/>
      <c r="F862" s="355"/>
      <c r="G862" s="355"/>
      <c r="H862" s="356"/>
      <c r="I862" s="355"/>
    </row>
    <row r="863" spans="1:9" ht="12.75" customHeight="1" x14ac:dyDescent="0.15">
      <c r="A863" s="355"/>
      <c r="B863" s="355"/>
      <c r="C863" s="355"/>
      <c r="D863" s="355"/>
      <c r="E863" s="355"/>
      <c r="F863" s="355"/>
      <c r="G863" s="355"/>
      <c r="H863" s="356"/>
      <c r="I863" s="355"/>
    </row>
    <row r="864" spans="1:9" ht="12.75" customHeight="1" x14ac:dyDescent="0.15">
      <c r="A864" s="355"/>
      <c r="B864" s="355"/>
      <c r="C864" s="355"/>
      <c r="D864" s="355"/>
      <c r="E864" s="355"/>
      <c r="F864" s="355"/>
      <c r="G864" s="355"/>
      <c r="H864" s="356"/>
      <c r="I864" s="355"/>
    </row>
    <row r="865" spans="1:9" ht="12.75" customHeight="1" x14ac:dyDescent="0.15">
      <c r="A865" s="355"/>
      <c r="B865" s="355"/>
      <c r="C865" s="355"/>
      <c r="D865" s="355"/>
      <c r="E865" s="355"/>
      <c r="F865" s="355"/>
      <c r="G865" s="355"/>
      <c r="H865" s="356"/>
      <c r="I865" s="355"/>
    </row>
    <row r="866" spans="1:9" ht="12.75" customHeight="1" x14ac:dyDescent="0.15">
      <c r="A866" s="355"/>
      <c r="B866" s="355"/>
      <c r="C866" s="355"/>
      <c r="D866" s="355"/>
      <c r="E866" s="355"/>
      <c r="F866" s="355"/>
      <c r="G866" s="355"/>
      <c r="H866" s="356"/>
      <c r="I866" s="355"/>
    </row>
    <row r="867" spans="1:9" ht="12.75" customHeight="1" x14ac:dyDescent="0.15">
      <c r="A867" s="355"/>
      <c r="B867" s="355"/>
      <c r="C867" s="355"/>
      <c r="D867" s="355"/>
      <c r="E867" s="355"/>
      <c r="F867" s="355"/>
      <c r="G867" s="355"/>
      <c r="H867" s="356"/>
      <c r="I867" s="355"/>
    </row>
    <row r="868" spans="1:9" ht="12.75" customHeight="1" x14ac:dyDescent="0.15">
      <c r="A868" s="355"/>
      <c r="B868" s="355"/>
      <c r="C868" s="355"/>
      <c r="D868" s="355"/>
      <c r="E868" s="355"/>
      <c r="F868" s="355"/>
      <c r="G868" s="355"/>
      <c r="H868" s="356"/>
      <c r="I868" s="355"/>
    </row>
    <row r="869" spans="1:9" ht="12.75" customHeight="1" x14ac:dyDescent="0.15">
      <c r="A869" s="355"/>
      <c r="B869" s="355"/>
      <c r="C869" s="355"/>
      <c r="D869" s="355"/>
      <c r="E869" s="355"/>
      <c r="F869" s="355"/>
      <c r="G869" s="355"/>
      <c r="H869" s="356"/>
      <c r="I869" s="355"/>
    </row>
    <row r="870" spans="1:9" ht="12.75" customHeight="1" x14ac:dyDescent="0.15">
      <c r="A870" s="355"/>
      <c r="B870" s="355"/>
      <c r="C870" s="355"/>
      <c r="D870" s="355"/>
      <c r="E870" s="355"/>
      <c r="F870" s="355"/>
      <c r="G870" s="355"/>
      <c r="H870" s="356"/>
      <c r="I870" s="355"/>
    </row>
    <row r="871" spans="1:9" ht="12.75" customHeight="1" x14ac:dyDescent="0.15">
      <c r="A871" s="355"/>
      <c r="B871" s="355"/>
      <c r="C871" s="355"/>
      <c r="D871" s="355"/>
      <c r="E871" s="355"/>
      <c r="F871" s="355"/>
      <c r="G871" s="355"/>
      <c r="H871" s="356"/>
      <c r="I871" s="355"/>
    </row>
    <row r="872" spans="1:9" ht="12.75" customHeight="1" x14ac:dyDescent="0.15">
      <c r="A872" s="355"/>
      <c r="B872" s="355"/>
      <c r="C872" s="355"/>
      <c r="D872" s="355"/>
      <c r="E872" s="355"/>
      <c r="F872" s="355"/>
      <c r="G872" s="355"/>
      <c r="H872" s="356"/>
      <c r="I872" s="355"/>
    </row>
    <row r="873" spans="1:9" ht="12.75" customHeight="1" x14ac:dyDescent="0.15">
      <c r="A873" s="355"/>
      <c r="B873" s="355"/>
      <c r="C873" s="355"/>
      <c r="D873" s="355"/>
      <c r="E873" s="355"/>
      <c r="F873" s="355"/>
      <c r="G873" s="355"/>
      <c r="H873" s="356"/>
      <c r="I873" s="355"/>
    </row>
    <row r="874" spans="1:9" ht="12.75" customHeight="1" x14ac:dyDescent="0.15">
      <c r="A874" s="355"/>
      <c r="B874" s="355"/>
      <c r="C874" s="355"/>
      <c r="D874" s="355"/>
      <c r="E874" s="355"/>
      <c r="F874" s="355"/>
      <c r="G874" s="355"/>
      <c r="H874" s="356"/>
      <c r="I874" s="355"/>
    </row>
    <row r="875" spans="1:9" ht="12.75" customHeight="1" x14ac:dyDescent="0.15">
      <c r="A875" s="355"/>
      <c r="B875" s="355"/>
      <c r="C875" s="355"/>
      <c r="D875" s="355"/>
      <c r="E875" s="355"/>
      <c r="F875" s="355"/>
      <c r="G875" s="355"/>
      <c r="H875" s="356"/>
      <c r="I875" s="355"/>
    </row>
    <row r="876" spans="1:9" ht="12.75" customHeight="1" x14ac:dyDescent="0.15">
      <c r="A876" s="355"/>
      <c r="B876" s="355"/>
      <c r="C876" s="355"/>
      <c r="D876" s="355"/>
      <c r="E876" s="355"/>
      <c r="F876" s="355"/>
      <c r="G876" s="355"/>
      <c r="H876" s="356"/>
      <c r="I876" s="355"/>
    </row>
    <row r="877" spans="1:9" ht="12.75" customHeight="1" x14ac:dyDescent="0.15">
      <c r="A877" s="355"/>
      <c r="B877" s="355"/>
      <c r="C877" s="355"/>
      <c r="D877" s="355"/>
      <c r="E877" s="355"/>
      <c r="F877" s="355"/>
      <c r="G877" s="355"/>
      <c r="H877" s="356"/>
      <c r="I877" s="355"/>
    </row>
    <row r="878" spans="1:9" ht="12.75" customHeight="1" x14ac:dyDescent="0.15">
      <c r="A878" s="355"/>
      <c r="B878" s="355"/>
      <c r="C878" s="355"/>
      <c r="D878" s="355"/>
      <c r="E878" s="355"/>
      <c r="F878" s="355"/>
      <c r="G878" s="355"/>
      <c r="H878" s="356"/>
      <c r="I878" s="355"/>
    </row>
    <row r="879" spans="1:9" ht="12.75" customHeight="1" x14ac:dyDescent="0.15">
      <c r="A879" s="355"/>
      <c r="B879" s="355"/>
      <c r="C879" s="355"/>
      <c r="D879" s="355"/>
      <c r="E879" s="355"/>
      <c r="F879" s="355"/>
      <c r="G879" s="355"/>
      <c r="H879" s="356"/>
      <c r="I879" s="355"/>
    </row>
    <row r="880" spans="1:9" ht="12.75" customHeight="1" x14ac:dyDescent="0.15">
      <c r="A880" s="355"/>
      <c r="B880" s="355"/>
      <c r="C880" s="355"/>
      <c r="D880" s="355"/>
      <c r="E880" s="355"/>
      <c r="F880" s="355"/>
      <c r="G880" s="355"/>
      <c r="H880" s="356"/>
      <c r="I880" s="355"/>
    </row>
    <row r="881" spans="1:9" ht="12.75" customHeight="1" x14ac:dyDescent="0.15">
      <c r="A881" s="355"/>
      <c r="B881" s="355"/>
      <c r="C881" s="355"/>
      <c r="D881" s="355"/>
      <c r="E881" s="355"/>
      <c r="F881" s="355"/>
      <c r="G881" s="355"/>
      <c r="H881" s="356"/>
      <c r="I881" s="355"/>
    </row>
    <row r="882" spans="1:9" ht="12.75" customHeight="1" x14ac:dyDescent="0.15">
      <c r="A882" s="355"/>
      <c r="B882" s="355"/>
      <c r="C882" s="355"/>
      <c r="D882" s="355"/>
      <c r="E882" s="355"/>
      <c r="F882" s="355"/>
      <c r="G882" s="355"/>
      <c r="H882" s="356"/>
      <c r="I882" s="355"/>
    </row>
    <row r="883" spans="1:9" ht="12.75" customHeight="1" x14ac:dyDescent="0.15">
      <c r="A883" s="355"/>
      <c r="B883" s="355"/>
      <c r="C883" s="355"/>
      <c r="D883" s="355"/>
      <c r="E883" s="355"/>
      <c r="F883" s="355"/>
      <c r="G883" s="355"/>
      <c r="H883" s="356"/>
      <c r="I883" s="355"/>
    </row>
    <row r="884" spans="1:9" ht="12.75" customHeight="1" x14ac:dyDescent="0.15">
      <c r="A884" s="355"/>
      <c r="B884" s="355"/>
      <c r="C884" s="355"/>
      <c r="D884" s="355"/>
      <c r="E884" s="355"/>
      <c r="F884" s="355"/>
      <c r="G884" s="355"/>
      <c r="H884" s="356"/>
      <c r="I884" s="355"/>
    </row>
    <row r="885" spans="1:9" ht="12.75" customHeight="1" x14ac:dyDescent="0.15">
      <c r="A885" s="355"/>
      <c r="B885" s="355"/>
      <c r="C885" s="355"/>
      <c r="D885" s="355"/>
      <c r="E885" s="355"/>
      <c r="F885" s="355"/>
      <c r="G885" s="355"/>
      <c r="H885" s="356"/>
      <c r="I885" s="355"/>
    </row>
    <row r="886" spans="1:9" ht="12.75" customHeight="1" x14ac:dyDescent="0.15">
      <c r="A886" s="355"/>
      <c r="B886" s="355"/>
      <c r="C886" s="355"/>
      <c r="D886" s="355"/>
      <c r="E886" s="355"/>
      <c r="F886" s="355"/>
      <c r="G886" s="355"/>
      <c r="H886" s="356"/>
      <c r="I886" s="355"/>
    </row>
    <row r="887" spans="1:9" ht="12.75" customHeight="1" x14ac:dyDescent="0.15">
      <c r="A887" s="355"/>
      <c r="B887" s="355"/>
      <c r="C887" s="355"/>
      <c r="D887" s="355"/>
      <c r="E887" s="355"/>
      <c r="F887" s="355"/>
      <c r="G887" s="355"/>
      <c r="H887" s="356"/>
      <c r="I887" s="355"/>
    </row>
    <row r="888" spans="1:9" ht="12.75" customHeight="1" x14ac:dyDescent="0.15">
      <c r="A888" s="355"/>
      <c r="B888" s="355"/>
      <c r="C888" s="355"/>
      <c r="D888" s="355"/>
      <c r="E888" s="355"/>
      <c r="F888" s="355"/>
      <c r="G888" s="355"/>
      <c r="H888" s="356"/>
      <c r="I888" s="355"/>
    </row>
    <row r="889" spans="1:9" ht="12.75" customHeight="1" x14ac:dyDescent="0.15">
      <c r="A889" s="355"/>
      <c r="B889" s="355"/>
      <c r="C889" s="355"/>
      <c r="D889" s="355"/>
      <c r="E889" s="355"/>
      <c r="F889" s="355"/>
      <c r="G889" s="355"/>
      <c r="H889" s="356"/>
      <c r="I889" s="355"/>
    </row>
    <row r="890" spans="1:9" ht="12.75" customHeight="1" x14ac:dyDescent="0.15">
      <c r="A890" s="355"/>
      <c r="B890" s="355"/>
      <c r="C890" s="355"/>
      <c r="D890" s="355"/>
      <c r="E890" s="355"/>
      <c r="F890" s="355"/>
      <c r="G890" s="355"/>
      <c r="H890" s="356"/>
      <c r="I890" s="355"/>
    </row>
    <row r="891" spans="1:9" ht="12.75" customHeight="1" x14ac:dyDescent="0.15">
      <c r="A891" s="355"/>
      <c r="B891" s="355"/>
      <c r="C891" s="355"/>
      <c r="D891" s="355"/>
      <c r="E891" s="355"/>
      <c r="F891" s="355"/>
      <c r="G891" s="355"/>
      <c r="H891" s="356"/>
      <c r="I891" s="355"/>
    </row>
    <row r="892" spans="1:9" ht="12.75" customHeight="1" x14ac:dyDescent="0.15">
      <c r="A892" s="355"/>
      <c r="B892" s="355"/>
      <c r="C892" s="355"/>
      <c r="D892" s="355"/>
      <c r="E892" s="355"/>
      <c r="F892" s="355"/>
      <c r="G892" s="355"/>
      <c r="H892" s="356"/>
      <c r="I892" s="355"/>
    </row>
    <row r="893" spans="1:9" ht="12.75" customHeight="1" x14ac:dyDescent="0.15">
      <c r="A893" s="355"/>
      <c r="B893" s="355"/>
      <c r="C893" s="355"/>
      <c r="D893" s="355"/>
      <c r="E893" s="355"/>
      <c r="F893" s="355"/>
      <c r="G893" s="355"/>
      <c r="H893" s="356"/>
      <c r="I893" s="355"/>
    </row>
    <row r="894" spans="1:9" ht="12.75" customHeight="1" x14ac:dyDescent="0.15">
      <c r="A894" s="355"/>
      <c r="B894" s="355"/>
      <c r="C894" s="355"/>
      <c r="D894" s="355"/>
      <c r="E894" s="355"/>
      <c r="F894" s="355"/>
      <c r="G894" s="355"/>
      <c r="H894" s="356"/>
      <c r="I894" s="355"/>
    </row>
    <row r="895" spans="1:9" ht="12.75" customHeight="1" x14ac:dyDescent="0.15">
      <c r="A895" s="355"/>
      <c r="B895" s="355"/>
      <c r="C895" s="355"/>
      <c r="D895" s="355"/>
      <c r="E895" s="355"/>
      <c r="F895" s="355"/>
      <c r="G895" s="355"/>
      <c r="H895" s="356"/>
      <c r="I895" s="355"/>
    </row>
    <row r="896" spans="1:9" ht="12.75" customHeight="1" x14ac:dyDescent="0.15">
      <c r="A896" s="355"/>
      <c r="B896" s="355"/>
      <c r="C896" s="355"/>
      <c r="D896" s="355"/>
      <c r="E896" s="355"/>
      <c r="F896" s="355"/>
      <c r="G896" s="355"/>
      <c r="H896" s="356"/>
      <c r="I896" s="355"/>
    </row>
    <row r="897" spans="1:9" ht="12.75" customHeight="1" x14ac:dyDescent="0.15">
      <c r="A897" s="355"/>
      <c r="B897" s="355"/>
      <c r="C897" s="355"/>
      <c r="D897" s="355"/>
      <c r="E897" s="355"/>
      <c r="F897" s="355"/>
      <c r="G897" s="355"/>
      <c r="H897" s="356"/>
      <c r="I897" s="355"/>
    </row>
    <row r="898" spans="1:9" ht="12.75" customHeight="1" x14ac:dyDescent="0.15">
      <c r="A898" s="355"/>
      <c r="B898" s="355"/>
      <c r="C898" s="355"/>
      <c r="D898" s="355"/>
      <c r="E898" s="355"/>
      <c r="F898" s="355"/>
      <c r="G898" s="355"/>
      <c r="H898" s="356"/>
      <c r="I898" s="355"/>
    </row>
    <row r="899" spans="1:9" ht="12.75" customHeight="1" x14ac:dyDescent="0.15">
      <c r="A899" s="355"/>
      <c r="B899" s="355"/>
      <c r="C899" s="355"/>
      <c r="D899" s="355"/>
      <c r="E899" s="355"/>
      <c r="F899" s="355"/>
      <c r="G899" s="355"/>
      <c r="H899" s="356"/>
      <c r="I899" s="355"/>
    </row>
    <row r="900" spans="1:9" ht="12.75" customHeight="1" x14ac:dyDescent="0.15">
      <c r="A900" s="355"/>
      <c r="B900" s="355"/>
      <c r="C900" s="355"/>
      <c r="D900" s="355"/>
      <c r="E900" s="355"/>
      <c r="F900" s="355"/>
      <c r="G900" s="355"/>
      <c r="H900" s="356"/>
      <c r="I900" s="355"/>
    </row>
    <row r="901" spans="1:9" ht="12.75" customHeight="1" x14ac:dyDescent="0.15">
      <c r="A901" s="355"/>
      <c r="B901" s="355"/>
      <c r="C901" s="355"/>
      <c r="D901" s="355"/>
      <c r="E901" s="355"/>
      <c r="F901" s="355"/>
      <c r="G901" s="355"/>
      <c r="H901" s="356"/>
      <c r="I901" s="355"/>
    </row>
    <row r="902" spans="1:9" ht="12.75" customHeight="1" x14ac:dyDescent="0.15">
      <c r="A902" s="355"/>
      <c r="B902" s="355"/>
      <c r="C902" s="355"/>
      <c r="D902" s="355"/>
      <c r="E902" s="355"/>
      <c r="F902" s="355"/>
      <c r="G902" s="355"/>
      <c r="H902" s="356"/>
      <c r="I902" s="355"/>
    </row>
    <row r="903" spans="1:9" ht="12.75" customHeight="1" x14ac:dyDescent="0.15">
      <c r="A903" s="355"/>
      <c r="B903" s="355"/>
      <c r="C903" s="355"/>
      <c r="D903" s="355"/>
      <c r="E903" s="355"/>
      <c r="F903" s="355"/>
      <c r="G903" s="355"/>
      <c r="H903" s="356"/>
      <c r="I903" s="355"/>
    </row>
    <row r="904" spans="1:9" ht="12.75" customHeight="1" x14ac:dyDescent="0.15">
      <c r="A904" s="355"/>
      <c r="B904" s="355"/>
      <c r="C904" s="355"/>
      <c r="D904" s="355"/>
      <c r="E904" s="355"/>
      <c r="F904" s="355"/>
      <c r="G904" s="355"/>
      <c r="H904" s="356"/>
      <c r="I904" s="355"/>
    </row>
    <row r="905" spans="1:9" ht="12.75" customHeight="1" x14ac:dyDescent="0.15">
      <c r="A905" s="355"/>
      <c r="B905" s="355"/>
      <c r="C905" s="355"/>
      <c r="D905" s="355"/>
      <c r="E905" s="355"/>
      <c r="F905" s="355"/>
      <c r="G905" s="355"/>
      <c r="H905" s="356"/>
      <c r="I905" s="355"/>
    </row>
    <row r="906" spans="1:9" ht="12.75" customHeight="1" x14ac:dyDescent="0.15">
      <c r="A906" s="355"/>
      <c r="B906" s="355"/>
      <c r="C906" s="355"/>
      <c r="D906" s="355"/>
      <c r="E906" s="355"/>
      <c r="F906" s="355"/>
      <c r="G906" s="355"/>
      <c r="H906" s="356"/>
      <c r="I906" s="355"/>
    </row>
    <row r="907" spans="1:9" ht="12.75" customHeight="1" x14ac:dyDescent="0.15">
      <c r="A907" s="355"/>
      <c r="B907" s="355"/>
      <c r="C907" s="355"/>
      <c r="D907" s="355"/>
      <c r="E907" s="355"/>
      <c r="F907" s="355"/>
      <c r="G907" s="355"/>
      <c r="H907" s="356"/>
      <c r="I907" s="355"/>
    </row>
    <row r="908" spans="1:9" ht="12.75" customHeight="1" x14ac:dyDescent="0.15">
      <c r="A908" s="355"/>
      <c r="B908" s="355"/>
      <c r="C908" s="355"/>
      <c r="D908" s="355"/>
      <c r="E908" s="355"/>
      <c r="F908" s="355"/>
      <c r="G908" s="355"/>
      <c r="H908" s="356"/>
      <c r="I908" s="355"/>
    </row>
    <row r="909" spans="1:9" ht="12.75" customHeight="1" x14ac:dyDescent="0.15">
      <c r="A909" s="355"/>
      <c r="B909" s="355"/>
      <c r="C909" s="355"/>
      <c r="D909" s="355"/>
      <c r="E909" s="355"/>
      <c r="F909" s="355"/>
      <c r="G909" s="355"/>
      <c r="H909" s="356"/>
      <c r="I909" s="355"/>
    </row>
    <row r="910" spans="1:9" ht="12.75" customHeight="1" x14ac:dyDescent="0.15">
      <c r="A910" s="355"/>
      <c r="B910" s="355"/>
      <c r="C910" s="355"/>
      <c r="D910" s="355"/>
      <c r="E910" s="355"/>
      <c r="F910" s="355"/>
      <c r="G910" s="355"/>
      <c r="H910" s="356"/>
      <c r="I910" s="355"/>
    </row>
    <row r="911" spans="1:9" ht="12.75" customHeight="1" x14ac:dyDescent="0.15">
      <c r="A911" s="355"/>
      <c r="B911" s="355"/>
      <c r="C911" s="355"/>
      <c r="D911" s="355"/>
      <c r="E911" s="355"/>
      <c r="F911" s="355"/>
      <c r="G911" s="355"/>
      <c r="H911" s="356"/>
      <c r="I911" s="355"/>
    </row>
    <row r="912" spans="1:9" ht="12.75" customHeight="1" x14ac:dyDescent="0.15">
      <c r="A912" s="355"/>
      <c r="B912" s="355"/>
      <c r="C912" s="355"/>
      <c r="D912" s="355"/>
      <c r="E912" s="355"/>
      <c r="F912" s="355"/>
      <c r="G912" s="355"/>
      <c r="H912" s="356"/>
      <c r="I912" s="355"/>
    </row>
    <row r="913" spans="1:9" ht="12.75" customHeight="1" x14ac:dyDescent="0.15">
      <c r="A913" s="355"/>
      <c r="B913" s="355"/>
      <c r="C913" s="355"/>
      <c r="D913" s="355"/>
      <c r="E913" s="355"/>
      <c r="F913" s="355"/>
      <c r="G913" s="355"/>
      <c r="H913" s="356"/>
      <c r="I913" s="355"/>
    </row>
    <row r="914" spans="1:9" ht="12.75" customHeight="1" x14ac:dyDescent="0.15">
      <c r="A914" s="355"/>
      <c r="B914" s="355"/>
      <c r="C914" s="355"/>
      <c r="D914" s="355"/>
      <c r="E914" s="355"/>
      <c r="F914" s="355"/>
      <c r="G914" s="355"/>
      <c r="H914" s="356"/>
      <c r="I914" s="355"/>
    </row>
    <row r="915" spans="1:9" ht="12.75" customHeight="1" x14ac:dyDescent="0.15">
      <c r="A915" s="355"/>
      <c r="B915" s="355"/>
      <c r="C915" s="355"/>
      <c r="D915" s="355"/>
      <c r="E915" s="355"/>
      <c r="F915" s="355"/>
      <c r="G915" s="355"/>
      <c r="H915" s="356"/>
      <c r="I915" s="355"/>
    </row>
    <row r="916" spans="1:9" ht="12.75" customHeight="1" x14ac:dyDescent="0.15">
      <c r="A916" s="355"/>
      <c r="B916" s="355"/>
      <c r="C916" s="355"/>
      <c r="D916" s="355"/>
      <c r="E916" s="355"/>
      <c r="F916" s="355"/>
      <c r="G916" s="355"/>
      <c r="H916" s="356"/>
      <c r="I916" s="355"/>
    </row>
    <row r="917" spans="1:9" ht="12.75" customHeight="1" x14ac:dyDescent="0.15">
      <c r="A917" s="355"/>
      <c r="B917" s="355"/>
      <c r="C917" s="355"/>
      <c r="D917" s="355"/>
      <c r="E917" s="355"/>
      <c r="F917" s="355"/>
      <c r="G917" s="355"/>
      <c r="H917" s="356"/>
      <c r="I917" s="355"/>
    </row>
    <row r="918" spans="1:9" ht="12.75" customHeight="1" x14ac:dyDescent="0.15">
      <c r="A918" s="355"/>
      <c r="B918" s="355"/>
      <c r="C918" s="355"/>
      <c r="D918" s="355"/>
      <c r="E918" s="355"/>
      <c r="F918" s="355"/>
      <c r="G918" s="355"/>
      <c r="H918" s="356"/>
      <c r="I918" s="355"/>
    </row>
    <row r="919" spans="1:9" ht="12.75" customHeight="1" x14ac:dyDescent="0.15">
      <c r="A919" s="355"/>
      <c r="B919" s="355"/>
      <c r="C919" s="355"/>
      <c r="D919" s="355"/>
      <c r="E919" s="355"/>
      <c r="F919" s="355"/>
      <c r="G919" s="355"/>
      <c r="H919" s="356"/>
      <c r="I919" s="355"/>
    </row>
    <row r="920" spans="1:9" ht="12.75" customHeight="1" x14ac:dyDescent="0.15">
      <c r="A920" s="355"/>
      <c r="B920" s="355"/>
      <c r="C920" s="355"/>
      <c r="D920" s="355"/>
      <c r="E920" s="355"/>
      <c r="F920" s="355"/>
      <c r="G920" s="355"/>
      <c r="H920" s="356"/>
      <c r="I920" s="355"/>
    </row>
    <row r="921" spans="1:9" ht="12.75" customHeight="1" x14ac:dyDescent="0.15">
      <c r="A921" s="355"/>
      <c r="B921" s="355"/>
      <c r="C921" s="355"/>
      <c r="D921" s="355"/>
      <c r="E921" s="355"/>
      <c r="F921" s="355"/>
      <c r="G921" s="355"/>
      <c r="H921" s="356"/>
      <c r="I921" s="355"/>
    </row>
    <row r="922" spans="1:9" ht="12.75" customHeight="1" x14ac:dyDescent="0.15">
      <c r="A922" s="355"/>
      <c r="B922" s="355"/>
      <c r="C922" s="355"/>
      <c r="D922" s="355"/>
      <c r="E922" s="355"/>
      <c r="F922" s="355"/>
      <c r="G922" s="355"/>
      <c r="H922" s="356"/>
      <c r="I922" s="355"/>
    </row>
    <row r="923" spans="1:9" ht="12.75" customHeight="1" x14ac:dyDescent="0.15">
      <c r="A923" s="355"/>
      <c r="B923" s="355"/>
      <c r="C923" s="355"/>
      <c r="D923" s="355"/>
      <c r="E923" s="355"/>
      <c r="F923" s="355"/>
      <c r="G923" s="355"/>
      <c r="H923" s="356"/>
      <c r="I923" s="355"/>
    </row>
    <row r="924" spans="1:9" ht="12.75" customHeight="1" x14ac:dyDescent="0.15">
      <c r="A924" s="355"/>
      <c r="B924" s="355"/>
      <c r="C924" s="355"/>
      <c r="D924" s="355"/>
      <c r="E924" s="355"/>
      <c r="F924" s="355"/>
      <c r="G924" s="355"/>
      <c r="H924" s="356"/>
      <c r="I924" s="355"/>
    </row>
    <row r="925" spans="1:9" ht="12.75" customHeight="1" x14ac:dyDescent="0.15">
      <c r="A925" s="355"/>
      <c r="B925" s="355"/>
      <c r="C925" s="355"/>
      <c r="D925" s="355"/>
      <c r="E925" s="355"/>
      <c r="F925" s="355"/>
      <c r="G925" s="355"/>
      <c r="H925" s="356"/>
      <c r="I925" s="355"/>
    </row>
    <row r="926" spans="1:9" ht="12.75" customHeight="1" x14ac:dyDescent="0.15">
      <c r="A926" s="355"/>
      <c r="B926" s="355"/>
      <c r="C926" s="355"/>
      <c r="D926" s="355"/>
      <c r="E926" s="355"/>
      <c r="F926" s="355"/>
      <c r="G926" s="355"/>
      <c r="H926" s="356"/>
      <c r="I926" s="355"/>
    </row>
    <row r="927" spans="1:9" ht="12.75" customHeight="1" x14ac:dyDescent="0.15">
      <c r="A927" s="355"/>
      <c r="B927" s="355"/>
      <c r="C927" s="355"/>
      <c r="D927" s="355"/>
      <c r="E927" s="355"/>
      <c r="F927" s="355"/>
      <c r="G927" s="355"/>
      <c r="H927" s="356"/>
      <c r="I927" s="355"/>
    </row>
    <row r="928" spans="1:9" ht="12.75" customHeight="1" x14ac:dyDescent="0.15">
      <c r="A928" s="355"/>
      <c r="B928" s="355"/>
      <c r="C928" s="355"/>
      <c r="D928" s="355"/>
      <c r="E928" s="355"/>
      <c r="F928" s="355"/>
      <c r="G928" s="355"/>
      <c r="H928" s="356"/>
      <c r="I928" s="355"/>
    </row>
    <row r="929" spans="1:9" ht="12.75" customHeight="1" x14ac:dyDescent="0.15">
      <c r="A929" s="355"/>
      <c r="B929" s="355"/>
      <c r="C929" s="355"/>
      <c r="D929" s="355"/>
      <c r="E929" s="355"/>
      <c r="F929" s="355"/>
      <c r="G929" s="355"/>
      <c r="H929" s="356"/>
      <c r="I929" s="355"/>
    </row>
    <row r="930" spans="1:9" ht="12.75" customHeight="1" x14ac:dyDescent="0.15">
      <c r="A930" s="355"/>
      <c r="B930" s="355"/>
      <c r="C930" s="355"/>
      <c r="D930" s="355"/>
      <c r="E930" s="355"/>
      <c r="F930" s="355"/>
      <c r="G930" s="355"/>
      <c r="H930" s="356"/>
      <c r="I930" s="355"/>
    </row>
    <row r="931" spans="1:9" ht="12.75" customHeight="1" x14ac:dyDescent="0.15">
      <c r="A931" s="355"/>
      <c r="B931" s="355"/>
      <c r="C931" s="355"/>
      <c r="D931" s="355"/>
      <c r="E931" s="355"/>
      <c r="F931" s="355"/>
      <c r="G931" s="355"/>
      <c r="H931" s="356"/>
      <c r="I931" s="355"/>
    </row>
    <row r="932" spans="1:9" ht="12.75" customHeight="1" x14ac:dyDescent="0.15">
      <c r="A932" s="355"/>
      <c r="B932" s="355"/>
      <c r="C932" s="355"/>
      <c r="D932" s="355"/>
      <c r="E932" s="355"/>
      <c r="F932" s="355"/>
      <c r="G932" s="355"/>
      <c r="H932" s="356"/>
      <c r="I932" s="355"/>
    </row>
    <row r="933" spans="1:9" ht="12.75" customHeight="1" x14ac:dyDescent="0.15">
      <c r="A933" s="355"/>
      <c r="B933" s="355"/>
      <c r="C933" s="355"/>
      <c r="D933" s="355"/>
      <c r="E933" s="355"/>
      <c r="F933" s="355"/>
      <c r="G933" s="355"/>
      <c r="H933" s="356"/>
      <c r="I933" s="355"/>
    </row>
    <row r="934" spans="1:9" ht="12.75" customHeight="1" x14ac:dyDescent="0.15">
      <c r="A934" s="355"/>
      <c r="B934" s="355"/>
      <c r="C934" s="355"/>
      <c r="D934" s="355"/>
      <c r="E934" s="355"/>
      <c r="F934" s="355"/>
      <c r="G934" s="355"/>
      <c r="H934" s="356"/>
      <c r="I934" s="355"/>
    </row>
    <row r="935" spans="1:9" ht="12.75" customHeight="1" x14ac:dyDescent="0.15">
      <c r="A935" s="355"/>
      <c r="B935" s="355"/>
      <c r="C935" s="355"/>
      <c r="D935" s="355"/>
      <c r="E935" s="355"/>
      <c r="F935" s="355"/>
      <c r="G935" s="355"/>
      <c r="H935" s="356"/>
      <c r="I935" s="355"/>
    </row>
    <row r="936" spans="1:9" ht="12.75" customHeight="1" x14ac:dyDescent="0.15">
      <c r="A936" s="355"/>
      <c r="B936" s="355"/>
      <c r="C936" s="355"/>
      <c r="D936" s="355"/>
      <c r="E936" s="355"/>
      <c r="F936" s="355"/>
      <c r="G936" s="355"/>
      <c r="H936" s="356"/>
      <c r="I936" s="355"/>
    </row>
    <row r="937" spans="1:9" ht="12.75" customHeight="1" x14ac:dyDescent="0.15">
      <c r="A937" s="355"/>
      <c r="B937" s="355"/>
      <c r="C937" s="355"/>
      <c r="D937" s="355"/>
      <c r="E937" s="355"/>
      <c r="F937" s="355"/>
      <c r="G937" s="355"/>
      <c r="H937" s="356"/>
      <c r="I937" s="355"/>
    </row>
    <row r="938" spans="1:9" ht="12.75" customHeight="1" x14ac:dyDescent="0.15">
      <c r="A938" s="355"/>
      <c r="B938" s="355"/>
      <c r="C938" s="355"/>
      <c r="D938" s="355"/>
      <c r="E938" s="355"/>
      <c r="F938" s="355"/>
      <c r="G938" s="355"/>
      <c r="H938" s="356"/>
      <c r="I938" s="355"/>
    </row>
    <row r="939" spans="1:9" ht="12.75" customHeight="1" x14ac:dyDescent="0.15">
      <c r="A939" s="355"/>
      <c r="B939" s="355"/>
      <c r="C939" s="355"/>
      <c r="D939" s="355"/>
      <c r="E939" s="355"/>
      <c r="F939" s="355"/>
      <c r="G939" s="355"/>
      <c r="H939" s="356"/>
      <c r="I939" s="355"/>
    </row>
    <row r="940" spans="1:9" ht="12.75" customHeight="1" x14ac:dyDescent="0.15">
      <c r="A940" s="355"/>
      <c r="B940" s="355"/>
      <c r="C940" s="355"/>
      <c r="D940" s="355"/>
      <c r="E940" s="355"/>
      <c r="F940" s="355"/>
      <c r="G940" s="355"/>
      <c r="H940" s="356"/>
      <c r="I940" s="355"/>
    </row>
    <row r="941" spans="1:9" ht="12.75" customHeight="1" x14ac:dyDescent="0.15">
      <c r="A941" s="355"/>
      <c r="B941" s="355"/>
      <c r="C941" s="355"/>
      <c r="D941" s="355"/>
      <c r="E941" s="355"/>
      <c r="F941" s="355"/>
      <c r="G941" s="355"/>
      <c r="H941" s="356"/>
      <c r="I941" s="355"/>
    </row>
    <row r="942" spans="1:9" ht="12.75" customHeight="1" x14ac:dyDescent="0.15">
      <c r="A942" s="355"/>
      <c r="B942" s="355"/>
      <c r="C942" s="355"/>
      <c r="D942" s="355"/>
      <c r="E942" s="355"/>
      <c r="F942" s="355"/>
      <c r="G942" s="355"/>
      <c r="H942" s="356"/>
      <c r="I942" s="355"/>
    </row>
    <row r="943" spans="1:9" ht="12.75" customHeight="1" x14ac:dyDescent="0.15">
      <c r="A943" s="355"/>
      <c r="B943" s="355"/>
      <c r="C943" s="355"/>
      <c r="D943" s="355"/>
      <c r="E943" s="355"/>
      <c r="F943" s="355"/>
      <c r="G943" s="355"/>
      <c r="H943" s="356"/>
      <c r="I943" s="355"/>
    </row>
    <row r="944" spans="1:9" ht="12.75" customHeight="1" x14ac:dyDescent="0.15">
      <c r="A944" s="355"/>
      <c r="B944" s="355"/>
      <c r="C944" s="355"/>
      <c r="D944" s="355"/>
      <c r="E944" s="355"/>
      <c r="F944" s="355"/>
      <c r="G944" s="355"/>
      <c r="H944" s="356"/>
      <c r="I944" s="355"/>
    </row>
    <row r="945" spans="1:9" ht="12.75" customHeight="1" x14ac:dyDescent="0.15">
      <c r="A945" s="355"/>
      <c r="B945" s="355"/>
      <c r="C945" s="355"/>
      <c r="D945" s="355"/>
      <c r="E945" s="355"/>
      <c r="F945" s="355"/>
      <c r="G945" s="355"/>
      <c r="H945" s="356"/>
      <c r="I945" s="355"/>
    </row>
    <row r="946" spans="1:9" ht="12.75" customHeight="1" x14ac:dyDescent="0.15">
      <c r="A946" s="355"/>
      <c r="B946" s="355"/>
      <c r="C946" s="355"/>
      <c r="D946" s="355"/>
      <c r="E946" s="355"/>
      <c r="F946" s="355"/>
      <c r="G946" s="355"/>
      <c r="H946" s="356"/>
      <c r="I946" s="355"/>
    </row>
    <row r="947" spans="1:9" ht="12.75" customHeight="1" x14ac:dyDescent="0.15">
      <c r="A947" s="355"/>
      <c r="B947" s="355"/>
      <c r="C947" s="355"/>
      <c r="D947" s="355"/>
      <c r="E947" s="355"/>
      <c r="F947" s="355"/>
      <c r="G947" s="355"/>
      <c r="H947" s="356"/>
      <c r="I947" s="355"/>
    </row>
    <row r="948" spans="1:9" ht="12.75" customHeight="1" x14ac:dyDescent="0.15">
      <c r="A948" s="355"/>
      <c r="B948" s="355"/>
      <c r="C948" s="355"/>
      <c r="D948" s="355"/>
      <c r="E948" s="355"/>
      <c r="F948" s="355"/>
      <c r="G948" s="355"/>
      <c r="H948" s="356"/>
      <c r="I948" s="355"/>
    </row>
    <row r="949" spans="1:9" ht="12.75" customHeight="1" x14ac:dyDescent="0.15">
      <c r="A949" s="355"/>
      <c r="B949" s="355"/>
      <c r="C949" s="355"/>
      <c r="D949" s="355"/>
      <c r="E949" s="355"/>
      <c r="F949" s="355"/>
      <c r="G949" s="355"/>
      <c r="H949" s="356"/>
      <c r="I949" s="355"/>
    </row>
    <row r="950" spans="1:9" ht="12.75" customHeight="1" x14ac:dyDescent="0.15">
      <c r="A950" s="355"/>
      <c r="B950" s="355"/>
      <c r="C950" s="355"/>
      <c r="D950" s="355"/>
      <c r="E950" s="355"/>
      <c r="F950" s="355"/>
      <c r="G950" s="355"/>
      <c r="H950" s="356"/>
      <c r="I950" s="355"/>
    </row>
    <row r="951" spans="1:9" ht="12.75" customHeight="1" x14ac:dyDescent="0.15">
      <c r="A951" s="355"/>
      <c r="B951" s="355"/>
      <c r="C951" s="355"/>
      <c r="D951" s="355"/>
      <c r="E951" s="355"/>
      <c r="F951" s="355"/>
      <c r="G951" s="355"/>
      <c r="H951" s="356"/>
      <c r="I951" s="355"/>
    </row>
    <row r="952" spans="1:9" ht="12.75" customHeight="1" x14ac:dyDescent="0.15">
      <c r="A952" s="355"/>
      <c r="B952" s="355"/>
      <c r="C952" s="355"/>
      <c r="D952" s="355"/>
      <c r="E952" s="355"/>
      <c r="F952" s="355"/>
      <c r="G952" s="355"/>
      <c r="H952" s="356"/>
      <c r="I952" s="355"/>
    </row>
    <row r="953" spans="1:9" ht="12.75" customHeight="1" x14ac:dyDescent="0.15">
      <c r="A953" s="355"/>
      <c r="B953" s="355"/>
      <c r="C953" s="355"/>
      <c r="D953" s="355"/>
      <c r="E953" s="355"/>
      <c r="F953" s="355"/>
      <c r="G953" s="355"/>
      <c r="H953" s="356"/>
      <c r="I953" s="355"/>
    </row>
    <row r="954" spans="1:9" ht="12.75" customHeight="1" x14ac:dyDescent="0.15">
      <c r="A954" s="355"/>
      <c r="B954" s="355"/>
      <c r="C954" s="355"/>
      <c r="D954" s="355"/>
      <c r="E954" s="355"/>
      <c r="F954" s="355"/>
      <c r="G954" s="355"/>
      <c r="H954" s="356"/>
      <c r="I954" s="355"/>
    </row>
    <row r="955" spans="1:9" ht="12.75" customHeight="1" x14ac:dyDescent="0.15">
      <c r="A955" s="355"/>
      <c r="B955" s="355"/>
      <c r="C955" s="355"/>
      <c r="D955" s="355"/>
      <c r="E955" s="355"/>
      <c r="F955" s="355"/>
      <c r="G955" s="355"/>
      <c r="H955" s="356"/>
      <c r="I955" s="355"/>
    </row>
    <row r="956" spans="1:9" ht="12.75" customHeight="1" x14ac:dyDescent="0.15">
      <c r="A956" s="355"/>
      <c r="B956" s="355"/>
      <c r="C956" s="355"/>
      <c r="D956" s="355"/>
      <c r="E956" s="355"/>
      <c r="F956" s="355"/>
      <c r="G956" s="355"/>
      <c r="H956" s="356"/>
      <c r="I956" s="355"/>
    </row>
    <row r="957" spans="1:9" ht="12.75" customHeight="1" x14ac:dyDescent="0.15">
      <c r="A957" s="355"/>
      <c r="B957" s="355"/>
      <c r="C957" s="355"/>
      <c r="D957" s="355"/>
      <c r="E957" s="355"/>
      <c r="F957" s="355"/>
      <c r="G957" s="355"/>
      <c r="H957" s="356"/>
      <c r="I957" s="355"/>
    </row>
    <row r="958" spans="1:9" ht="12.75" customHeight="1" x14ac:dyDescent="0.15">
      <c r="A958" s="355"/>
      <c r="B958" s="355"/>
      <c r="C958" s="355"/>
      <c r="D958" s="355"/>
      <c r="E958" s="355"/>
      <c r="F958" s="355"/>
      <c r="G958" s="355"/>
      <c r="H958" s="356"/>
      <c r="I958" s="355"/>
    </row>
    <row r="959" spans="1:9" ht="12.75" customHeight="1" x14ac:dyDescent="0.15">
      <c r="A959" s="355"/>
      <c r="B959" s="355"/>
      <c r="C959" s="355"/>
      <c r="D959" s="355"/>
      <c r="E959" s="355"/>
      <c r="F959" s="355"/>
      <c r="G959" s="355"/>
      <c r="H959" s="356"/>
      <c r="I959" s="355"/>
    </row>
    <row r="960" spans="1:9" ht="12.75" customHeight="1" x14ac:dyDescent="0.15">
      <c r="A960" s="355"/>
      <c r="B960" s="355"/>
      <c r="C960" s="355"/>
      <c r="D960" s="355"/>
      <c r="E960" s="355"/>
      <c r="F960" s="355"/>
      <c r="G960" s="355"/>
      <c r="H960" s="356"/>
      <c r="I960" s="355"/>
    </row>
    <row r="961" spans="1:9" ht="12.75" customHeight="1" x14ac:dyDescent="0.15">
      <c r="A961" s="355"/>
      <c r="B961" s="355"/>
      <c r="C961" s="355"/>
      <c r="D961" s="355"/>
      <c r="E961" s="355"/>
      <c r="F961" s="355"/>
      <c r="G961" s="355"/>
      <c r="H961" s="356"/>
      <c r="I961" s="355"/>
    </row>
    <row r="962" spans="1:9" ht="12.75" customHeight="1" x14ac:dyDescent="0.15">
      <c r="A962" s="355"/>
      <c r="B962" s="355"/>
      <c r="C962" s="355"/>
      <c r="D962" s="355"/>
      <c r="E962" s="355"/>
      <c r="F962" s="355"/>
      <c r="G962" s="355"/>
      <c r="H962" s="356"/>
      <c r="I962" s="355"/>
    </row>
    <row r="963" spans="1:9" ht="12.75" customHeight="1" x14ac:dyDescent="0.15">
      <c r="A963" s="355"/>
      <c r="B963" s="355"/>
      <c r="C963" s="355"/>
      <c r="D963" s="355"/>
      <c r="E963" s="355"/>
      <c r="F963" s="355"/>
      <c r="G963" s="355"/>
      <c r="H963" s="356"/>
      <c r="I963" s="355"/>
    </row>
    <row r="964" spans="1:9" ht="12.75" customHeight="1" x14ac:dyDescent="0.15">
      <c r="A964" s="355"/>
      <c r="B964" s="355"/>
      <c r="C964" s="355"/>
      <c r="D964" s="355"/>
      <c r="E964" s="355"/>
      <c r="F964" s="355"/>
      <c r="G964" s="355"/>
      <c r="H964" s="356"/>
      <c r="I964" s="355"/>
    </row>
    <row r="965" spans="1:9" ht="12.75" customHeight="1" x14ac:dyDescent="0.15">
      <c r="A965" s="355"/>
      <c r="B965" s="355"/>
      <c r="C965" s="355"/>
      <c r="D965" s="355"/>
      <c r="E965" s="355"/>
      <c r="F965" s="355"/>
      <c r="G965" s="355"/>
      <c r="H965" s="356"/>
      <c r="I965" s="355"/>
    </row>
    <row r="966" spans="1:9" ht="12.75" customHeight="1" x14ac:dyDescent="0.15">
      <c r="A966" s="355"/>
      <c r="B966" s="355"/>
      <c r="C966" s="355"/>
      <c r="D966" s="355"/>
      <c r="E966" s="355"/>
      <c r="F966" s="355"/>
      <c r="G966" s="355"/>
      <c r="H966" s="356"/>
      <c r="I966" s="355"/>
    </row>
    <row r="967" spans="1:9" ht="12.75" customHeight="1" x14ac:dyDescent="0.15">
      <c r="A967" s="355"/>
      <c r="B967" s="355"/>
      <c r="C967" s="355"/>
      <c r="D967" s="355"/>
      <c r="E967" s="355"/>
      <c r="F967" s="355"/>
      <c r="G967" s="355"/>
      <c r="H967" s="356"/>
      <c r="I967" s="355"/>
    </row>
    <row r="968" spans="1:9" ht="12.75" customHeight="1" x14ac:dyDescent="0.15">
      <c r="A968" s="355"/>
      <c r="B968" s="355"/>
      <c r="C968" s="355"/>
      <c r="D968" s="355"/>
      <c r="E968" s="355"/>
      <c r="F968" s="355"/>
      <c r="G968" s="355"/>
      <c r="H968" s="356"/>
      <c r="I968" s="355"/>
    </row>
    <row r="969" spans="1:9" ht="12.75" customHeight="1" x14ac:dyDescent="0.15">
      <c r="A969" s="355"/>
      <c r="B969" s="355"/>
      <c r="C969" s="355"/>
      <c r="D969" s="355"/>
      <c r="E969" s="355"/>
      <c r="F969" s="355"/>
      <c r="G969" s="355"/>
      <c r="H969" s="356"/>
      <c r="I969" s="355"/>
    </row>
    <row r="970" spans="1:9" ht="12.75" customHeight="1" x14ac:dyDescent="0.15">
      <c r="A970" s="355"/>
      <c r="B970" s="355"/>
      <c r="C970" s="355"/>
      <c r="D970" s="355"/>
      <c r="E970" s="355"/>
      <c r="F970" s="355"/>
      <c r="G970" s="355"/>
      <c r="H970" s="356"/>
      <c r="I970" s="355"/>
    </row>
    <row r="971" spans="1:9" ht="12.75" customHeight="1" x14ac:dyDescent="0.15">
      <c r="A971" s="355"/>
      <c r="B971" s="355"/>
      <c r="C971" s="355"/>
      <c r="D971" s="355"/>
      <c r="E971" s="355"/>
      <c r="F971" s="355"/>
      <c r="G971" s="355"/>
      <c r="H971" s="356"/>
      <c r="I971" s="355"/>
    </row>
    <row r="972" spans="1:9" ht="12.75" customHeight="1" x14ac:dyDescent="0.15">
      <c r="A972" s="355"/>
      <c r="B972" s="355"/>
      <c r="C972" s="355"/>
      <c r="D972" s="355"/>
      <c r="E972" s="355"/>
      <c r="F972" s="355"/>
      <c r="G972" s="355"/>
      <c r="H972" s="356"/>
      <c r="I972" s="355"/>
    </row>
    <row r="973" spans="1:9" ht="12.75" customHeight="1" x14ac:dyDescent="0.15">
      <c r="A973" s="355"/>
      <c r="B973" s="355"/>
      <c r="C973" s="355"/>
      <c r="D973" s="355"/>
      <c r="E973" s="355"/>
      <c r="F973" s="355"/>
      <c r="G973" s="355"/>
      <c r="H973" s="356"/>
      <c r="I973" s="355"/>
    </row>
    <row r="974" spans="1:9" ht="12.75" customHeight="1" x14ac:dyDescent="0.15">
      <c r="A974" s="355"/>
      <c r="B974" s="355"/>
      <c r="C974" s="355"/>
      <c r="D974" s="355"/>
      <c r="E974" s="355"/>
      <c r="F974" s="355"/>
      <c r="G974" s="355"/>
      <c r="H974" s="356"/>
      <c r="I974" s="355"/>
    </row>
    <row r="975" spans="1:9" ht="12.75" customHeight="1" x14ac:dyDescent="0.15">
      <c r="A975" s="355"/>
      <c r="B975" s="355"/>
      <c r="C975" s="355"/>
      <c r="D975" s="355"/>
      <c r="E975" s="355"/>
      <c r="F975" s="355"/>
      <c r="G975" s="355"/>
      <c r="H975" s="356"/>
      <c r="I975" s="355"/>
    </row>
    <row r="976" spans="1:9" ht="12.75" customHeight="1" x14ac:dyDescent="0.15">
      <c r="A976" s="355"/>
      <c r="B976" s="355"/>
      <c r="C976" s="355"/>
      <c r="D976" s="355"/>
      <c r="E976" s="355"/>
      <c r="F976" s="355"/>
      <c r="G976" s="355"/>
      <c r="H976" s="356"/>
      <c r="I976" s="355"/>
    </row>
    <row r="977" spans="1:9" ht="12.75" customHeight="1" x14ac:dyDescent="0.15">
      <c r="A977" s="355"/>
      <c r="B977" s="355"/>
      <c r="C977" s="355"/>
      <c r="D977" s="355"/>
      <c r="E977" s="355"/>
      <c r="F977" s="355"/>
      <c r="G977" s="355"/>
      <c r="H977" s="356"/>
      <c r="I977" s="355"/>
    </row>
    <row r="978" spans="1:9" ht="12.75" customHeight="1" x14ac:dyDescent="0.15">
      <c r="A978" s="355"/>
      <c r="B978" s="355"/>
      <c r="C978" s="355"/>
      <c r="D978" s="355"/>
      <c r="E978" s="355"/>
      <c r="F978" s="355"/>
      <c r="G978" s="355"/>
      <c r="H978" s="356"/>
      <c r="I978" s="355"/>
    </row>
    <row r="979" spans="1:9" ht="12.75" customHeight="1" x14ac:dyDescent="0.15">
      <c r="A979" s="355"/>
      <c r="B979" s="355"/>
      <c r="C979" s="355"/>
      <c r="D979" s="355"/>
      <c r="E979" s="355"/>
      <c r="F979" s="355"/>
      <c r="G979" s="355"/>
      <c r="H979" s="356"/>
      <c r="I979" s="355"/>
    </row>
    <row r="980" spans="1:9" ht="12.75" customHeight="1" x14ac:dyDescent="0.15">
      <c r="A980" s="355"/>
      <c r="B980" s="355"/>
      <c r="C980" s="355"/>
      <c r="D980" s="355"/>
      <c r="E980" s="355"/>
      <c r="F980" s="355"/>
      <c r="G980" s="355"/>
      <c r="H980" s="356"/>
      <c r="I980" s="355"/>
    </row>
    <row r="981" spans="1:9" ht="12.75" customHeight="1" x14ac:dyDescent="0.15">
      <c r="A981" s="355"/>
      <c r="B981" s="355"/>
      <c r="C981" s="355"/>
      <c r="D981" s="355"/>
      <c r="E981" s="355"/>
      <c r="F981" s="355"/>
      <c r="G981" s="355"/>
      <c r="H981" s="356"/>
      <c r="I981" s="355"/>
    </row>
    <row r="982" spans="1:9" ht="12.75" customHeight="1" x14ac:dyDescent="0.15">
      <c r="A982" s="355"/>
      <c r="B982" s="355"/>
      <c r="C982" s="355"/>
      <c r="D982" s="355"/>
      <c r="E982" s="355"/>
      <c r="F982" s="355"/>
      <c r="G982" s="355"/>
      <c r="H982" s="356"/>
      <c r="I982" s="355"/>
    </row>
    <row r="983" spans="1:9" ht="12.75" customHeight="1" x14ac:dyDescent="0.15">
      <c r="A983" s="355"/>
      <c r="B983" s="355"/>
      <c r="C983" s="355"/>
      <c r="D983" s="355"/>
      <c r="E983" s="355"/>
      <c r="F983" s="355"/>
      <c r="G983" s="355"/>
      <c r="H983" s="356"/>
      <c r="I983" s="355"/>
    </row>
    <row r="984" spans="1:9" ht="12.75" customHeight="1" x14ac:dyDescent="0.15">
      <c r="A984" s="355"/>
      <c r="B984" s="355"/>
      <c r="C984" s="355"/>
      <c r="D984" s="355"/>
      <c r="E984" s="355"/>
      <c r="F984" s="355"/>
      <c r="G984" s="355"/>
      <c r="H984" s="356"/>
      <c r="I984" s="355"/>
    </row>
    <row r="985" spans="1:9" ht="12.75" customHeight="1" x14ac:dyDescent="0.15">
      <c r="A985" s="355"/>
      <c r="B985" s="355"/>
      <c r="C985" s="355"/>
      <c r="D985" s="355"/>
      <c r="E985" s="355"/>
      <c r="F985" s="355"/>
      <c r="G985" s="355"/>
      <c r="H985" s="356"/>
      <c r="I985" s="355"/>
    </row>
    <row r="986" spans="1:9" ht="12.75" customHeight="1" x14ac:dyDescent="0.15">
      <c r="A986" s="355"/>
      <c r="B986" s="355"/>
      <c r="C986" s="355"/>
      <c r="D986" s="355"/>
      <c r="E986" s="355"/>
      <c r="F986" s="355"/>
      <c r="G986" s="355"/>
      <c r="H986" s="356"/>
      <c r="I986" s="355"/>
    </row>
    <row r="987" spans="1:9" ht="12.75" customHeight="1" x14ac:dyDescent="0.15">
      <c r="A987" s="355"/>
      <c r="B987" s="355"/>
      <c r="C987" s="355"/>
      <c r="D987" s="355"/>
      <c r="E987" s="355"/>
      <c r="F987" s="355"/>
      <c r="G987" s="355"/>
      <c r="H987" s="356"/>
      <c r="I987" s="355"/>
    </row>
    <row r="988" spans="1:9" ht="12.75" customHeight="1" x14ac:dyDescent="0.15">
      <c r="A988" s="355"/>
      <c r="B988" s="355"/>
      <c r="C988" s="355"/>
      <c r="D988" s="355"/>
      <c r="E988" s="355"/>
      <c r="F988" s="355"/>
      <c r="G988" s="355"/>
      <c r="H988" s="356"/>
      <c r="I988" s="355"/>
    </row>
    <row r="989" spans="1:9" ht="12.75" customHeight="1" x14ac:dyDescent="0.15">
      <c r="A989" s="355"/>
      <c r="B989" s="355"/>
      <c r="C989" s="355"/>
      <c r="D989" s="355"/>
      <c r="E989" s="355"/>
      <c r="F989" s="355"/>
      <c r="G989" s="355"/>
      <c r="H989" s="356"/>
      <c r="I989" s="355"/>
    </row>
    <row r="990" spans="1:9" ht="12.75" customHeight="1" x14ac:dyDescent="0.15">
      <c r="A990" s="355"/>
      <c r="B990" s="355"/>
      <c r="C990" s="355"/>
      <c r="D990" s="355"/>
      <c r="E990" s="355"/>
      <c r="F990" s="355"/>
      <c r="G990" s="355"/>
      <c r="H990" s="356"/>
      <c r="I990" s="355"/>
    </row>
    <row r="991" spans="1:9" ht="12.75" customHeight="1" x14ac:dyDescent="0.15">
      <c r="A991" s="355"/>
      <c r="B991" s="355"/>
      <c r="C991" s="355"/>
      <c r="D991" s="355"/>
      <c r="E991" s="355"/>
      <c r="F991" s="355"/>
      <c r="G991" s="355"/>
      <c r="H991" s="356"/>
      <c r="I991" s="355"/>
    </row>
    <row r="992" spans="1:9" ht="12.75" customHeight="1" x14ac:dyDescent="0.15">
      <c r="A992" s="355"/>
      <c r="B992" s="355"/>
      <c r="C992" s="355"/>
      <c r="D992" s="355"/>
      <c r="E992" s="355"/>
      <c r="F992" s="355"/>
      <c r="G992" s="355"/>
      <c r="H992" s="356"/>
      <c r="I992" s="355"/>
    </row>
    <row r="993" spans="1:9" ht="12.75" customHeight="1" x14ac:dyDescent="0.15">
      <c r="A993" s="355"/>
      <c r="B993" s="355"/>
      <c r="C993" s="355"/>
      <c r="D993" s="355"/>
      <c r="E993" s="355"/>
      <c r="F993" s="355"/>
      <c r="G993" s="355"/>
      <c r="H993" s="356"/>
      <c r="I993" s="355"/>
    </row>
    <row r="994" spans="1:9" ht="12.75" customHeight="1" x14ac:dyDescent="0.15">
      <c r="A994" s="355"/>
      <c r="B994" s="355"/>
      <c r="C994" s="355"/>
      <c r="D994" s="355"/>
      <c r="E994" s="355"/>
      <c r="F994" s="355"/>
      <c r="G994" s="355"/>
      <c r="H994" s="356"/>
      <c r="I994" s="355"/>
    </row>
    <row r="995" spans="1:9" ht="12.75" customHeight="1" x14ac:dyDescent="0.15">
      <c r="A995" s="355"/>
      <c r="B995" s="355"/>
      <c r="C995" s="355"/>
      <c r="D995" s="355"/>
      <c r="E995" s="355"/>
      <c r="F995" s="355"/>
      <c r="G995" s="355"/>
      <c r="H995" s="356"/>
      <c r="I995" s="355"/>
    </row>
    <row r="996" spans="1:9" ht="12.75" customHeight="1" x14ac:dyDescent="0.15">
      <c r="A996" s="355"/>
      <c r="B996" s="355"/>
      <c r="C996" s="355"/>
      <c r="D996" s="355"/>
      <c r="E996" s="355"/>
      <c r="F996" s="355"/>
      <c r="G996" s="355"/>
      <c r="H996" s="356"/>
      <c r="I996" s="355"/>
    </row>
    <row r="997" spans="1:9" ht="12.75" customHeight="1" x14ac:dyDescent="0.15">
      <c r="A997" s="355"/>
      <c r="B997" s="355"/>
      <c r="C997" s="355"/>
      <c r="D997" s="355"/>
      <c r="E997" s="355"/>
      <c r="F997" s="355"/>
      <c r="G997" s="355"/>
      <c r="H997" s="356"/>
      <c r="I997" s="355"/>
    </row>
    <row r="998" spans="1:9" ht="12.75" customHeight="1" x14ac:dyDescent="0.15">
      <c r="A998" s="355"/>
      <c r="B998" s="355"/>
      <c r="C998" s="355"/>
      <c r="D998" s="355"/>
      <c r="E998" s="355"/>
      <c r="F998" s="355"/>
      <c r="G998" s="355"/>
      <c r="H998" s="356"/>
      <c r="I998" s="355"/>
    </row>
    <row r="999" spans="1:9" ht="12.75" customHeight="1" x14ac:dyDescent="0.15">
      <c r="A999" s="355"/>
      <c r="B999" s="355"/>
      <c r="C999" s="355"/>
      <c r="D999" s="355"/>
      <c r="E999" s="355"/>
      <c r="F999" s="355"/>
      <c r="G999" s="355"/>
      <c r="H999" s="356"/>
      <c r="I999" s="355"/>
    </row>
    <row r="1000" spans="1:9" ht="12.75" customHeight="1" x14ac:dyDescent="0.15">
      <c r="A1000" s="355"/>
      <c r="B1000" s="355"/>
      <c r="C1000" s="355"/>
      <c r="D1000" s="355"/>
      <c r="E1000" s="355"/>
      <c r="F1000" s="355"/>
      <c r="G1000" s="355"/>
      <c r="H1000" s="356"/>
      <c r="I1000" s="355"/>
    </row>
  </sheetData>
  <mergeCells count="1">
    <mergeCell ref="A295:I295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Z1000"/>
  <sheetViews>
    <sheetView workbookViewId="0"/>
  </sheetViews>
  <sheetFormatPr defaultColWidth="12.5390625" defaultRowHeight="15" customHeight="1" x14ac:dyDescent="0.15"/>
  <cols>
    <col min="1" max="1" width="9.57421875" customWidth="1"/>
    <col min="2" max="2" width="19.6875" customWidth="1"/>
    <col min="3" max="3" width="18.7421875" customWidth="1"/>
    <col min="4" max="4" width="23.59765625" customWidth="1"/>
    <col min="5" max="5" width="10.24609375" customWidth="1"/>
    <col min="6" max="6" width="28.31640625" customWidth="1"/>
    <col min="7" max="7" width="14.0234375" customWidth="1"/>
    <col min="8" max="8" width="10.78515625" customWidth="1"/>
    <col min="9" max="26" width="7.953125" customWidth="1"/>
  </cols>
  <sheetData>
    <row r="1" spans="1:26" ht="12.75" customHeight="1" x14ac:dyDescent="0.15">
      <c r="A1" s="360" t="s">
        <v>0</v>
      </c>
      <c r="B1" s="228" t="s">
        <v>1</v>
      </c>
      <c r="C1" s="228" t="s">
        <v>2</v>
      </c>
      <c r="D1" s="361" t="s">
        <v>3</v>
      </c>
      <c r="E1" s="362" t="s">
        <v>4</v>
      </c>
      <c r="F1" s="363" t="s">
        <v>5</v>
      </c>
      <c r="G1" s="364" t="s">
        <v>6</v>
      </c>
      <c r="H1" s="270" t="s">
        <v>7</v>
      </c>
      <c r="I1" s="365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</row>
    <row r="2" spans="1:26" ht="12.75" customHeight="1" x14ac:dyDescent="0.15">
      <c r="A2" s="366" t="str">
        <f>DATA!A2</f>
        <v>1</v>
      </c>
      <c r="B2" s="366" t="s">
        <v>3461</v>
      </c>
      <c r="C2" s="366" t="s">
        <v>724</v>
      </c>
      <c r="D2" s="366" t="s">
        <v>630</v>
      </c>
      <c r="E2" s="366">
        <f>DATA!E2</f>
        <v>0</v>
      </c>
      <c r="F2" s="366">
        <f>DATA!F2</f>
        <v>0</v>
      </c>
      <c r="G2" s="366">
        <f>DATA!G2</f>
        <v>0</v>
      </c>
      <c r="H2" s="366" t="s">
        <v>3462</v>
      </c>
      <c r="I2" s="365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</row>
    <row r="3" spans="1:26" ht="12.75" customHeight="1" x14ac:dyDescent="0.15">
      <c r="A3" s="366" t="str">
        <f>DATA!A3</f>
        <v>2</v>
      </c>
      <c r="B3" s="366">
        <f>DATA!B3</f>
        <v>0</v>
      </c>
      <c r="C3" s="366" t="s">
        <v>667</v>
      </c>
      <c r="D3" s="366" t="s">
        <v>630</v>
      </c>
      <c r="E3" s="366">
        <f>DATA!E3</f>
        <v>0</v>
      </c>
      <c r="F3" s="366">
        <f>DATA!F3</f>
        <v>0</v>
      </c>
      <c r="G3" s="366">
        <f>DATA!G3</f>
        <v>0</v>
      </c>
      <c r="H3" s="366" t="s">
        <v>3463</v>
      </c>
      <c r="I3" s="365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</row>
    <row r="4" spans="1:26" ht="12.75" customHeight="1" x14ac:dyDescent="0.15">
      <c r="A4" s="366" t="str">
        <f>DATA!A4</f>
        <v>3</v>
      </c>
      <c r="B4" s="366">
        <f>DATA!B4</f>
        <v>0</v>
      </c>
      <c r="C4" s="366" t="s">
        <v>729</v>
      </c>
      <c r="D4" s="366" t="s">
        <v>630</v>
      </c>
      <c r="E4" s="366">
        <f>DATA!E4</f>
        <v>0</v>
      </c>
      <c r="F4" s="366">
        <f>DATA!F4</f>
        <v>0</v>
      </c>
      <c r="G4" s="366">
        <f>DATA!G4</f>
        <v>0</v>
      </c>
      <c r="H4" s="366" t="s">
        <v>3464</v>
      </c>
      <c r="I4" s="365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spans="1:26" ht="12.75" customHeight="1" x14ac:dyDescent="0.15">
      <c r="A5" s="366" t="str">
        <f>DATA!A5</f>
        <v>4</v>
      </c>
      <c r="B5" s="366">
        <f>DATA!B5</f>
        <v>0</v>
      </c>
      <c r="C5" s="366" t="s">
        <v>725</v>
      </c>
      <c r="D5" s="366" t="s">
        <v>630</v>
      </c>
      <c r="E5" s="366">
        <f>DATA!E5</f>
        <v>0</v>
      </c>
      <c r="F5" s="366">
        <f>DATA!F5</f>
        <v>0</v>
      </c>
      <c r="G5" s="366">
        <f>DATA!G5</f>
        <v>0</v>
      </c>
      <c r="H5" s="366" t="s">
        <v>3465</v>
      </c>
      <c r="I5" s="365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spans="1:26" ht="12.75" customHeight="1" x14ac:dyDescent="0.15">
      <c r="A6" s="366" t="str">
        <f>DATA!A6</f>
        <v>5</v>
      </c>
      <c r="B6" s="366">
        <f>DATA!B6</f>
        <v>0</v>
      </c>
      <c r="C6" s="366" t="s">
        <v>730</v>
      </c>
      <c r="D6" s="366" t="s">
        <v>630</v>
      </c>
      <c r="E6" s="366">
        <f>DATA!E6</f>
        <v>0</v>
      </c>
      <c r="F6" s="366">
        <f>DATA!F6</f>
        <v>0</v>
      </c>
      <c r="G6" s="366">
        <f>DATA!G6</f>
        <v>0</v>
      </c>
      <c r="H6" s="366">
        <f>DATA!H6</f>
        <v>0</v>
      </c>
      <c r="I6" s="365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spans="1:26" ht="12.75" customHeight="1" x14ac:dyDescent="0.15">
      <c r="A7" s="366" t="str">
        <f>DATA!A7</f>
        <v>6</v>
      </c>
      <c r="B7" s="366">
        <f>DATA!B7</f>
        <v>0</v>
      </c>
      <c r="C7" s="366">
        <f>DATA!C7</f>
        <v>0</v>
      </c>
      <c r="D7" s="366" t="s">
        <v>630</v>
      </c>
      <c r="E7" s="366">
        <f>DATA!E7</f>
        <v>0</v>
      </c>
      <c r="F7" s="366">
        <f>DATA!F7</f>
        <v>0</v>
      </c>
      <c r="G7" s="366">
        <f>DATA!G7</f>
        <v>0</v>
      </c>
      <c r="H7" s="366">
        <f>DATA!H7</f>
        <v>0</v>
      </c>
      <c r="I7" s="365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spans="1:26" ht="12.75" customHeight="1" x14ac:dyDescent="0.15">
      <c r="A8" s="366" t="str">
        <f>DATA!A8</f>
        <v>7</v>
      </c>
      <c r="B8" s="366">
        <f>DATA!B8</f>
        <v>0</v>
      </c>
      <c r="C8" s="366">
        <f>DATA!C8</f>
        <v>0</v>
      </c>
      <c r="D8" s="366">
        <f>DATA!D8</f>
        <v>0</v>
      </c>
      <c r="E8" s="366">
        <f>DATA!E8</f>
        <v>0</v>
      </c>
      <c r="F8" s="366">
        <f>DATA!F8</f>
        <v>0</v>
      </c>
      <c r="G8" s="366">
        <f>DATA!G8</f>
        <v>0</v>
      </c>
      <c r="H8" s="366">
        <f>DATA!H8</f>
        <v>0</v>
      </c>
      <c r="I8" s="365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spans="1:26" ht="12.75" customHeight="1" x14ac:dyDescent="0.15">
      <c r="A9" s="366" t="str">
        <f>DATA!A9</f>
        <v>8</v>
      </c>
      <c r="B9" s="366" t="s">
        <v>3466</v>
      </c>
      <c r="C9" s="366" t="s">
        <v>598</v>
      </c>
      <c r="D9" s="366" t="s">
        <v>599</v>
      </c>
      <c r="E9" s="366">
        <f>DATA!E9</f>
        <v>0</v>
      </c>
      <c r="F9" s="366">
        <f>DATA!F9</f>
        <v>0</v>
      </c>
      <c r="G9" s="366">
        <f>DATA!G9</f>
        <v>0</v>
      </c>
      <c r="H9" s="366" t="s">
        <v>3462</v>
      </c>
      <c r="I9" s="365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 spans="1:26" ht="12.75" customHeight="1" x14ac:dyDescent="0.15">
      <c r="A10" s="366" t="str">
        <f>DATA!A10</f>
        <v>9</v>
      </c>
      <c r="B10" s="366">
        <f>DATA!B10</f>
        <v>0</v>
      </c>
      <c r="C10" s="366" t="s">
        <v>641</v>
      </c>
      <c r="D10" s="366" t="s">
        <v>599</v>
      </c>
      <c r="E10" s="366">
        <f>DATA!E10</f>
        <v>0</v>
      </c>
      <c r="F10" s="366">
        <f>DATA!F10</f>
        <v>0</v>
      </c>
      <c r="G10" s="366">
        <f>DATA!G10</f>
        <v>0</v>
      </c>
      <c r="H10" s="366" t="s">
        <v>3463</v>
      </c>
      <c r="I10" s="365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 spans="1:26" ht="12.75" customHeight="1" x14ac:dyDescent="0.15">
      <c r="A11" s="366" t="str">
        <f>DATA!A11</f>
        <v>10</v>
      </c>
      <c r="B11" s="366">
        <f>DATA!B11</f>
        <v>0</v>
      </c>
      <c r="C11" s="366" t="s">
        <v>696</v>
      </c>
      <c r="D11" s="366" t="s">
        <v>599</v>
      </c>
      <c r="E11" s="366">
        <f>DATA!E11</f>
        <v>0</v>
      </c>
      <c r="F11" s="366">
        <f>DATA!F11</f>
        <v>0</v>
      </c>
      <c r="G11" s="366">
        <f>DATA!G11</f>
        <v>0</v>
      </c>
      <c r="H11" s="366" t="s">
        <v>3464</v>
      </c>
      <c r="I11" s="365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</row>
    <row r="12" spans="1:26" ht="12.75" customHeight="1" x14ac:dyDescent="0.15">
      <c r="A12" s="366" t="str">
        <f>DATA!A12</f>
        <v>11</v>
      </c>
      <c r="B12" s="366">
        <f>DATA!B12</f>
        <v>0</v>
      </c>
      <c r="C12" s="366" t="s">
        <v>676</v>
      </c>
      <c r="D12" s="366" t="s">
        <v>599</v>
      </c>
      <c r="E12" s="366">
        <f>DATA!E12</f>
        <v>0</v>
      </c>
      <c r="F12" s="366">
        <f>DATA!F12</f>
        <v>0</v>
      </c>
      <c r="G12" s="366">
        <f>DATA!G12</f>
        <v>0</v>
      </c>
      <c r="H12" s="366" t="s">
        <v>3467</v>
      </c>
      <c r="I12" s="365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 spans="1:26" ht="12.75" customHeight="1" x14ac:dyDescent="0.15">
      <c r="A13" s="366" t="str">
        <f>DATA!A13</f>
        <v>12</v>
      </c>
      <c r="B13" s="366">
        <f>DATA!B13</f>
        <v>0</v>
      </c>
      <c r="C13" s="366" t="s">
        <v>730</v>
      </c>
      <c r="D13" s="366" t="s">
        <v>599</v>
      </c>
      <c r="E13" s="366">
        <f>DATA!E13</f>
        <v>0</v>
      </c>
      <c r="F13" s="366">
        <f>DATA!F13</f>
        <v>0</v>
      </c>
      <c r="G13" s="366">
        <f>DATA!G13</f>
        <v>0</v>
      </c>
      <c r="H13" s="366">
        <f>DATA!H13</f>
        <v>0</v>
      </c>
      <c r="I13" s="365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 spans="1:26" ht="12.75" customHeight="1" x14ac:dyDescent="0.15">
      <c r="A14" s="366" t="str">
        <f>DATA!A14</f>
        <v>13</v>
      </c>
      <c r="B14" s="366">
        <f>DATA!B14</f>
        <v>0</v>
      </c>
      <c r="C14" s="366" t="s">
        <v>730</v>
      </c>
      <c r="D14" s="366" t="s">
        <v>730</v>
      </c>
      <c r="E14" s="366">
        <f>DATA!E14</f>
        <v>0</v>
      </c>
      <c r="F14" s="366">
        <f>DATA!F14</f>
        <v>0</v>
      </c>
      <c r="G14" s="366">
        <f>DATA!G14</f>
        <v>0</v>
      </c>
      <c r="H14" s="366">
        <f>DATA!H14</f>
        <v>0</v>
      </c>
      <c r="I14" s="365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 spans="1:26" ht="12.75" customHeight="1" x14ac:dyDescent="0.15">
      <c r="A15" s="366" t="str">
        <f>DATA!A15</f>
        <v>14</v>
      </c>
      <c r="B15" s="366">
        <f>DATA!B15</f>
        <v>0</v>
      </c>
      <c r="C15" s="366" t="s">
        <v>730</v>
      </c>
      <c r="D15" s="366" t="s">
        <v>730</v>
      </c>
      <c r="E15" s="366">
        <f>DATA!E15</f>
        <v>0</v>
      </c>
      <c r="F15" s="366">
        <f>DATA!F15</f>
        <v>0</v>
      </c>
      <c r="G15" s="366">
        <f>DATA!G15</f>
        <v>0</v>
      </c>
      <c r="H15" s="366">
        <f>DATA!H15</f>
        <v>0</v>
      </c>
      <c r="I15" s="365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 spans="1:26" ht="12.75" customHeight="1" x14ac:dyDescent="0.15">
      <c r="A16" s="366" t="str">
        <f>DATA!A16</f>
        <v>15</v>
      </c>
      <c r="B16" s="366" t="s">
        <v>3468</v>
      </c>
      <c r="C16" s="366" t="s">
        <v>703</v>
      </c>
      <c r="D16" s="366" t="s">
        <v>632</v>
      </c>
      <c r="E16" s="366">
        <f>DATA!E16</f>
        <v>0</v>
      </c>
      <c r="F16" s="366">
        <f>DATA!F16</f>
        <v>0</v>
      </c>
      <c r="G16" s="366">
        <f>DATA!G16</f>
        <v>0</v>
      </c>
      <c r="H16" s="366" t="s">
        <v>3462</v>
      </c>
      <c r="I16" s="365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 spans="1:26" ht="12.75" customHeight="1" x14ac:dyDescent="0.15">
      <c r="A17" s="366" t="str">
        <f>DATA!A17</f>
        <v>16</v>
      </c>
      <c r="B17" s="366">
        <f>DATA!B17</f>
        <v>0</v>
      </c>
      <c r="C17" s="366" t="s">
        <v>719</v>
      </c>
      <c r="D17" s="366" t="s">
        <v>632</v>
      </c>
      <c r="E17" s="366">
        <f>DATA!E17</f>
        <v>0</v>
      </c>
      <c r="F17" s="366">
        <f>DATA!F17</f>
        <v>0</v>
      </c>
      <c r="G17" s="366">
        <f>DATA!G17</f>
        <v>0</v>
      </c>
      <c r="H17" s="366" t="s">
        <v>3463</v>
      </c>
      <c r="I17" s="365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 spans="1:26" ht="12.75" customHeight="1" x14ac:dyDescent="0.15">
      <c r="A18" s="366" t="str">
        <f>DATA!A18</f>
        <v>17</v>
      </c>
      <c r="B18" s="366">
        <f>DATA!B18</f>
        <v>0</v>
      </c>
      <c r="C18" s="366" t="s">
        <v>722</v>
      </c>
      <c r="D18" s="366" t="s">
        <v>632</v>
      </c>
      <c r="E18" s="366">
        <f>DATA!E18</f>
        <v>0</v>
      </c>
      <c r="F18" s="366">
        <f>DATA!F18</f>
        <v>0</v>
      </c>
      <c r="G18" s="366">
        <f>DATA!G18</f>
        <v>0</v>
      </c>
      <c r="H18" s="366" t="s">
        <v>3464</v>
      </c>
      <c r="I18" s="365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 spans="1:26" ht="12.75" customHeight="1" x14ac:dyDescent="0.15">
      <c r="A19" s="366" t="str">
        <f>DATA!A19</f>
        <v>18</v>
      </c>
      <c r="B19" s="366">
        <f>DATA!B19</f>
        <v>0</v>
      </c>
      <c r="C19" s="366" t="s">
        <v>673</v>
      </c>
      <c r="D19" s="366" t="s">
        <v>632</v>
      </c>
      <c r="E19" s="366">
        <f>DATA!E19</f>
        <v>0</v>
      </c>
      <c r="F19" s="366">
        <f>DATA!F19</f>
        <v>0</v>
      </c>
      <c r="G19" s="366">
        <f>DATA!G19</f>
        <v>0</v>
      </c>
      <c r="H19" s="366" t="s">
        <v>3464</v>
      </c>
      <c r="I19" s="365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 spans="1:26" ht="12.75" customHeight="1" x14ac:dyDescent="0.15">
      <c r="A20" s="366" t="str">
        <f>DATA!A20</f>
        <v>19</v>
      </c>
      <c r="B20" s="366">
        <f>DATA!B20</f>
        <v>0</v>
      </c>
      <c r="C20" s="366" t="s">
        <v>730</v>
      </c>
      <c r="D20" s="366" t="s">
        <v>632</v>
      </c>
      <c r="E20" s="366">
        <f>DATA!E20</f>
        <v>0</v>
      </c>
      <c r="F20" s="366">
        <f>DATA!F20</f>
        <v>0</v>
      </c>
      <c r="G20" s="366">
        <f>DATA!G20</f>
        <v>0</v>
      </c>
      <c r="H20" s="366" t="s">
        <v>3465</v>
      </c>
      <c r="I20" s="365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 spans="1:26" ht="12.75" customHeight="1" x14ac:dyDescent="0.15">
      <c r="A21" s="366" t="str">
        <f>DATA!A21</f>
        <v>20</v>
      </c>
      <c r="B21" s="366">
        <f>DATA!B21</f>
        <v>0</v>
      </c>
      <c r="C21" s="366" t="s">
        <v>730</v>
      </c>
      <c r="D21" s="366" t="s">
        <v>730</v>
      </c>
      <c r="E21" s="366">
        <f>DATA!E21</f>
        <v>0</v>
      </c>
      <c r="F21" s="366">
        <f>DATA!F21</f>
        <v>0</v>
      </c>
      <c r="G21" s="366">
        <f>DATA!G21</f>
        <v>0</v>
      </c>
      <c r="H21" s="366">
        <f>DATA!H21</f>
        <v>0</v>
      </c>
      <c r="I21" s="365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 spans="1:26" ht="12.75" customHeight="1" x14ac:dyDescent="0.15">
      <c r="A22" s="366" t="str">
        <f>DATA!A22</f>
        <v>21</v>
      </c>
      <c r="B22" s="366">
        <f>DATA!B22</f>
        <v>0</v>
      </c>
      <c r="C22" s="366" t="s">
        <v>730</v>
      </c>
      <c r="D22" s="366" t="s">
        <v>730</v>
      </c>
      <c r="E22" s="366">
        <f>DATA!E22</f>
        <v>0</v>
      </c>
      <c r="F22" s="366">
        <f>DATA!F22</f>
        <v>0</v>
      </c>
      <c r="G22" s="366">
        <f>DATA!G22</f>
        <v>0</v>
      </c>
      <c r="H22" s="366">
        <f>DATA!H22</f>
        <v>0</v>
      </c>
      <c r="I22" s="365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 spans="1:26" ht="12.75" customHeight="1" x14ac:dyDescent="0.15">
      <c r="A23" s="366" t="str">
        <f>DATA!A23</f>
        <v>22</v>
      </c>
      <c r="B23" s="366" t="s">
        <v>3469</v>
      </c>
      <c r="C23" s="366" t="s">
        <v>688</v>
      </c>
      <c r="D23" s="366" t="s">
        <v>633</v>
      </c>
      <c r="E23" s="366">
        <f>DATA!E23</f>
        <v>0</v>
      </c>
      <c r="F23" s="366">
        <f>DATA!F23</f>
        <v>0</v>
      </c>
      <c r="G23" s="366">
        <f>DATA!G23</f>
        <v>0</v>
      </c>
      <c r="H23" s="366" t="s">
        <v>3462</v>
      </c>
      <c r="I23" s="365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 spans="1:26" ht="12.75" customHeight="1" x14ac:dyDescent="0.15">
      <c r="A24" s="366" t="str">
        <f>DATA!A24</f>
        <v>23</v>
      </c>
      <c r="B24" s="366">
        <f>DATA!B24</f>
        <v>0</v>
      </c>
      <c r="C24" s="366" t="s">
        <v>731</v>
      </c>
      <c r="D24" s="366" t="s">
        <v>633</v>
      </c>
      <c r="E24" s="366">
        <f>DATA!E24</f>
        <v>0</v>
      </c>
      <c r="F24" s="366">
        <f>DATA!F24</f>
        <v>0</v>
      </c>
      <c r="G24" s="366">
        <f>DATA!G24</f>
        <v>0</v>
      </c>
      <c r="H24" s="366" t="s">
        <v>3463</v>
      </c>
      <c r="I24" s="365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 spans="1:26" ht="12.75" customHeight="1" x14ac:dyDescent="0.15">
      <c r="A25" s="366" t="str">
        <f>DATA!A25</f>
        <v>24</v>
      </c>
      <c r="B25" s="366">
        <f>DATA!B25</f>
        <v>0</v>
      </c>
      <c r="C25" s="366" t="s">
        <v>714</v>
      </c>
      <c r="D25" s="366" t="s">
        <v>633</v>
      </c>
      <c r="E25" s="366">
        <f>DATA!E25</f>
        <v>0</v>
      </c>
      <c r="F25" s="366">
        <f>DATA!F25</f>
        <v>0</v>
      </c>
      <c r="G25" s="366">
        <f>DATA!G25</f>
        <v>0</v>
      </c>
      <c r="H25" s="366" t="s">
        <v>3464</v>
      </c>
      <c r="I25" s="365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</row>
    <row r="26" spans="1:26" ht="12.75" customHeight="1" x14ac:dyDescent="0.15">
      <c r="A26" s="366" t="str">
        <f>DATA!A26</f>
        <v>25</v>
      </c>
      <c r="B26" s="366">
        <f>DATA!B26</f>
        <v>0</v>
      </c>
      <c r="C26" s="366" t="s">
        <v>697</v>
      </c>
      <c r="D26" s="366" t="s">
        <v>633</v>
      </c>
      <c r="E26" s="366">
        <f>DATA!E26</f>
        <v>0</v>
      </c>
      <c r="F26" s="366">
        <f>DATA!F26</f>
        <v>0</v>
      </c>
      <c r="G26" s="366">
        <f>DATA!G26</f>
        <v>0</v>
      </c>
      <c r="H26" s="366" t="s">
        <v>3465</v>
      </c>
      <c r="I26" s="365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</row>
    <row r="27" spans="1:26" ht="12.75" customHeight="1" x14ac:dyDescent="0.15">
      <c r="A27" s="366" t="str">
        <f>DATA!A27</f>
        <v>26</v>
      </c>
      <c r="B27" s="366">
        <f>DATA!B27</f>
        <v>0</v>
      </c>
      <c r="C27" s="366" t="s">
        <v>730</v>
      </c>
      <c r="D27" s="366" t="s">
        <v>633</v>
      </c>
      <c r="E27" s="366">
        <f>DATA!E27</f>
        <v>0</v>
      </c>
      <c r="F27" s="366">
        <f>DATA!F27</f>
        <v>0</v>
      </c>
      <c r="G27" s="366">
        <f>DATA!G27</f>
        <v>0</v>
      </c>
      <c r="H27" s="366">
        <f>DATA!H27</f>
        <v>0</v>
      </c>
      <c r="I27" s="365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</row>
    <row r="28" spans="1:26" ht="12.75" customHeight="1" x14ac:dyDescent="0.15">
      <c r="A28" s="366" t="str">
        <f>DATA!A28</f>
        <v>27</v>
      </c>
      <c r="B28" s="366">
        <f>DATA!B28</f>
        <v>0</v>
      </c>
      <c r="C28" s="366" t="s">
        <v>730</v>
      </c>
      <c r="D28" s="366" t="s">
        <v>730</v>
      </c>
      <c r="E28" s="366">
        <f>DATA!E28</f>
        <v>0</v>
      </c>
      <c r="F28" s="366">
        <f>DATA!F28</f>
        <v>0</v>
      </c>
      <c r="G28" s="366">
        <f>DATA!G28</f>
        <v>0</v>
      </c>
      <c r="H28" s="366">
        <f>DATA!H28</f>
        <v>0</v>
      </c>
      <c r="I28" s="365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</row>
    <row r="29" spans="1:26" ht="12.75" customHeight="1" x14ac:dyDescent="0.15">
      <c r="A29" s="366" t="str">
        <f>DATA!A29</f>
        <v>28</v>
      </c>
      <c r="B29" s="366">
        <f>DATA!B29</f>
        <v>0</v>
      </c>
      <c r="C29" s="366" t="s">
        <v>730</v>
      </c>
      <c r="D29" s="366" t="s">
        <v>730</v>
      </c>
      <c r="E29" s="366">
        <f>DATA!E29</f>
        <v>0</v>
      </c>
      <c r="F29" s="366">
        <f>DATA!F29</f>
        <v>0</v>
      </c>
      <c r="G29" s="366">
        <f>DATA!G29</f>
        <v>0</v>
      </c>
      <c r="H29" s="366">
        <f>DATA!H29</f>
        <v>0</v>
      </c>
      <c r="I29" s="365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</row>
    <row r="30" spans="1:26" ht="12.75" customHeight="1" x14ac:dyDescent="0.15">
      <c r="A30" s="366" t="str">
        <f>DATA!A30</f>
        <v>29</v>
      </c>
      <c r="B30" s="366" t="s">
        <v>3461</v>
      </c>
      <c r="C30" s="366" t="s">
        <v>655</v>
      </c>
      <c r="D30" s="366" t="s">
        <v>618</v>
      </c>
      <c r="E30" s="366">
        <f>DATA!E30</f>
        <v>0</v>
      </c>
      <c r="F30" s="366">
        <f>DATA!F30</f>
        <v>0</v>
      </c>
      <c r="G30" s="366">
        <f>DATA!G30</f>
        <v>0</v>
      </c>
      <c r="H30" s="366" t="s">
        <v>3470</v>
      </c>
      <c r="I30" s="365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</row>
    <row r="31" spans="1:26" ht="12.75" customHeight="1" x14ac:dyDescent="0.15">
      <c r="A31" s="366" t="str">
        <f>DATA!A31</f>
        <v>30</v>
      </c>
      <c r="B31" s="366">
        <f>DATA!B31</f>
        <v>0</v>
      </c>
      <c r="C31" s="366" t="s">
        <v>720</v>
      </c>
      <c r="D31" s="366" t="s">
        <v>618</v>
      </c>
      <c r="E31" s="366">
        <f>DATA!E31</f>
        <v>0</v>
      </c>
      <c r="F31" s="366">
        <f>DATA!F31</f>
        <v>0</v>
      </c>
      <c r="G31" s="366">
        <f>DATA!G31</f>
        <v>0</v>
      </c>
      <c r="H31" s="366" t="s">
        <v>3471</v>
      </c>
      <c r="I31" s="365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</row>
    <row r="32" spans="1:26" ht="12.75" customHeight="1" x14ac:dyDescent="0.15">
      <c r="A32" s="366" t="str">
        <f>DATA!A32</f>
        <v>31</v>
      </c>
      <c r="B32" s="366">
        <f>DATA!B32</f>
        <v>0</v>
      </c>
      <c r="C32" s="366" t="s">
        <v>643</v>
      </c>
      <c r="D32" s="366" t="s">
        <v>618</v>
      </c>
      <c r="E32" s="366">
        <f>DATA!E32</f>
        <v>0</v>
      </c>
      <c r="F32" s="366">
        <f>DATA!F32</f>
        <v>0</v>
      </c>
      <c r="G32" s="366">
        <f>DATA!G32</f>
        <v>0</v>
      </c>
      <c r="H32" s="366" t="s">
        <v>3472</v>
      </c>
      <c r="I32" s="365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</row>
    <row r="33" spans="1:26" ht="12.75" customHeight="1" x14ac:dyDescent="0.15">
      <c r="A33" s="366" t="str">
        <f>DATA!A33</f>
        <v>32</v>
      </c>
      <c r="B33" s="366">
        <f>DATA!B33</f>
        <v>0</v>
      </c>
      <c r="C33" s="366" t="s">
        <v>678</v>
      </c>
      <c r="D33" s="366" t="s">
        <v>618</v>
      </c>
      <c r="E33" s="366">
        <f>DATA!E33</f>
        <v>0</v>
      </c>
      <c r="F33" s="366">
        <f>DATA!F33</f>
        <v>0</v>
      </c>
      <c r="G33" s="366">
        <f>DATA!G33</f>
        <v>0</v>
      </c>
      <c r="H33" s="366" t="s">
        <v>3473</v>
      </c>
      <c r="I33" s="365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</row>
    <row r="34" spans="1:26" ht="12.75" customHeight="1" x14ac:dyDescent="0.15">
      <c r="A34" s="366" t="str">
        <f>DATA!A34</f>
        <v>33</v>
      </c>
      <c r="B34" s="366">
        <f>DATA!B34</f>
        <v>0</v>
      </c>
      <c r="C34" s="366" t="s">
        <v>732</v>
      </c>
      <c r="D34" s="366" t="s">
        <v>618</v>
      </c>
      <c r="E34" s="366">
        <f>DATA!E34</f>
        <v>0</v>
      </c>
      <c r="F34" s="366">
        <f>DATA!F34</f>
        <v>0</v>
      </c>
      <c r="G34" s="366">
        <f>DATA!G34</f>
        <v>0</v>
      </c>
      <c r="H34" s="366">
        <f>DATA!H34</f>
        <v>0</v>
      </c>
      <c r="I34" s="365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 spans="1:26" ht="12.75" customHeight="1" x14ac:dyDescent="0.15">
      <c r="A35" s="366" t="str">
        <f>DATA!A35</f>
        <v>34</v>
      </c>
      <c r="B35" s="366">
        <f>DATA!B35</f>
        <v>0</v>
      </c>
      <c r="C35" s="366" t="s">
        <v>733</v>
      </c>
      <c r="D35" s="366" t="s">
        <v>618</v>
      </c>
      <c r="E35" s="366">
        <f>DATA!E35</f>
        <v>0</v>
      </c>
      <c r="F35" s="366">
        <f>DATA!F35</f>
        <v>0</v>
      </c>
      <c r="G35" s="366">
        <f>DATA!G35</f>
        <v>0</v>
      </c>
      <c r="H35" s="366">
        <f>DATA!H35</f>
        <v>0</v>
      </c>
      <c r="I35" s="365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</row>
    <row r="36" spans="1:26" ht="12.75" customHeight="1" x14ac:dyDescent="0.15">
      <c r="A36" s="366" t="str">
        <f>DATA!A36</f>
        <v>35</v>
      </c>
      <c r="B36" s="366">
        <f>DATA!B36</f>
        <v>0</v>
      </c>
      <c r="C36" s="366" t="s">
        <v>730</v>
      </c>
      <c r="D36" s="366" t="s">
        <v>618</v>
      </c>
      <c r="E36" s="366">
        <f>DATA!E36</f>
        <v>0</v>
      </c>
      <c r="F36" s="366">
        <f>DATA!F36</f>
        <v>0</v>
      </c>
      <c r="G36" s="366">
        <f>DATA!G36</f>
        <v>0</v>
      </c>
      <c r="H36" s="366">
        <f>DATA!H36</f>
        <v>0</v>
      </c>
      <c r="I36" s="365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 spans="1:26" ht="12.75" customHeight="1" x14ac:dyDescent="0.15">
      <c r="A37" s="366" t="str">
        <f>DATA!A37</f>
        <v>36</v>
      </c>
      <c r="B37" s="366" t="s">
        <v>3474</v>
      </c>
      <c r="C37" s="366" t="s">
        <v>734</v>
      </c>
      <c r="D37" s="366" t="s">
        <v>619</v>
      </c>
      <c r="E37" s="366">
        <f>DATA!E37</f>
        <v>0</v>
      </c>
      <c r="F37" s="366">
        <f>DATA!F37</f>
        <v>0</v>
      </c>
      <c r="G37" s="366">
        <f>DATA!G37</f>
        <v>0</v>
      </c>
      <c r="H37" s="366" t="s">
        <v>3470</v>
      </c>
      <c r="I37" s="365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 spans="1:26" ht="12.75" customHeight="1" x14ac:dyDescent="0.15">
      <c r="A38" s="366" t="str">
        <f>DATA!A38</f>
        <v>37</v>
      </c>
      <c r="B38" s="366">
        <f>DATA!B38</f>
        <v>0</v>
      </c>
      <c r="C38" s="366" t="s">
        <v>715</v>
      </c>
      <c r="D38" s="366" t="s">
        <v>619</v>
      </c>
      <c r="E38" s="366">
        <f>DATA!E38</f>
        <v>0</v>
      </c>
      <c r="F38" s="366">
        <f>DATA!F38</f>
        <v>0</v>
      </c>
      <c r="G38" s="366">
        <f>DATA!G38</f>
        <v>0</v>
      </c>
      <c r="H38" s="366">
        <f>DATA!H38</f>
        <v>0.4375</v>
      </c>
      <c r="I38" s="365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 spans="1:26" ht="12.75" customHeight="1" x14ac:dyDescent="0.15">
      <c r="A39" s="366" t="str">
        <f>DATA!A39</f>
        <v>38</v>
      </c>
      <c r="B39" s="366">
        <f>DATA!B39</f>
        <v>0</v>
      </c>
      <c r="C39" s="366" t="s">
        <v>672</v>
      </c>
      <c r="D39" s="366" t="s">
        <v>619</v>
      </c>
      <c r="E39" s="366">
        <f>DATA!E39</f>
        <v>0</v>
      </c>
      <c r="F39" s="366">
        <f>DATA!F39</f>
        <v>0</v>
      </c>
      <c r="G39" s="366">
        <f>DATA!G39</f>
        <v>0</v>
      </c>
      <c r="H39" s="366">
        <f>DATA!H39</f>
        <v>0.45833333333333331</v>
      </c>
      <c r="I39" s="365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</row>
    <row r="40" spans="1:26" ht="12.75" customHeight="1" x14ac:dyDescent="0.15">
      <c r="A40" s="366" t="str">
        <f>DATA!A40</f>
        <v>39</v>
      </c>
      <c r="B40" s="366">
        <f>DATA!B40</f>
        <v>0</v>
      </c>
      <c r="C40" s="366" t="s">
        <v>663</v>
      </c>
      <c r="D40" s="366" t="s">
        <v>619</v>
      </c>
      <c r="E40" s="366">
        <f>DATA!E40</f>
        <v>0</v>
      </c>
      <c r="F40" s="366">
        <f>DATA!F40</f>
        <v>0</v>
      </c>
      <c r="G40" s="366">
        <f>DATA!G40</f>
        <v>0</v>
      </c>
      <c r="H40" s="366">
        <f>DATA!H40</f>
        <v>0.47916666666666669</v>
      </c>
      <c r="I40" s="365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</row>
    <row r="41" spans="1:26" ht="12.75" customHeight="1" x14ac:dyDescent="0.15">
      <c r="A41" s="366" t="str">
        <f>DATA!A41</f>
        <v>40</v>
      </c>
      <c r="B41" s="366">
        <f>DATA!B41</f>
        <v>0</v>
      </c>
      <c r="C41" s="366" t="s">
        <v>642</v>
      </c>
      <c r="D41" s="366" t="s">
        <v>619</v>
      </c>
      <c r="E41" s="366">
        <f>DATA!E41</f>
        <v>0</v>
      </c>
      <c r="F41" s="366">
        <f>DATA!F41</f>
        <v>0</v>
      </c>
      <c r="G41" s="366">
        <f>DATA!G41</f>
        <v>0</v>
      </c>
      <c r="H41" s="366">
        <f>DATA!H41</f>
        <v>0</v>
      </c>
      <c r="I41" s="365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</row>
    <row r="42" spans="1:26" ht="12.75" customHeight="1" x14ac:dyDescent="0.15">
      <c r="A42" s="366" t="str">
        <f>DATA!A42</f>
        <v>41</v>
      </c>
      <c r="B42" s="366">
        <f>DATA!B42</f>
        <v>0</v>
      </c>
      <c r="C42" s="366" t="s">
        <v>730</v>
      </c>
      <c r="D42" s="366" t="s">
        <v>619</v>
      </c>
      <c r="E42" s="366">
        <f>DATA!E42</f>
        <v>0</v>
      </c>
      <c r="F42" s="366">
        <f>DATA!F42</f>
        <v>0</v>
      </c>
      <c r="G42" s="366">
        <f>DATA!G42</f>
        <v>0</v>
      </c>
      <c r="H42" s="366">
        <f>DATA!H42</f>
        <v>0</v>
      </c>
      <c r="I42" s="365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</row>
    <row r="43" spans="1:26" ht="12.75" customHeight="1" x14ac:dyDescent="0.15">
      <c r="A43" s="366" t="str">
        <f>DATA!A43</f>
        <v>42</v>
      </c>
      <c r="B43" s="366">
        <f>DATA!B43</f>
        <v>0</v>
      </c>
      <c r="C43" s="366">
        <f>DATA!C43</f>
        <v>0</v>
      </c>
      <c r="D43" s="366" t="s">
        <v>619</v>
      </c>
      <c r="E43" s="366">
        <f>DATA!E43</f>
        <v>0</v>
      </c>
      <c r="F43" s="366">
        <f>DATA!F43</f>
        <v>0</v>
      </c>
      <c r="G43" s="366">
        <f>DATA!G43</f>
        <v>0</v>
      </c>
      <c r="H43" s="366">
        <f>DATA!H43</f>
        <v>0</v>
      </c>
      <c r="I43" s="365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</row>
    <row r="44" spans="1:26" ht="12.75" customHeight="1" x14ac:dyDescent="0.15">
      <c r="A44" s="366" t="str">
        <f>DATA!A44</f>
        <v>43</v>
      </c>
      <c r="B44" s="366" t="s">
        <v>3474</v>
      </c>
      <c r="C44" s="366" t="s">
        <v>687</v>
      </c>
      <c r="D44" s="366" t="s">
        <v>614</v>
      </c>
      <c r="E44" s="366">
        <f>DATA!E44</f>
        <v>0</v>
      </c>
      <c r="F44" s="366">
        <f>DATA!F44</f>
        <v>0</v>
      </c>
      <c r="G44" s="366">
        <f>DATA!G44</f>
        <v>0</v>
      </c>
      <c r="H44" s="366">
        <f>DATA!H44</f>
        <v>0.41666666666666669</v>
      </c>
      <c r="I44" s="365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</row>
    <row r="45" spans="1:26" ht="12.75" customHeight="1" x14ac:dyDescent="0.15">
      <c r="A45" s="366" t="str">
        <f>DATA!A45</f>
        <v>44</v>
      </c>
      <c r="B45" s="366">
        <f>DATA!B45</f>
        <v>0</v>
      </c>
      <c r="C45" s="366" t="s">
        <v>700</v>
      </c>
      <c r="D45" s="366" t="s">
        <v>614</v>
      </c>
      <c r="E45" s="366">
        <f>DATA!E45</f>
        <v>0</v>
      </c>
      <c r="F45" s="366">
        <f>DATA!F45</f>
        <v>0</v>
      </c>
      <c r="G45" s="366">
        <f>DATA!G45</f>
        <v>0</v>
      </c>
      <c r="H45" s="366">
        <f>DATA!H45</f>
        <v>0.4375</v>
      </c>
      <c r="I45" s="365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</row>
    <row r="46" spans="1:26" ht="12.75" customHeight="1" x14ac:dyDescent="0.15">
      <c r="A46" s="366" t="str">
        <f>DATA!A46</f>
        <v>45</v>
      </c>
      <c r="B46" s="366">
        <f>DATA!B46</f>
        <v>0</v>
      </c>
      <c r="C46" s="366" t="s">
        <v>681</v>
      </c>
      <c r="D46" s="366" t="s">
        <v>614</v>
      </c>
      <c r="E46" s="366">
        <f>DATA!E46</f>
        <v>0</v>
      </c>
      <c r="F46" s="366">
        <f>DATA!F46</f>
        <v>0</v>
      </c>
      <c r="G46" s="366">
        <f>DATA!G46</f>
        <v>0</v>
      </c>
      <c r="H46" s="366">
        <f>DATA!H46</f>
        <v>0.45833333333333331</v>
      </c>
      <c r="I46" s="365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</row>
    <row r="47" spans="1:26" ht="12.75" customHeight="1" x14ac:dyDescent="0.15">
      <c r="A47" s="366" t="str">
        <f>DATA!A47</f>
        <v>46</v>
      </c>
      <c r="B47" s="366">
        <f>DATA!B47</f>
        <v>0</v>
      </c>
      <c r="C47" s="366" t="s">
        <v>3459</v>
      </c>
      <c r="D47" s="366" t="s">
        <v>614</v>
      </c>
      <c r="E47" s="366">
        <f>DATA!E47</f>
        <v>0</v>
      </c>
      <c r="F47" s="366">
        <f>DATA!F47</f>
        <v>0</v>
      </c>
      <c r="G47" s="366">
        <f>DATA!G47</f>
        <v>0</v>
      </c>
      <c r="H47" s="366">
        <f>DATA!H47</f>
        <v>0.47916666666666669</v>
      </c>
      <c r="I47" s="365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</row>
    <row r="48" spans="1:26" ht="12.75" customHeight="1" x14ac:dyDescent="0.15">
      <c r="A48" s="366" t="str">
        <f>DATA!A48</f>
        <v>47</v>
      </c>
      <c r="B48" s="366">
        <f>DATA!B48</f>
        <v>0</v>
      </c>
      <c r="C48" s="366" t="s">
        <v>735</v>
      </c>
      <c r="D48" s="366" t="s">
        <v>614</v>
      </c>
      <c r="E48" s="366">
        <f>DATA!E48</f>
        <v>0</v>
      </c>
      <c r="F48" s="366">
        <f>DATA!F48</f>
        <v>0</v>
      </c>
      <c r="G48" s="366">
        <f>DATA!G48</f>
        <v>0</v>
      </c>
      <c r="H48" s="366">
        <f>DATA!H48</f>
        <v>0</v>
      </c>
      <c r="I48" s="365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 spans="1:26" ht="12.75" customHeight="1" x14ac:dyDescent="0.15">
      <c r="A49" s="366" t="str">
        <f>DATA!A49</f>
        <v>48</v>
      </c>
      <c r="B49" s="366">
        <f>DATA!B49</f>
        <v>0</v>
      </c>
      <c r="C49" s="366" t="s">
        <v>736</v>
      </c>
      <c r="D49" s="366" t="s">
        <v>614</v>
      </c>
      <c r="E49" s="366">
        <f>DATA!E49</f>
        <v>0</v>
      </c>
      <c r="F49" s="366">
        <f>DATA!F49</f>
        <v>0</v>
      </c>
      <c r="G49" s="366">
        <f>DATA!G49</f>
        <v>0</v>
      </c>
      <c r="H49" s="366">
        <f>DATA!H49</f>
        <v>0</v>
      </c>
      <c r="I49" s="365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</row>
    <row r="50" spans="1:26" ht="12.75" customHeight="1" x14ac:dyDescent="0.15">
      <c r="A50" s="366" t="str">
        <f>DATA!A50</f>
        <v>49</v>
      </c>
      <c r="B50" s="366">
        <f>DATA!B50</f>
        <v>0</v>
      </c>
      <c r="C50" s="366" t="s">
        <v>730</v>
      </c>
      <c r="D50" s="366" t="s">
        <v>730</v>
      </c>
      <c r="E50" s="366">
        <f>DATA!E50</f>
        <v>0</v>
      </c>
      <c r="F50" s="366">
        <f>DATA!F50</f>
        <v>0</v>
      </c>
      <c r="G50" s="366">
        <f>DATA!G50</f>
        <v>0</v>
      </c>
      <c r="H50" s="366">
        <f>DATA!H50</f>
        <v>0</v>
      </c>
      <c r="I50" s="365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</row>
    <row r="51" spans="1:26" ht="12.75" customHeight="1" x14ac:dyDescent="0.15">
      <c r="A51" s="366" t="str">
        <f>DATA!A51</f>
        <v>50</v>
      </c>
      <c r="B51" s="366" t="s">
        <v>3474</v>
      </c>
      <c r="C51" s="366" t="s">
        <v>647</v>
      </c>
      <c r="D51" s="366" t="s">
        <v>616</v>
      </c>
      <c r="E51" s="366">
        <f>DATA!E51</f>
        <v>0</v>
      </c>
      <c r="F51" s="366">
        <f>DATA!F51</f>
        <v>0</v>
      </c>
      <c r="G51" s="366">
        <f>DATA!G51</f>
        <v>0</v>
      </c>
      <c r="H51" s="366">
        <f>DATA!H51</f>
        <v>0.41666666666666669</v>
      </c>
      <c r="I51" s="365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</row>
    <row r="52" spans="1:26" ht="12.75" customHeight="1" x14ac:dyDescent="0.15">
      <c r="A52" s="366" t="str">
        <f>DATA!A52</f>
        <v>51</v>
      </c>
      <c r="B52" s="366">
        <f>DATA!B52</f>
        <v>0</v>
      </c>
      <c r="C52" s="366" t="s">
        <v>737</v>
      </c>
      <c r="D52" s="366" t="s">
        <v>616</v>
      </c>
      <c r="E52" s="366">
        <f>DATA!E52</f>
        <v>0</v>
      </c>
      <c r="F52" s="366">
        <f>DATA!F52</f>
        <v>0</v>
      </c>
      <c r="G52" s="366">
        <f>DATA!G52</f>
        <v>0</v>
      </c>
      <c r="H52" s="366">
        <f>DATA!H52</f>
        <v>0.4375</v>
      </c>
      <c r="I52" s="365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</row>
    <row r="53" spans="1:26" ht="12.75" customHeight="1" x14ac:dyDescent="0.15">
      <c r="A53" s="366" t="str">
        <f>DATA!A53</f>
        <v>52</v>
      </c>
      <c r="B53" s="366">
        <f>DATA!B53</f>
        <v>0</v>
      </c>
      <c r="C53" s="366" t="s">
        <v>709</v>
      </c>
      <c r="D53" s="366" t="s">
        <v>616</v>
      </c>
      <c r="E53" s="366">
        <f>DATA!E53</f>
        <v>0</v>
      </c>
      <c r="F53" s="366">
        <f>DATA!F53</f>
        <v>0</v>
      </c>
      <c r="G53" s="366">
        <f>DATA!G53</f>
        <v>0</v>
      </c>
      <c r="H53" s="366">
        <f>DATA!H53</f>
        <v>0.45833333333333331</v>
      </c>
      <c r="I53" s="365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</row>
    <row r="54" spans="1:26" ht="12.75" customHeight="1" x14ac:dyDescent="0.15">
      <c r="A54" s="366" t="str">
        <f>DATA!A54</f>
        <v>53</v>
      </c>
      <c r="B54" s="366">
        <f>DATA!B54</f>
        <v>0</v>
      </c>
      <c r="C54" s="366" t="s">
        <v>693</v>
      </c>
      <c r="D54" s="366" t="s">
        <v>616</v>
      </c>
      <c r="E54" s="366">
        <f>DATA!E54</f>
        <v>0</v>
      </c>
      <c r="F54" s="366">
        <f>DATA!F54</f>
        <v>0</v>
      </c>
      <c r="G54" s="366">
        <f>DATA!G54</f>
        <v>0</v>
      </c>
      <c r="H54" s="366">
        <f>DATA!H54</f>
        <v>0.47916666666666669</v>
      </c>
      <c r="I54" s="365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</row>
    <row r="55" spans="1:26" ht="12.75" customHeight="1" x14ac:dyDescent="0.15">
      <c r="A55" s="366" t="str">
        <f>DATA!A55</f>
        <v>54</v>
      </c>
      <c r="B55" s="366">
        <f>DATA!B55</f>
        <v>0</v>
      </c>
      <c r="C55" s="366" t="s">
        <v>639</v>
      </c>
      <c r="D55" s="366" t="s">
        <v>616</v>
      </c>
      <c r="E55" s="366">
        <f>DATA!E55</f>
        <v>0</v>
      </c>
      <c r="F55" s="366">
        <f>DATA!F55</f>
        <v>0</v>
      </c>
      <c r="G55" s="366">
        <f>DATA!G55</f>
        <v>0</v>
      </c>
      <c r="H55" s="366">
        <f>DATA!H55</f>
        <v>0</v>
      </c>
      <c r="I55" s="365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</row>
    <row r="56" spans="1:26" ht="12.75" customHeight="1" x14ac:dyDescent="0.15">
      <c r="A56" s="366" t="str">
        <f>DATA!A56</f>
        <v>55</v>
      </c>
      <c r="B56" s="366">
        <f>DATA!B56</f>
        <v>0</v>
      </c>
      <c r="C56" s="366" t="s">
        <v>738</v>
      </c>
      <c r="D56" s="366" t="s">
        <v>616</v>
      </c>
      <c r="E56" s="366">
        <f>DATA!E56</f>
        <v>0</v>
      </c>
      <c r="F56" s="366">
        <f>DATA!F56</f>
        <v>0</v>
      </c>
      <c r="G56" s="366">
        <f>DATA!G56</f>
        <v>0</v>
      </c>
      <c r="H56" s="366">
        <f>DATA!H56</f>
        <v>0</v>
      </c>
      <c r="I56" s="365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</row>
    <row r="57" spans="1:26" ht="12.75" customHeight="1" x14ac:dyDescent="0.15">
      <c r="A57" s="366" t="str">
        <f>DATA!A57</f>
        <v>56</v>
      </c>
      <c r="B57" s="366">
        <f>DATA!B57</f>
        <v>0</v>
      </c>
      <c r="C57" s="366" t="s">
        <v>730</v>
      </c>
      <c r="D57" s="366" t="s">
        <v>616</v>
      </c>
      <c r="E57" s="366">
        <f>DATA!E57</f>
        <v>0</v>
      </c>
      <c r="F57" s="366">
        <f>DATA!F57</f>
        <v>0</v>
      </c>
      <c r="G57" s="366">
        <f>DATA!G57</f>
        <v>0</v>
      </c>
      <c r="H57" s="366">
        <f>DATA!H57</f>
        <v>0</v>
      </c>
      <c r="I57" s="365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 spans="1:26" ht="12.75" customHeight="1" x14ac:dyDescent="0.15">
      <c r="A58" s="366" t="str">
        <f>DATA!A58</f>
        <v>57</v>
      </c>
      <c r="B58" s="366" t="s">
        <v>3475</v>
      </c>
      <c r="C58" s="366" t="s">
        <v>711</v>
      </c>
      <c r="D58" s="366" t="s">
        <v>627</v>
      </c>
      <c r="E58" s="366">
        <f>DATA!E58</f>
        <v>0</v>
      </c>
      <c r="F58" s="366">
        <f>DATA!F58</f>
        <v>0</v>
      </c>
      <c r="G58" s="366">
        <f>DATA!G58</f>
        <v>0</v>
      </c>
      <c r="H58" s="366">
        <f>DATA!H58</f>
        <v>0.5</v>
      </c>
      <c r="I58" s="365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 spans="1:26" ht="12.75" customHeight="1" x14ac:dyDescent="0.15">
      <c r="A59" s="366" t="str">
        <f>DATA!A59</f>
        <v>58</v>
      </c>
      <c r="B59" s="366">
        <f>DATA!B59</f>
        <v>0</v>
      </c>
      <c r="C59" s="366" t="s">
        <v>651</v>
      </c>
      <c r="D59" s="366" t="s">
        <v>627</v>
      </c>
      <c r="E59" s="366">
        <f>DATA!E59</f>
        <v>0</v>
      </c>
      <c r="F59" s="366">
        <f>DATA!F59</f>
        <v>0</v>
      </c>
      <c r="G59" s="366">
        <f>DATA!G59</f>
        <v>0</v>
      </c>
      <c r="H59" s="366">
        <f>DATA!H59</f>
        <v>0.52083333333333337</v>
      </c>
      <c r="I59" s="365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 spans="1:26" ht="12.75" customHeight="1" x14ac:dyDescent="0.15">
      <c r="A60" s="366" t="str">
        <f>DATA!A60</f>
        <v>59</v>
      </c>
      <c r="B60" s="366">
        <f>DATA!B60</f>
        <v>0</v>
      </c>
      <c r="C60" s="366" t="s">
        <v>721</v>
      </c>
      <c r="D60" s="366" t="s">
        <v>627</v>
      </c>
      <c r="E60" s="366">
        <f>DATA!E60</f>
        <v>0</v>
      </c>
      <c r="F60" s="366">
        <f>DATA!F60</f>
        <v>0</v>
      </c>
      <c r="G60" s="366">
        <f>DATA!G60</f>
        <v>0</v>
      </c>
      <c r="H60" s="366">
        <f>DATA!H60</f>
        <v>0.54166666666666663</v>
      </c>
      <c r="I60" s="365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 spans="1:26" ht="12.75" customHeight="1" x14ac:dyDescent="0.15">
      <c r="A61" s="366" t="str">
        <f>DATA!A61</f>
        <v>60</v>
      </c>
      <c r="B61" s="366">
        <f>DATA!B61</f>
        <v>0</v>
      </c>
      <c r="C61" s="366" t="s">
        <v>677</v>
      </c>
      <c r="D61" s="366" t="s">
        <v>627</v>
      </c>
      <c r="E61" s="366">
        <f>DATA!E61</f>
        <v>0</v>
      </c>
      <c r="F61" s="366">
        <f>DATA!F61</f>
        <v>0</v>
      </c>
      <c r="G61" s="366">
        <f>DATA!G61</f>
        <v>0</v>
      </c>
      <c r="H61" s="366">
        <f>DATA!H61</f>
        <v>0.5625</v>
      </c>
      <c r="I61" s="365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 spans="1:26" ht="12.75" customHeight="1" x14ac:dyDescent="0.15">
      <c r="A62" s="366" t="str">
        <f>DATA!A62</f>
        <v>61</v>
      </c>
      <c r="B62" s="366">
        <f>DATA!B62</f>
        <v>0</v>
      </c>
      <c r="C62" s="366" t="s">
        <v>730</v>
      </c>
      <c r="D62" s="366" t="s">
        <v>627</v>
      </c>
      <c r="E62" s="366">
        <f>DATA!E62</f>
        <v>0</v>
      </c>
      <c r="F62" s="366">
        <f>DATA!F62</f>
        <v>0</v>
      </c>
      <c r="G62" s="366">
        <f>DATA!G62</f>
        <v>0</v>
      </c>
      <c r="H62" s="366">
        <f>DATA!H62</f>
        <v>0</v>
      </c>
      <c r="I62" s="365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</row>
    <row r="63" spans="1:26" ht="12.75" customHeight="1" x14ac:dyDescent="0.15">
      <c r="A63" s="366" t="str">
        <f>DATA!A63</f>
        <v>62</v>
      </c>
      <c r="B63" s="366">
        <f>DATA!B63</f>
        <v>0</v>
      </c>
      <c r="C63" s="366" t="s">
        <v>730</v>
      </c>
      <c r="D63" s="366" t="s">
        <v>627</v>
      </c>
      <c r="E63" s="366">
        <f>DATA!E63</f>
        <v>0</v>
      </c>
      <c r="F63" s="366">
        <f>DATA!F63</f>
        <v>0</v>
      </c>
      <c r="G63" s="366">
        <f>DATA!G63</f>
        <v>0</v>
      </c>
      <c r="H63" s="366">
        <f>DATA!H63</f>
        <v>0</v>
      </c>
      <c r="I63" s="365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 spans="1:26" ht="12.75" customHeight="1" x14ac:dyDescent="0.15">
      <c r="A64" s="366" t="str">
        <f>DATA!A64</f>
        <v>63</v>
      </c>
      <c r="B64" s="366">
        <f>DATA!B64</f>
        <v>0</v>
      </c>
      <c r="C64" s="366" t="s">
        <v>730</v>
      </c>
      <c r="D64" s="366" t="s">
        <v>730</v>
      </c>
      <c r="E64" s="366">
        <f>DATA!E64</f>
        <v>0</v>
      </c>
      <c r="F64" s="366">
        <f>DATA!F64</f>
        <v>0</v>
      </c>
      <c r="G64" s="366">
        <f>DATA!G64</f>
        <v>0</v>
      </c>
      <c r="H64" s="366">
        <f>DATA!H64</f>
        <v>0</v>
      </c>
      <c r="I64" s="365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 spans="1:26" ht="12.75" customHeight="1" x14ac:dyDescent="0.15">
      <c r="A65" s="366" t="str">
        <f>DATA!A65</f>
        <v>64</v>
      </c>
      <c r="B65" s="366" t="s">
        <v>3476</v>
      </c>
      <c r="C65" s="366" t="s">
        <v>695</v>
      </c>
      <c r="D65" s="366" t="s">
        <v>629</v>
      </c>
      <c r="E65" s="366">
        <f>DATA!E65</f>
        <v>0</v>
      </c>
      <c r="F65" s="366">
        <f>DATA!F65</f>
        <v>0</v>
      </c>
      <c r="G65" s="366">
        <f>DATA!G65</f>
        <v>0</v>
      </c>
      <c r="H65" s="366">
        <f>DATA!H65</f>
        <v>0.5</v>
      </c>
      <c r="I65" s="365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 spans="1:26" ht="12.75" customHeight="1" x14ac:dyDescent="0.15">
      <c r="A66" s="366" t="str">
        <f>DATA!A66</f>
        <v>65</v>
      </c>
      <c r="B66" s="366">
        <f>DATA!B66</f>
        <v>0</v>
      </c>
      <c r="C66" s="366" t="s">
        <v>701</v>
      </c>
      <c r="D66" s="366" t="s">
        <v>629</v>
      </c>
      <c r="E66" s="366">
        <f>DATA!E66</f>
        <v>0</v>
      </c>
      <c r="F66" s="366">
        <f>DATA!F66</f>
        <v>0</v>
      </c>
      <c r="G66" s="366">
        <f>DATA!G66</f>
        <v>0</v>
      </c>
      <c r="H66" s="366">
        <f>DATA!H66</f>
        <v>0.52083333333333337</v>
      </c>
      <c r="I66" s="365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</row>
    <row r="67" spans="1:26" ht="12.75" customHeight="1" x14ac:dyDescent="0.15">
      <c r="A67" s="366" t="str">
        <f>DATA!A67</f>
        <v>66</v>
      </c>
      <c r="B67" s="366">
        <f>DATA!B67</f>
        <v>0</v>
      </c>
      <c r="C67" s="366" t="s">
        <v>665</v>
      </c>
      <c r="D67" s="366" t="s">
        <v>629</v>
      </c>
      <c r="E67" s="366">
        <f>DATA!E67</f>
        <v>0</v>
      </c>
      <c r="F67" s="366">
        <f>DATA!F67</f>
        <v>0</v>
      </c>
      <c r="G67" s="366">
        <f>DATA!G67</f>
        <v>0</v>
      </c>
      <c r="H67" s="366">
        <f>DATA!H67</f>
        <v>0.54166666666666663</v>
      </c>
      <c r="I67" s="365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</row>
    <row r="68" spans="1:26" ht="12.75" customHeight="1" x14ac:dyDescent="0.15">
      <c r="A68" s="366" t="str">
        <f>DATA!A68</f>
        <v>67</v>
      </c>
      <c r="B68" s="366">
        <f>DATA!B68</f>
        <v>0</v>
      </c>
      <c r="C68" s="366" t="s">
        <v>723</v>
      </c>
      <c r="D68" s="366" t="s">
        <v>629</v>
      </c>
      <c r="E68" s="366">
        <f>DATA!E68</f>
        <v>0</v>
      </c>
      <c r="F68" s="366">
        <f>DATA!F68</f>
        <v>0</v>
      </c>
      <c r="G68" s="366">
        <f>DATA!G68</f>
        <v>0</v>
      </c>
      <c r="H68" s="366">
        <f>DATA!H68</f>
        <v>0.5625</v>
      </c>
      <c r="I68" s="365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</row>
    <row r="69" spans="1:26" ht="12.75" customHeight="1" x14ac:dyDescent="0.15">
      <c r="A69" s="366" t="str">
        <f>DATA!A69</f>
        <v>68</v>
      </c>
      <c r="B69" s="366">
        <f>DATA!B69</f>
        <v>0</v>
      </c>
      <c r="C69" s="366" t="s">
        <v>739</v>
      </c>
      <c r="D69" s="366" t="s">
        <v>629</v>
      </c>
      <c r="E69" s="366">
        <f>DATA!E69</f>
        <v>0</v>
      </c>
      <c r="F69" s="366">
        <f>DATA!F69</f>
        <v>0</v>
      </c>
      <c r="G69" s="366">
        <f>DATA!G69</f>
        <v>0</v>
      </c>
      <c r="H69" s="366">
        <f>DATA!H69</f>
        <v>0</v>
      </c>
      <c r="I69" s="365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</row>
    <row r="70" spans="1:26" ht="12.75" customHeight="1" x14ac:dyDescent="0.15">
      <c r="A70" s="366" t="str">
        <f>DATA!A70</f>
        <v>69</v>
      </c>
      <c r="B70" s="366">
        <f>DATA!B70</f>
        <v>0</v>
      </c>
      <c r="C70" s="366" t="s">
        <v>740</v>
      </c>
      <c r="D70" s="366" t="s">
        <v>629</v>
      </c>
      <c r="E70" s="366">
        <f>DATA!E70</f>
        <v>0</v>
      </c>
      <c r="F70" s="366">
        <f>DATA!F70</f>
        <v>0</v>
      </c>
      <c r="G70" s="366">
        <f>DATA!G70</f>
        <v>0</v>
      </c>
      <c r="H70" s="366">
        <f>DATA!H70</f>
        <v>0</v>
      </c>
      <c r="I70" s="365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</row>
    <row r="71" spans="1:26" ht="12.75" customHeight="1" x14ac:dyDescent="0.15">
      <c r="A71" s="366" t="str">
        <f>DATA!A71</f>
        <v>70</v>
      </c>
      <c r="B71" s="366">
        <f>DATA!B71</f>
        <v>0</v>
      </c>
      <c r="C71" s="366">
        <f>DATA!C71</f>
        <v>0</v>
      </c>
      <c r="D71" s="366">
        <f>DATA!D71</f>
        <v>0</v>
      </c>
      <c r="E71" s="366">
        <f>DATA!E71</f>
        <v>0</v>
      </c>
      <c r="F71" s="366">
        <f>DATA!F71</f>
        <v>0</v>
      </c>
      <c r="G71" s="366">
        <f>DATA!G71</f>
        <v>0</v>
      </c>
      <c r="H71" s="366">
        <f>DATA!H71</f>
        <v>0</v>
      </c>
      <c r="I71" s="365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</row>
    <row r="72" spans="1:26" ht="12.75" customHeight="1" x14ac:dyDescent="0.15">
      <c r="A72" s="366" t="str">
        <f>DATA!A72</f>
        <v>71</v>
      </c>
      <c r="B72" s="366" t="s">
        <v>3477</v>
      </c>
      <c r="C72" s="366" t="s">
        <v>646</v>
      </c>
      <c r="D72" s="366" t="s">
        <v>626</v>
      </c>
      <c r="E72" s="366">
        <f>DATA!E72</f>
        <v>0</v>
      </c>
      <c r="F72" s="366">
        <f>DATA!F72</f>
        <v>0</v>
      </c>
      <c r="G72" s="366">
        <f>DATA!G72</f>
        <v>0</v>
      </c>
      <c r="H72" s="366">
        <f>DATA!H72</f>
        <v>0.5</v>
      </c>
      <c r="I72" s="365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</row>
    <row r="73" spans="1:26" ht="12.75" customHeight="1" x14ac:dyDescent="0.15">
      <c r="A73" s="366" t="str">
        <f>DATA!A73</f>
        <v>72</v>
      </c>
      <c r="B73" s="366">
        <f>DATA!B73</f>
        <v>0</v>
      </c>
      <c r="C73" s="366" t="s">
        <v>698</v>
      </c>
      <c r="D73" s="366" t="s">
        <v>626</v>
      </c>
      <c r="E73" s="366">
        <f>DATA!E73</f>
        <v>0</v>
      </c>
      <c r="F73" s="366">
        <f>DATA!F73</f>
        <v>0</v>
      </c>
      <c r="G73" s="366">
        <f>DATA!G73</f>
        <v>0</v>
      </c>
      <c r="H73" s="366">
        <f>DATA!H73</f>
        <v>0.52083333333333337</v>
      </c>
      <c r="I73" s="365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</row>
    <row r="74" spans="1:26" ht="12.75" customHeight="1" x14ac:dyDescent="0.15">
      <c r="A74" s="366" t="str">
        <f>DATA!A74</f>
        <v>73</v>
      </c>
      <c r="B74" s="366">
        <f>DATA!B74</f>
        <v>0</v>
      </c>
      <c r="C74" s="366" t="s">
        <v>741</v>
      </c>
      <c r="D74" s="366" t="s">
        <v>626</v>
      </c>
      <c r="E74" s="366">
        <f>DATA!E74</f>
        <v>0</v>
      </c>
      <c r="F74" s="366">
        <f>DATA!F74</f>
        <v>0</v>
      </c>
      <c r="G74" s="366">
        <f>DATA!G74</f>
        <v>0</v>
      </c>
      <c r="H74" s="366">
        <f>DATA!H74</f>
        <v>0.54166666666666663</v>
      </c>
      <c r="I74" s="365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</row>
    <row r="75" spans="1:26" ht="12.75" customHeight="1" x14ac:dyDescent="0.15">
      <c r="A75" s="366" t="str">
        <f>DATA!A75</f>
        <v>74</v>
      </c>
      <c r="B75" s="366">
        <f>DATA!B75</f>
        <v>0</v>
      </c>
      <c r="C75" s="366" t="s">
        <v>671</v>
      </c>
      <c r="D75" s="366" t="s">
        <v>626</v>
      </c>
      <c r="E75" s="366">
        <f>DATA!E75</f>
        <v>0</v>
      </c>
      <c r="F75" s="366">
        <f>DATA!F75</f>
        <v>0</v>
      </c>
      <c r="G75" s="366">
        <f>DATA!G75</f>
        <v>0</v>
      </c>
      <c r="H75" s="366">
        <f>DATA!H75</f>
        <v>0.5625</v>
      </c>
      <c r="I75" s="365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</row>
    <row r="76" spans="1:26" ht="12.75" customHeight="1" x14ac:dyDescent="0.15">
      <c r="A76" s="366" t="str">
        <f>DATA!A76</f>
        <v>75</v>
      </c>
      <c r="B76" s="366">
        <f>DATA!B76</f>
        <v>0</v>
      </c>
      <c r="C76" s="366" t="s">
        <v>728</v>
      </c>
      <c r="D76" s="366" t="s">
        <v>626</v>
      </c>
      <c r="E76" s="366">
        <f>DATA!E76</f>
        <v>0</v>
      </c>
      <c r="F76" s="366">
        <f>DATA!F76</f>
        <v>0</v>
      </c>
      <c r="G76" s="366">
        <f>DATA!G76</f>
        <v>0</v>
      </c>
      <c r="H76" s="366">
        <f>DATA!H76</f>
        <v>0</v>
      </c>
      <c r="I76" s="365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</row>
    <row r="77" spans="1:26" ht="12.75" customHeight="1" x14ac:dyDescent="0.15">
      <c r="A77" s="366" t="str">
        <f>DATA!A77</f>
        <v>76</v>
      </c>
      <c r="B77" s="366">
        <f>DATA!B77</f>
        <v>0</v>
      </c>
      <c r="C77" s="366" t="s">
        <v>742</v>
      </c>
      <c r="D77" s="366" t="s">
        <v>626</v>
      </c>
      <c r="E77" s="366">
        <f>DATA!E77</f>
        <v>0</v>
      </c>
      <c r="F77" s="366">
        <f>DATA!F77</f>
        <v>0</v>
      </c>
      <c r="G77" s="366">
        <f>DATA!G77</f>
        <v>0</v>
      </c>
      <c r="H77" s="366">
        <f>DATA!H77</f>
        <v>0</v>
      </c>
      <c r="I77" s="365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</row>
    <row r="78" spans="1:26" ht="12.75" customHeight="1" x14ac:dyDescent="0.15">
      <c r="A78" s="366" t="str">
        <f>DATA!A78</f>
        <v>77</v>
      </c>
      <c r="B78" s="366">
        <f>DATA!B78</f>
        <v>0</v>
      </c>
      <c r="C78" s="366" t="s">
        <v>730</v>
      </c>
      <c r="D78" s="366" t="s">
        <v>626</v>
      </c>
      <c r="E78" s="366">
        <f>DATA!E78</f>
        <v>0</v>
      </c>
      <c r="F78" s="366">
        <f>DATA!F78</f>
        <v>0</v>
      </c>
      <c r="G78" s="366">
        <f>DATA!G78</f>
        <v>0</v>
      </c>
      <c r="H78" s="366">
        <f>DATA!H78</f>
        <v>0</v>
      </c>
      <c r="I78" s="365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</row>
    <row r="79" spans="1:26" ht="12.75" customHeight="1" x14ac:dyDescent="0.15">
      <c r="A79" s="366" t="str">
        <f>DATA!A79</f>
        <v>78</v>
      </c>
      <c r="B79" s="366" t="s">
        <v>3478</v>
      </c>
      <c r="C79" s="366" t="s">
        <v>674</v>
      </c>
      <c r="D79" s="366" t="s">
        <v>624</v>
      </c>
      <c r="E79" s="366">
        <f>DATA!E79</f>
        <v>0</v>
      </c>
      <c r="F79" s="366">
        <f>DATA!F79</f>
        <v>0</v>
      </c>
      <c r="G79" s="366">
        <f>DATA!G79</f>
        <v>0</v>
      </c>
      <c r="H79" s="366">
        <f>DATA!H79</f>
        <v>0.5</v>
      </c>
      <c r="I79" s="365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</row>
    <row r="80" spans="1:26" ht="12.75" customHeight="1" x14ac:dyDescent="0.15">
      <c r="A80" s="366" t="str">
        <f>DATA!A80</f>
        <v>79</v>
      </c>
      <c r="B80" s="366">
        <f>DATA!B80</f>
        <v>0</v>
      </c>
      <c r="C80" s="366" t="s">
        <v>727</v>
      </c>
      <c r="D80" s="366" t="s">
        <v>624</v>
      </c>
      <c r="E80" s="366">
        <f>DATA!E80</f>
        <v>0</v>
      </c>
      <c r="F80" s="366">
        <f>DATA!F80</f>
        <v>0</v>
      </c>
      <c r="G80" s="366">
        <f>DATA!G80</f>
        <v>0</v>
      </c>
      <c r="H80" s="366">
        <f>DATA!H80</f>
        <v>0.52083333333333337</v>
      </c>
      <c r="I80" s="365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</row>
    <row r="81" spans="1:26" ht="12.75" customHeight="1" x14ac:dyDescent="0.15">
      <c r="A81" s="366" t="str">
        <f>DATA!A81</f>
        <v>80</v>
      </c>
      <c r="B81" s="366">
        <f>DATA!B81</f>
        <v>0</v>
      </c>
      <c r="C81" s="366" t="s">
        <v>670</v>
      </c>
      <c r="D81" s="366" t="s">
        <v>624</v>
      </c>
      <c r="E81" s="366">
        <f>DATA!E81</f>
        <v>0</v>
      </c>
      <c r="F81" s="366">
        <f>DATA!F81</f>
        <v>0</v>
      </c>
      <c r="G81" s="366">
        <f>DATA!G81</f>
        <v>0</v>
      </c>
      <c r="H81" s="366">
        <f>DATA!H81</f>
        <v>0.54166666666666663</v>
      </c>
      <c r="I81" s="365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</row>
    <row r="82" spans="1:26" ht="12.75" customHeight="1" x14ac:dyDescent="0.15">
      <c r="A82" s="366" t="str">
        <f>DATA!A82</f>
        <v>81</v>
      </c>
      <c r="B82" s="366">
        <f>DATA!B82</f>
        <v>0</v>
      </c>
      <c r="C82" s="366" t="s">
        <v>668</v>
      </c>
      <c r="D82" s="366" t="s">
        <v>624</v>
      </c>
      <c r="E82" s="366">
        <f>DATA!E82</f>
        <v>0</v>
      </c>
      <c r="F82" s="366">
        <f>DATA!F82</f>
        <v>0</v>
      </c>
      <c r="G82" s="366">
        <f>DATA!G82</f>
        <v>0</v>
      </c>
      <c r="H82" s="366">
        <f>DATA!H82</f>
        <v>0.5625</v>
      </c>
      <c r="I82" s="365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</row>
    <row r="83" spans="1:26" ht="12.75" customHeight="1" x14ac:dyDescent="0.15">
      <c r="A83" s="366" t="str">
        <f>DATA!A83</f>
        <v>82</v>
      </c>
      <c r="B83" s="366">
        <f>DATA!B83</f>
        <v>0</v>
      </c>
      <c r="C83" s="366" t="s">
        <v>743</v>
      </c>
      <c r="D83" s="366" t="s">
        <v>624</v>
      </c>
      <c r="E83" s="366">
        <f>DATA!E83</f>
        <v>0</v>
      </c>
      <c r="F83" s="366">
        <f>DATA!F83</f>
        <v>0</v>
      </c>
      <c r="G83" s="366">
        <f>DATA!G83</f>
        <v>0</v>
      </c>
      <c r="H83" s="366">
        <f>DATA!H83</f>
        <v>0</v>
      </c>
      <c r="I83" s="365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</row>
    <row r="84" spans="1:26" ht="12.75" customHeight="1" x14ac:dyDescent="0.15">
      <c r="A84" s="366" t="str">
        <f>DATA!A84</f>
        <v>83</v>
      </c>
      <c r="B84" s="366">
        <f>DATA!B84</f>
        <v>0</v>
      </c>
      <c r="C84" s="366" t="s">
        <v>744</v>
      </c>
      <c r="D84" s="366" t="s">
        <v>624</v>
      </c>
      <c r="E84" s="366">
        <f>DATA!E84</f>
        <v>0</v>
      </c>
      <c r="F84" s="366">
        <f>DATA!F84</f>
        <v>0</v>
      </c>
      <c r="G84" s="366">
        <f>DATA!G84</f>
        <v>0</v>
      </c>
      <c r="H84" s="366">
        <f>DATA!H84</f>
        <v>0</v>
      </c>
      <c r="I84" s="365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</row>
    <row r="85" spans="1:26" ht="12.75" customHeight="1" x14ac:dyDescent="0.15">
      <c r="A85" s="366" t="str">
        <f>DATA!A85</f>
        <v>84</v>
      </c>
      <c r="B85" s="366">
        <f>DATA!B85</f>
        <v>0</v>
      </c>
      <c r="C85" s="366" t="s">
        <v>745</v>
      </c>
      <c r="D85" s="366" t="s">
        <v>624</v>
      </c>
      <c r="E85" s="366">
        <f>DATA!E85</f>
        <v>0</v>
      </c>
      <c r="F85" s="366">
        <f>DATA!F85</f>
        <v>0</v>
      </c>
      <c r="G85" s="366">
        <f>DATA!G85</f>
        <v>0</v>
      </c>
      <c r="H85" s="366">
        <f>DATA!H85</f>
        <v>0</v>
      </c>
      <c r="I85" s="365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</row>
    <row r="86" spans="1:26" ht="12.75" customHeight="1" x14ac:dyDescent="0.15">
      <c r="A86" s="366" t="str">
        <f>DATA!A86</f>
        <v>85</v>
      </c>
      <c r="B86" s="366" t="s">
        <v>3479</v>
      </c>
      <c r="C86" s="366" t="s">
        <v>660</v>
      </c>
      <c r="D86" s="366" t="s">
        <v>658</v>
      </c>
      <c r="E86" s="366">
        <f>DATA!E86</f>
        <v>0</v>
      </c>
      <c r="F86" s="366">
        <f>DATA!F86</f>
        <v>0</v>
      </c>
      <c r="G86" s="366">
        <f>DATA!G86</f>
        <v>0</v>
      </c>
      <c r="H86" s="366">
        <f>DATA!H86</f>
        <v>0.58333333333333337</v>
      </c>
      <c r="I86" s="365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 spans="1:26" ht="12.75" customHeight="1" x14ac:dyDescent="0.15">
      <c r="A87" s="366" t="str">
        <f>DATA!A87</f>
        <v>86</v>
      </c>
      <c r="B87" s="366">
        <f>DATA!B87</f>
        <v>0</v>
      </c>
      <c r="C87" s="366" t="s">
        <v>669</v>
      </c>
      <c r="D87" s="366" t="s">
        <v>658</v>
      </c>
      <c r="E87" s="366">
        <f>DATA!E87</f>
        <v>0</v>
      </c>
      <c r="F87" s="366">
        <f>DATA!F87</f>
        <v>0</v>
      </c>
      <c r="G87" s="366">
        <f>DATA!G87</f>
        <v>0</v>
      </c>
      <c r="H87" s="366">
        <f>DATA!H87</f>
        <v>0.60416666666666663</v>
      </c>
      <c r="I87" s="365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</row>
    <row r="88" spans="1:26" ht="12.75" customHeight="1" x14ac:dyDescent="0.15">
      <c r="A88" s="366" t="str">
        <f>DATA!A88</f>
        <v>87</v>
      </c>
      <c r="B88" s="366">
        <f>DATA!B88</f>
        <v>0</v>
      </c>
      <c r="C88" s="366" t="s">
        <v>657</v>
      </c>
      <c r="D88" s="366" t="s">
        <v>658</v>
      </c>
      <c r="E88" s="366">
        <f>DATA!E88</f>
        <v>0</v>
      </c>
      <c r="F88" s="366">
        <f>DATA!F88</f>
        <v>0</v>
      </c>
      <c r="G88" s="366">
        <f>DATA!G88</f>
        <v>0</v>
      </c>
      <c r="H88" s="366">
        <f>DATA!H88</f>
        <v>0.625</v>
      </c>
      <c r="I88" s="365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</row>
    <row r="89" spans="1:26" ht="12.75" customHeight="1" x14ac:dyDescent="0.15">
      <c r="A89" s="366" t="str">
        <f>DATA!A89</f>
        <v>88</v>
      </c>
      <c r="B89" s="366">
        <f>DATA!B89</f>
        <v>0</v>
      </c>
      <c r="C89" s="366" t="s">
        <v>659</v>
      </c>
      <c r="D89" s="366" t="s">
        <v>658</v>
      </c>
      <c r="E89" s="366">
        <f>DATA!E89</f>
        <v>0</v>
      </c>
      <c r="F89" s="366">
        <f>DATA!F89</f>
        <v>0</v>
      </c>
      <c r="G89" s="366">
        <f>DATA!G89</f>
        <v>0</v>
      </c>
      <c r="H89" s="366">
        <f>DATA!H89</f>
        <v>0.64583333333333337</v>
      </c>
      <c r="I89" s="365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</row>
    <row r="90" spans="1:26" ht="12.75" customHeight="1" x14ac:dyDescent="0.15">
      <c r="A90" s="366" t="str">
        <f>DATA!A90</f>
        <v>89</v>
      </c>
      <c r="B90" s="366">
        <f>DATA!B90</f>
        <v>0</v>
      </c>
      <c r="C90" s="366" t="s">
        <v>746</v>
      </c>
      <c r="D90" s="366" t="s">
        <v>658</v>
      </c>
      <c r="E90" s="366">
        <f>DATA!E90</f>
        <v>0</v>
      </c>
      <c r="F90" s="366">
        <f>DATA!F90</f>
        <v>0</v>
      </c>
      <c r="G90" s="366">
        <f>DATA!G90</f>
        <v>0</v>
      </c>
      <c r="H90" s="366">
        <f>DATA!H90</f>
        <v>0</v>
      </c>
      <c r="I90" s="365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</row>
    <row r="91" spans="1:26" ht="12.75" customHeight="1" x14ac:dyDescent="0.15">
      <c r="A91" s="366" t="str">
        <f>DATA!A91</f>
        <v>90</v>
      </c>
      <c r="B91" s="366">
        <f>DATA!B91</f>
        <v>0</v>
      </c>
      <c r="C91" s="366" t="s">
        <v>730</v>
      </c>
      <c r="D91" s="366" t="s">
        <v>730</v>
      </c>
      <c r="E91" s="366">
        <f>DATA!E91</f>
        <v>0</v>
      </c>
      <c r="F91" s="366">
        <f>DATA!F91</f>
        <v>0</v>
      </c>
      <c r="G91" s="366">
        <f>DATA!G91</f>
        <v>0</v>
      </c>
      <c r="H91" s="366">
        <f>DATA!H91</f>
        <v>0</v>
      </c>
      <c r="I91" s="365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</row>
    <row r="92" spans="1:26" ht="12.75" customHeight="1" x14ac:dyDescent="0.15">
      <c r="A92" s="366" t="str">
        <f>DATA!A92</f>
        <v>91</v>
      </c>
      <c r="B92" s="366">
        <f>DATA!B92</f>
        <v>0</v>
      </c>
      <c r="C92" s="366" t="s">
        <v>730</v>
      </c>
      <c r="D92" s="366" t="s">
        <v>730</v>
      </c>
      <c r="E92" s="366">
        <f>DATA!E92</f>
        <v>0</v>
      </c>
      <c r="F92" s="366">
        <f>DATA!F92</f>
        <v>0</v>
      </c>
      <c r="G92" s="366">
        <f>DATA!G92</f>
        <v>0</v>
      </c>
      <c r="H92" s="366">
        <f>DATA!H92</f>
        <v>0</v>
      </c>
      <c r="I92" s="365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</row>
    <row r="93" spans="1:26" ht="12.75" customHeight="1" x14ac:dyDescent="0.15">
      <c r="A93" s="366" t="str">
        <f>DATA!A93</f>
        <v>92</v>
      </c>
      <c r="B93" s="366" t="s">
        <v>3480</v>
      </c>
      <c r="C93" s="366" t="s">
        <v>679</v>
      </c>
      <c r="D93" s="366" t="s">
        <v>625</v>
      </c>
      <c r="E93" s="366">
        <f>DATA!E93</f>
        <v>0</v>
      </c>
      <c r="F93" s="366">
        <f>DATA!F93</f>
        <v>0</v>
      </c>
      <c r="G93" s="366">
        <f>DATA!G93</f>
        <v>0</v>
      </c>
      <c r="H93" s="366">
        <f>DATA!H93</f>
        <v>0.58333333333333337</v>
      </c>
      <c r="I93" s="365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</row>
    <row r="94" spans="1:26" ht="12.75" customHeight="1" x14ac:dyDescent="0.15">
      <c r="A94" s="366" t="str">
        <f>DATA!A94</f>
        <v>93</v>
      </c>
      <c r="B94" s="366">
        <f>DATA!B94</f>
        <v>0</v>
      </c>
      <c r="C94" s="366" t="s">
        <v>718</v>
      </c>
      <c r="D94" s="366" t="s">
        <v>625</v>
      </c>
      <c r="E94" s="366">
        <f>DATA!E94</f>
        <v>0</v>
      </c>
      <c r="F94" s="366">
        <f>DATA!F94</f>
        <v>0</v>
      </c>
      <c r="G94" s="366">
        <f>DATA!G94</f>
        <v>0</v>
      </c>
      <c r="H94" s="366">
        <f>DATA!H94</f>
        <v>0.60416666666666663</v>
      </c>
      <c r="I94" s="365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</row>
    <row r="95" spans="1:26" ht="12.75" customHeight="1" x14ac:dyDescent="0.15">
      <c r="A95" s="366" t="str">
        <f>DATA!A95</f>
        <v>94</v>
      </c>
      <c r="B95" s="366">
        <f>DATA!B95</f>
        <v>0</v>
      </c>
      <c r="C95" s="366" t="s">
        <v>699</v>
      </c>
      <c r="D95" s="366" t="s">
        <v>625</v>
      </c>
      <c r="E95" s="366">
        <f>DATA!E95</f>
        <v>0</v>
      </c>
      <c r="F95" s="366">
        <f>DATA!F95</f>
        <v>0</v>
      </c>
      <c r="G95" s="366">
        <f>DATA!G95</f>
        <v>0</v>
      </c>
      <c r="H95" s="366">
        <f>DATA!H95</f>
        <v>0.625</v>
      </c>
      <c r="I95" s="365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</row>
    <row r="96" spans="1:26" ht="12.75" customHeight="1" x14ac:dyDescent="0.15">
      <c r="A96" s="366" t="str">
        <f>DATA!A96</f>
        <v>95</v>
      </c>
      <c r="B96" s="366">
        <f>DATA!B96</f>
        <v>0</v>
      </c>
      <c r="C96" s="366" t="s">
        <v>656</v>
      </c>
      <c r="D96" s="366" t="s">
        <v>625</v>
      </c>
      <c r="E96" s="366">
        <f>DATA!E96</f>
        <v>0</v>
      </c>
      <c r="F96" s="366">
        <f>DATA!F96</f>
        <v>0</v>
      </c>
      <c r="G96" s="366">
        <f>DATA!G96</f>
        <v>0</v>
      </c>
      <c r="H96" s="366">
        <f>DATA!H96</f>
        <v>0.64583333333333337</v>
      </c>
      <c r="I96" s="365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</row>
    <row r="97" spans="1:26" ht="12.75" customHeight="1" x14ac:dyDescent="0.15">
      <c r="A97" s="366" t="str">
        <f>DATA!A97</f>
        <v>96</v>
      </c>
      <c r="B97" s="366">
        <f>DATA!B97</f>
        <v>0</v>
      </c>
      <c r="C97" s="366" t="s">
        <v>747</v>
      </c>
      <c r="D97" s="366" t="s">
        <v>625</v>
      </c>
      <c r="E97" s="366">
        <f>DATA!E97</f>
        <v>0</v>
      </c>
      <c r="F97" s="366">
        <f>DATA!F97</f>
        <v>0</v>
      </c>
      <c r="G97" s="366">
        <f>DATA!G97</f>
        <v>0</v>
      </c>
      <c r="H97" s="366">
        <f>DATA!H97</f>
        <v>0</v>
      </c>
      <c r="I97" s="365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</row>
    <row r="98" spans="1:26" ht="12.75" customHeight="1" x14ac:dyDescent="0.15">
      <c r="A98" s="366" t="str">
        <f>DATA!A98</f>
        <v>97</v>
      </c>
      <c r="B98" s="366">
        <f>DATA!B98</f>
        <v>0</v>
      </c>
      <c r="C98" s="366" t="s">
        <v>748</v>
      </c>
      <c r="D98" s="366" t="s">
        <v>625</v>
      </c>
      <c r="E98" s="366">
        <f>DATA!E98</f>
        <v>0</v>
      </c>
      <c r="F98" s="366">
        <f>DATA!F98</f>
        <v>0</v>
      </c>
      <c r="G98" s="366">
        <f>DATA!G98</f>
        <v>0</v>
      </c>
      <c r="H98" s="366">
        <f>DATA!H98</f>
        <v>0</v>
      </c>
      <c r="I98" s="365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</row>
    <row r="99" spans="1:26" ht="12.75" customHeight="1" x14ac:dyDescent="0.15">
      <c r="A99" s="366" t="str">
        <f>DATA!A99</f>
        <v>98</v>
      </c>
      <c r="B99" s="366">
        <f>DATA!B99</f>
        <v>0</v>
      </c>
      <c r="C99" s="366">
        <f>DATA!C99</f>
        <v>0</v>
      </c>
      <c r="D99" s="366">
        <f>DATA!D99</f>
        <v>0</v>
      </c>
      <c r="E99" s="366">
        <f>DATA!E99</f>
        <v>0</v>
      </c>
      <c r="F99" s="366">
        <f>DATA!F99</f>
        <v>0</v>
      </c>
      <c r="G99" s="366">
        <f>DATA!G99</f>
        <v>0</v>
      </c>
      <c r="H99" s="366">
        <f>DATA!H99</f>
        <v>0</v>
      </c>
      <c r="I99" s="365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</row>
    <row r="100" spans="1:26" ht="12.75" customHeight="1" x14ac:dyDescent="0.15">
      <c r="A100" s="366" t="str">
        <f>DATA!A100</f>
        <v>99</v>
      </c>
      <c r="B100" s="366" t="s">
        <v>3480</v>
      </c>
      <c r="C100" s="366" t="s">
        <v>683</v>
      </c>
      <c r="D100" s="366" t="s">
        <v>621</v>
      </c>
      <c r="E100" s="366">
        <f>DATA!E100</f>
        <v>0</v>
      </c>
      <c r="F100" s="366">
        <f>DATA!F100</f>
        <v>0</v>
      </c>
      <c r="G100" s="366">
        <f>DATA!G100</f>
        <v>0</v>
      </c>
      <c r="H100" s="366">
        <f>DATA!H100</f>
        <v>0.58333333333333337</v>
      </c>
      <c r="I100" s="365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 spans="1:26" ht="12.75" customHeight="1" x14ac:dyDescent="0.15">
      <c r="A101" s="366" t="str">
        <f>DATA!A101</f>
        <v>100</v>
      </c>
      <c r="B101" s="366">
        <f>DATA!B101</f>
        <v>0</v>
      </c>
      <c r="C101" s="366" t="s">
        <v>708</v>
      </c>
      <c r="D101" s="366" t="s">
        <v>621</v>
      </c>
      <c r="E101" s="366">
        <f>DATA!E101</f>
        <v>0</v>
      </c>
      <c r="F101" s="366">
        <f>DATA!F101</f>
        <v>0</v>
      </c>
      <c r="G101" s="366">
        <f>DATA!G101</f>
        <v>0</v>
      </c>
      <c r="H101" s="366">
        <f>DATA!H101</f>
        <v>0.60416666666666663</v>
      </c>
      <c r="I101" s="365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</row>
    <row r="102" spans="1:26" ht="12.75" customHeight="1" x14ac:dyDescent="0.15">
      <c r="A102" s="366" t="str">
        <f>DATA!A102</f>
        <v>101</v>
      </c>
      <c r="B102" s="366">
        <f>DATA!B102</f>
        <v>0</v>
      </c>
      <c r="C102" s="366" t="s">
        <v>682</v>
      </c>
      <c r="D102" s="366" t="s">
        <v>621</v>
      </c>
      <c r="E102" s="366">
        <f>DATA!E102</f>
        <v>0</v>
      </c>
      <c r="F102" s="366">
        <f>DATA!F102</f>
        <v>0</v>
      </c>
      <c r="G102" s="366">
        <f>DATA!G102</f>
        <v>0</v>
      </c>
      <c r="H102" s="366">
        <f>DATA!H102</f>
        <v>0.625</v>
      </c>
      <c r="I102" s="365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 spans="1:26" ht="12.75" customHeight="1" x14ac:dyDescent="0.15">
      <c r="A103" s="366" t="str">
        <f>DATA!A103</f>
        <v>102</v>
      </c>
      <c r="B103" s="366">
        <f>DATA!B103</f>
        <v>0</v>
      </c>
      <c r="C103" s="366" t="s">
        <v>650</v>
      </c>
      <c r="D103" s="366" t="s">
        <v>621</v>
      </c>
      <c r="E103" s="366">
        <f>DATA!E103</f>
        <v>0</v>
      </c>
      <c r="F103" s="366">
        <f>DATA!F103</f>
        <v>0</v>
      </c>
      <c r="G103" s="366">
        <f>DATA!G103</f>
        <v>0</v>
      </c>
      <c r="H103" s="366">
        <f>DATA!H103</f>
        <v>0.64583333333333337</v>
      </c>
      <c r="I103" s="365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 spans="1:26" ht="12.75" customHeight="1" x14ac:dyDescent="0.15">
      <c r="A104" s="366" t="str">
        <f>DATA!A104</f>
        <v>103</v>
      </c>
      <c r="B104" s="366">
        <f>DATA!B104</f>
        <v>0</v>
      </c>
      <c r="C104" s="366" t="s">
        <v>749</v>
      </c>
      <c r="D104" s="366" t="s">
        <v>621</v>
      </c>
      <c r="E104" s="366">
        <f>DATA!E104</f>
        <v>0</v>
      </c>
      <c r="F104" s="366">
        <f>DATA!F104</f>
        <v>0</v>
      </c>
      <c r="G104" s="366">
        <f>DATA!G104</f>
        <v>0</v>
      </c>
      <c r="H104" s="366">
        <f>DATA!H104</f>
        <v>0</v>
      </c>
      <c r="I104" s="365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</row>
    <row r="105" spans="1:26" ht="12.75" customHeight="1" x14ac:dyDescent="0.15">
      <c r="A105" s="366" t="str">
        <f>DATA!A105</f>
        <v>104</v>
      </c>
      <c r="B105" s="366">
        <f>DATA!B105</f>
        <v>0</v>
      </c>
      <c r="C105" s="366" t="s">
        <v>730</v>
      </c>
      <c r="D105" s="366" t="s">
        <v>730</v>
      </c>
      <c r="E105" s="366">
        <f>DATA!E105</f>
        <v>0</v>
      </c>
      <c r="F105" s="366">
        <f>DATA!F105</f>
        <v>0</v>
      </c>
      <c r="G105" s="366">
        <f>DATA!G105</f>
        <v>0</v>
      </c>
      <c r="H105" s="366">
        <f>DATA!H105</f>
        <v>0</v>
      </c>
      <c r="I105" s="365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</row>
    <row r="106" spans="1:26" ht="12.75" customHeight="1" x14ac:dyDescent="0.15">
      <c r="A106" s="366" t="str">
        <f>DATA!A106</f>
        <v>105</v>
      </c>
      <c r="B106" s="366">
        <f>DATA!B106</f>
        <v>0</v>
      </c>
      <c r="C106" s="366">
        <f>DATA!C106</f>
        <v>0</v>
      </c>
      <c r="D106" s="366">
        <f>DATA!D106</f>
        <v>0</v>
      </c>
      <c r="E106" s="366">
        <f>DATA!E106</f>
        <v>0</v>
      </c>
      <c r="F106" s="366">
        <f>DATA!F106</f>
        <v>0</v>
      </c>
      <c r="G106" s="366">
        <f>DATA!G106</f>
        <v>0</v>
      </c>
      <c r="H106" s="366">
        <f>DATA!H106</f>
        <v>0</v>
      </c>
      <c r="I106" s="365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</row>
    <row r="107" spans="1:26" ht="12.75" customHeight="1" x14ac:dyDescent="0.15">
      <c r="A107" s="366" t="str">
        <f>DATA!A107</f>
        <v>106</v>
      </c>
      <c r="B107" s="366" t="s">
        <v>3481</v>
      </c>
      <c r="C107" s="366" t="s">
        <v>692</v>
      </c>
      <c r="D107" s="366" t="s">
        <v>623</v>
      </c>
      <c r="E107" s="366">
        <f>DATA!E107</f>
        <v>0</v>
      </c>
      <c r="F107" s="366">
        <f>DATA!F107</f>
        <v>0</v>
      </c>
      <c r="G107" s="366">
        <f>DATA!G107</f>
        <v>0</v>
      </c>
      <c r="H107" s="366">
        <f>DATA!H107</f>
        <v>0.58333333333333337</v>
      </c>
      <c r="I107" s="365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</row>
    <row r="108" spans="1:26" ht="12.75" customHeight="1" x14ac:dyDescent="0.15">
      <c r="A108" s="366" t="str">
        <f>DATA!A108</f>
        <v>107</v>
      </c>
      <c r="B108" s="366">
        <f>DATA!B108</f>
        <v>0</v>
      </c>
      <c r="C108" s="366" t="s">
        <v>690</v>
      </c>
      <c r="D108" s="366" t="s">
        <v>623</v>
      </c>
      <c r="E108" s="366">
        <f>DATA!E108</f>
        <v>0</v>
      </c>
      <c r="F108" s="366">
        <f>DATA!F108</f>
        <v>0</v>
      </c>
      <c r="G108" s="366">
        <f>DATA!G108</f>
        <v>0</v>
      </c>
      <c r="H108" s="366">
        <f>DATA!H108</f>
        <v>0.60416666666666663</v>
      </c>
      <c r="I108" s="365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</row>
    <row r="109" spans="1:26" ht="12.75" customHeight="1" x14ac:dyDescent="0.15">
      <c r="A109" s="366" t="str">
        <f>DATA!A109</f>
        <v>108</v>
      </c>
      <c r="B109" s="366">
        <f>DATA!B109</f>
        <v>0</v>
      </c>
      <c r="C109" s="366" t="s">
        <v>661</v>
      </c>
      <c r="D109" s="366" t="s">
        <v>623</v>
      </c>
      <c r="E109" s="366">
        <f>DATA!E109</f>
        <v>0</v>
      </c>
      <c r="F109" s="366">
        <f>DATA!F109</f>
        <v>0</v>
      </c>
      <c r="G109" s="366">
        <f>DATA!G109</f>
        <v>0</v>
      </c>
      <c r="H109" s="366">
        <f>DATA!H109</f>
        <v>0.625</v>
      </c>
      <c r="I109" s="365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</row>
    <row r="110" spans="1:26" ht="12.75" customHeight="1" x14ac:dyDescent="0.15">
      <c r="A110" s="366" t="str">
        <f>DATA!A110</f>
        <v>109</v>
      </c>
      <c r="B110" s="366">
        <f>DATA!B110</f>
        <v>0</v>
      </c>
      <c r="C110" s="366" t="s">
        <v>704</v>
      </c>
      <c r="D110" s="366" t="s">
        <v>623</v>
      </c>
      <c r="E110" s="366">
        <f>DATA!E110</f>
        <v>0</v>
      </c>
      <c r="F110" s="366">
        <f>DATA!F110</f>
        <v>0</v>
      </c>
      <c r="G110" s="366">
        <f>DATA!G110</f>
        <v>0</v>
      </c>
      <c r="H110" s="366">
        <f>DATA!H110</f>
        <v>0.64583333333333337</v>
      </c>
      <c r="I110" s="365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</row>
    <row r="111" spans="1:26" ht="12.75" customHeight="1" x14ac:dyDescent="0.15">
      <c r="A111" s="366" t="str">
        <f>DATA!A111</f>
        <v>110</v>
      </c>
      <c r="B111" s="366">
        <f>DATA!B111</f>
        <v>0</v>
      </c>
      <c r="C111" s="366" t="s">
        <v>750</v>
      </c>
      <c r="D111" s="366" t="s">
        <v>623</v>
      </c>
      <c r="E111" s="366">
        <f>DATA!E111</f>
        <v>0</v>
      </c>
      <c r="F111" s="366">
        <f>DATA!F111</f>
        <v>0</v>
      </c>
      <c r="G111" s="366">
        <f>DATA!G111</f>
        <v>0</v>
      </c>
      <c r="H111" s="366">
        <f>DATA!H111</f>
        <v>0</v>
      </c>
      <c r="I111" s="365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</row>
    <row r="112" spans="1:26" ht="12.75" customHeight="1" x14ac:dyDescent="0.15">
      <c r="A112" s="366" t="str">
        <f>DATA!A112</f>
        <v>111</v>
      </c>
      <c r="B112" s="366">
        <f>DATA!B112</f>
        <v>0</v>
      </c>
      <c r="C112" s="366" t="s">
        <v>751</v>
      </c>
      <c r="D112" s="366" t="s">
        <v>623</v>
      </c>
      <c r="E112" s="366">
        <f>DATA!E112</f>
        <v>0</v>
      </c>
      <c r="F112" s="366">
        <f>DATA!F112</f>
        <v>0</v>
      </c>
      <c r="G112" s="366">
        <f>DATA!G112</f>
        <v>0</v>
      </c>
      <c r="H112" s="366">
        <f>DATA!H112</f>
        <v>0</v>
      </c>
      <c r="I112" s="365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</row>
    <row r="113" spans="1:26" ht="12.75" customHeight="1" x14ac:dyDescent="0.15">
      <c r="A113" s="366" t="str">
        <f>DATA!A113</f>
        <v>112</v>
      </c>
      <c r="B113" s="366">
        <f>DATA!B113</f>
        <v>0</v>
      </c>
      <c r="C113" s="366">
        <f>DATA!C113</f>
        <v>0</v>
      </c>
      <c r="D113" s="366" t="s">
        <v>623</v>
      </c>
      <c r="E113" s="366">
        <f>DATA!E113</f>
        <v>0</v>
      </c>
      <c r="F113" s="366">
        <f>DATA!F113</f>
        <v>0</v>
      </c>
      <c r="G113" s="366">
        <f>DATA!G113</f>
        <v>0</v>
      </c>
      <c r="H113" s="366">
        <f>DATA!H113</f>
        <v>0</v>
      </c>
      <c r="I113" s="365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</row>
    <row r="114" spans="1:26" ht="12.75" customHeight="1" x14ac:dyDescent="0.15">
      <c r="A114" s="366" t="str">
        <f>DATA!A114</f>
        <v>113</v>
      </c>
      <c r="B114" s="366" t="s">
        <v>3482</v>
      </c>
      <c r="C114" s="366" t="s">
        <v>602</v>
      </c>
      <c r="D114" s="366" t="s">
        <v>605</v>
      </c>
      <c r="E114" s="366">
        <f>DATA!E114</f>
        <v>0</v>
      </c>
      <c r="F114" s="366">
        <f>DATA!F114</f>
        <v>0</v>
      </c>
      <c r="G114" s="366">
        <f>DATA!G114</f>
        <v>0</v>
      </c>
      <c r="H114" s="366">
        <f>DATA!H114</f>
        <v>0.66666666666666663</v>
      </c>
      <c r="I114" s="365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</row>
    <row r="115" spans="1:26" ht="12.75" customHeight="1" x14ac:dyDescent="0.15">
      <c r="A115" s="366" t="str">
        <f>DATA!A115</f>
        <v>114</v>
      </c>
      <c r="B115" s="366">
        <f>DATA!B115</f>
        <v>0</v>
      </c>
      <c r="C115" s="366" t="s">
        <v>645</v>
      </c>
      <c r="D115" s="366" t="s">
        <v>605</v>
      </c>
      <c r="E115" s="366">
        <f>DATA!E115</f>
        <v>0</v>
      </c>
      <c r="F115" s="366">
        <f>DATA!F115</f>
        <v>0</v>
      </c>
      <c r="G115" s="366">
        <f>DATA!G115</f>
        <v>0</v>
      </c>
      <c r="H115" s="366">
        <f>DATA!H115</f>
        <v>0.6875</v>
      </c>
      <c r="I115" s="365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</row>
    <row r="116" spans="1:26" ht="12.75" customHeight="1" x14ac:dyDescent="0.15">
      <c r="A116" s="366" t="str">
        <f>DATA!A116</f>
        <v>115</v>
      </c>
      <c r="B116" s="366">
        <f>DATA!B116</f>
        <v>0</v>
      </c>
      <c r="C116" s="366" t="s">
        <v>654</v>
      </c>
      <c r="D116" s="366" t="s">
        <v>605</v>
      </c>
      <c r="E116" s="366">
        <f>DATA!E116</f>
        <v>0</v>
      </c>
      <c r="F116" s="366">
        <f>DATA!F116</f>
        <v>0</v>
      </c>
      <c r="G116" s="366">
        <f>DATA!G116</f>
        <v>0</v>
      </c>
      <c r="H116" s="366">
        <f>DATA!H116</f>
        <v>0.70833333333333337</v>
      </c>
      <c r="I116" s="365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</row>
    <row r="117" spans="1:26" ht="12.75" customHeight="1" x14ac:dyDescent="0.15">
      <c r="A117" s="366" t="str">
        <f>DATA!A117</f>
        <v>116</v>
      </c>
      <c r="B117" s="366">
        <f>DATA!B117</f>
        <v>0</v>
      </c>
      <c r="C117" s="366" t="s">
        <v>603</v>
      </c>
      <c r="D117" s="366" t="s">
        <v>605</v>
      </c>
      <c r="E117" s="366">
        <f>DATA!E117</f>
        <v>0</v>
      </c>
      <c r="F117" s="366">
        <f>DATA!F117</f>
        <v>0</v>
      </c>
      <c r="G117" s="366">
        <f>DATA!G117</f>
        <v>0</v>
      </c>
      <c r="H117" s="366">
        <f>DATA!H117</f>
        <v>0.72916666666666663</v>
      </c>
      <c r="I117" s="365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</row>
    <row r="118" spans="1:26" ht="12.75" customHeight="1" x14ac:dyDescent="0.15">
      <c r="A118" s="366" t="str">
        <f>DATA!A118</f>
        <v>117</v>
      </c>
      <c r="B118" s="366">
        <f>DATA!B118</f>
        <v>0</v>
      </c>
      <c r="C118" s="366" t="s">
        <v>604</v>
      </c>
      <c r="D118" s="366" t="s">
        <v>605</v>
      </c>
      <c r="E118" s="366">
        <f>DATA!E118</f>
        <v>0</v>
      </c>
      <c r="F118" s="366">
        <f>DATA!F118</f>
        <v>0</v>
      </c>
      <c r="G118" s="366">
        <f>DATA!G118</f>
        <v>0</v>
      </c>
      <c r="H118" s="366">
        <f>DATA!H118</f>
        <v>0</v>
      </c>
      <c r="I118" s="365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</row>
    <row r="119" spans="1:26" ht="12.75" customHeight="1" x14ac:dyDescent="0.15">
      <c r="A119" s="366" t="str">
        <f>DATA!A119</f>
        <v>118</v>
      </c>
      <c r="B119" s="366">
        <f>DATA!B119</f>
        <v>0</v>
      </c>
      <c r="C119" s="366">
        <f>DATA!C119</f>
        <v>0</v>
      </c>
      <c r="D119" s="366" t="s">
        <v>605</v>
      </c>
      <c r="E119" s="366">
        <f>DATA!E119</f>
        <v>0</v>
      </c>
      <c r="F119" s="366">
        <f>DATA!F119</f>
        <v>0</v>
      </c>
      <c r="G119" s="366">
        <f>DATA!G119</f>
        <v>0</v>
      </c>
      <c r="H119" s="366">
        <f>DATA!H119</f>
        <v>0</v>
      </c>
      <c r="I119" s="365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</row>
    <row r="120" spans="1:26" ht="12.75" customHeight="1" x14ac:dyDescent="0.15">
      <c r="A120" s="366" t="str">
        <f>DATA!A120</f>
        <v>119</v>
      </c>
      <c r="B120" s="366">
        <f>DATA!B120</f>
        <v>0</v>
      </c>
      <c r="C120" s="366">
        <f>DATA!C120</f>
        <v>0</v>
      </c>
      <c r="D120" s="366">
        <f>DATA!D120</f>
        <v>0</v>
      </c>
      <c r="E120" s="366">
        <f>DATA!E120</f>
        <v>0</v>
      </c>
      <c r="F120" s="366">
        <f>DATA!F120</f>
        <v>0</v>
      </c>
      <c r="G120" s="366">
        <f>DATA!G120</f>
        <v>0</v>
      </c>
      <c r="H120" s="366">
        <f>DATA!H120</f>
        <v>0</v>
      </c>
      <c r="I120" s="365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</row>
    <row r="121" spans="1:26" ht="12.75" customHeight="1" x14ac:dyDescent="0.15">
      <c r="A121" s="366" t="str">
        <f>DATA!A121</f>
        <v>120</v>
      </c>
      <c r="B121" s="366" t="s">
        <v>3483</v>
      </c>
      <c r="C121" s="366" t="s">
        <v>653</v>
      </c>
      <c r="D121" s="366" t="s">
        <v>615</v>
      </c>
      <c r="E121" s="366">
        <f>DATA!E121</f>
        <v>0</v>
      </c>
      <c r="F121" s="366">
        <f>DATA!F121</f>
        <v>0</v>
      </c>
      <c r="G121" s="366">
        <f>DATA!G121</f>
        <v>0</v>
      </c>
      <c r="H121" s="366">
        <f>DATA!H121</f>
        <v>0.66666666666666663</v>
      </c>
      <c r="I121" s="365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</row>
    <row r="122" spans="1:26" ht="12.75" customHeight="1" x14ac:dyDescent="0.15">
      <c r="A122" s="366" t="str">
        <f>DATA!A122</f>
        <v>121</v>
      </c>
      <c r="B122" s="366">
        <f>DATA!B122</f>
        <v>0</v>
      </c>
      <c r="C122" s="366" t="s">
        <v>752</v>
      </c>
      <c r="D122" s="366" t="s">
        <v>615</v>
      </c>
      <c r="E122" s="366">
        <f>DATA!E122</f>
        <v>0</v>
      </c>
      <c r="F122" s="366">
        <f>DATA!F122</f>
        <v>0</v>
      </c>
      <c r="G122" s="366">
        <f>DATA!G122</f>
        <v>0</v>
      </c>
      <c r="H122" s="366">
        <f>DATA!H122</f>
        <v>0.6875</v>
      </c>
      <c r="I122" s="365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</row>
    <row r="123" spans="1:26" ht="12.75" customHeight="1" x14ac:dyDescent="0.15">
      <c r="A123" s="366" t="str">
        <f>DATA!A123</f>
        <v>122</v>
      </c>
      <c r="B123" s="366">
        <f>DATA!B123</f>
        <v>0</v>
      </c>
      <c r="C123" s="366" t="s">
        <v>684</v>
      </c>
      <c r="D123" s="366" t="s">
        <v>615</v>
      </c>
      <c r="E123" s="366">
        <f>DATA!E123</f>
        <v>0</v>
      </c>
      <c r="F123" s="366">
        <f>DATA!F123</f>
        <v>0</v>
      </c>
      <c r="G123" s="366">
        <f>DATA!G123</f>
        <v>0</v>
      </c>
      <c r="H123" s="366">
        <f>DATA!H123</f>
        <v>0.70833333333333337</v>
      </c>
      <c r="I123" s="365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</row>
    <row r="124" spans="1:26" ht="12.75" customHeight="1" x14ac:dyDescent="0.15">
      <c r="A124" s="366" t="str">
        <f>DATA!A124</f>
        <v>123</v>
      </c>
      <c r="B124" s="366">
        <f>DATA!B124</f>
        <v>0</v>
      </c>
      <c r="C124" s="366" t="s">
        <v>640</v>
      </c>
      <c r="D124" s="366" t="s">
        <v>615</v>
      </c>
      <c r="E124" s="366">
        <f>DATA!E124</f>
        <v>0</v>
      </c>
      <c r="F124" s="366">
        <f>DATA!F124</f>
        <v>0</v>
      </c>
      <c r="G124" s="366">
        <f>DATA!G124</f>
        <v>0</v>
      </c>
      <c r="H124" s="366">
        <f>DATA!H124</f>
        <v>0.72916666666666663</v>
      </c>
      <c r="I124" s="365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</row>
    <row r="125" spans="1:26" ht="12.75" customHeight="1" x14ac:dyDescent="0.15">
      <c r="A125" s="366" t="str">
        <f>DATA!A125</f>
        <v>124</v>
      </c>
      <c r="B125" s="366">
        <f>DATA!B125</f>
        <v>0</v>
      </c>
      <c r="C125" s="366" t="s">
        <v>712</v>
      </c>
      <c r="D125" s="366" t="s">
        <v>615</v>
      </c>
      <c r="E125" s="366">
        <f>DATA!E125</f>
        <v>0</v>
      </c>
      <c r="F125" s="366">
        <f>DATA!F125</f>
        <v>0</v>
      </c>
      <c r="G125" s="366">
        <f>DATA!G125</f>
        <v>0</v>
      </c>
      <c r="H125" s="366">
        <f>DATA!H125</f>
        <v>0</v>
      </c>
      <c r="I125" s="365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</row>
    <row r="126" spans="1:26" ht="12.75" customHeight="1" x14ac:dyDescent="0.15">
      <c r="A126" s="366" t="str">
        <f>DATA!A126</f>
        <v>125</v>
      </c>
      <c r="B126" s="366">
        <f>DATA!B126</f>
        <v>0</v>
      </c>
      <c r="C126" s="366" t="s">
        <v>753</v>
      </c>
      <c r="D126" s="366" t="s">
        <v>615</v>
      </c>
      <c r="E126" s="366">
        <f>DATA!E126</f>
        <v>0</v>
      </c>
      <c r="F126" s="366">
        <f>DATA!F126</f>
        <v>0</v>
      </c>
      <c r="G126" s="366">
        <f>DATA!G126</f>
        <v>0</v>
      </c>
      <c r="H126" s="366">
        <f>DATA!H126</f>
        <v>0</v>
      </c>
      <c r="I126" s="365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</row>
    <row r="127" spans="1:26" ht="12.75" customHeight="1" x14ac:dyDescent="0.15">
      <c r="A127" s="366" t="str">
        <f>DATA!A127</f>
        <v>126</v>
      </c>
      <c r="B127" s="366">
        <f>DATA!B127</f>
        <v>0</v>
      </c>
      <c r="C127" s="366" t="s">
        <v>754</v>
      </c>
      <c r="D127" s="366" t="s">
        <v>615</v>
      </c>
      <c r="E127" s="366">
        <f>DATA!E127</f>
        <v>0</v>
      </c>
      <c r="F127" s="366">
        <f>DATA!F127</f>
        <v>0</v>
      </c>
      <c r="G127" s="366">
        <f>DATA!G127</f>
        <v>0</v>
      </c>
      <c r="H127" s="366">
        <f>DATA!H127</f>
        <v>0</v>
      </c>
      <c r="I127" s="365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</row>
    <row r="128" spans="1:26" ht="12.75" customHeight="1" x14ac:dyDescent="0.15">
      <c r="A128" s="366" t="str">
        <f>DATA!A128</f>
        <v>127</v>
      </c>
      <c r="B128" s="366" t="s">
        <v>3475</v>
      </c>
      <c r="C128" s="366" t="s">
        <v>686</v>
      </c>
      <c r="D128" s="366" t="s">
        <v>628</v>
      </c>
      <c r="E128" s="366">
        <f>DATA!E128</f>
        <v>0</v>
      </c>
      <c r="F128" s="366">
        <f>DATA!F128</f>
        <v>0</v>
      </c>
      <c r="G128" s="366">
        <f>DATA!G128</f>
        <v>0</v>
      </c>
      <c r="H128" s="366">
        <f>DATA!H128</f>
        <v>0.66666666666666663</v>
      </c>
      <c r="I128" s="365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</row>
    <row r="129" spans="1:26" ht="12.75" customHeight="1" x14ac:dyDescent="0.15">
      <c r="A129" s="366" t="str">
        <f>DATA!A129</f>
        <v>128</v>
      </c>
      <c r="B129" s="366">
        <f>DATA!B129</f>
        <v>0</v>
      </c>
      <c r="C129" s="366" t="s">
        <v>755</v>
      </c>
      <c r="D129" s="366" t="s">
        <v>628</v>
      </c>
      <c r="E129" s="366">
        <f>DATA!E129</f>
        <v>0</v>
      </c>
      <c r="F129" s="366">
        <f>DATA!F129</f>
        <v>0</v>
      </c>
      <c r="G129" s="366">
        <f>DATA!G129</f>
        <v>0</v>
      </c>
      <c r="H129" s="366">
        <f>DATA!H129</f>
        <v>0.6875</v>
      </c>
      <c r="I129" s="365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</row>
    <row r="130" spans="1:26" ht="12.75" customHeight="1" x14ac:dyDescent="0.15">
      <c r="A130" s="366" t="str">
        <f>DATA!A130</f>
        <v>129</v>
      </c>
      <c r="B130" s="366">
        <f>DATA!B130</f>
        <v>0</v>
      </c>
      <c r="C130" s="366" t="s">
        <v>689</v>
      </c>
      <c r="D130" s="366" t="s">
        <v>628</v>
      </c>
      <c r="E130" s="366">
        <f>DATA!E130</f>
        <v>0</v>
      </c>
      <c r="F130" s="366">
        <f>DATA!F130</f>
        <v>0</v>
      </c>
      <c r="G130" s="366">
        <f>DATA!G130</f>
        <v>0</v>
      </c>
      <c r="H130" s="366">
        <f>DATA!H130</f>
        <v>0.70833333333333337</v>
      </c>
      <c r="I130" s="365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</row>
    <row r="131" spans="1:26" ht="12.75" customHeight="1" x14ac:dyDescent="0.15">
      <c r="A131" s="366" t="str">
        <f>DATA!A131</f>
        <v>130</v>
      </c>
      <c r="B131" s="366">
        <f>DATA!B131</f>
        <v>0</v>
      </c>
      <c r="C131" s="366" t="s">
        <v>756</v>
      </c>
      <c r="D131" s="366" t="s">
        <v>628</v>
      </c>
      <c r="E131" s="366">
        <f>DATA!E131</f>
        <v>0</v>
      </c>
      <c r="F131" s="366">
        <f>DATA!F131</f>
        <v>0</v>
      </c>
      <c r="G131" s="366">
        <f>DATA!G131</f>
        <v>0</v>
      </c>
      <c r="H131" s="366">
        <f>DATA!H131</f>
        <v>0.72916666666666663</v>
      </c>
      <c r="I131" s="365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</row>
    <row r="132" spans="1:26" ht="12.75" customHeight="1" x14ac:dyDescent="0.15">
      <c r="A132" s="366" t="str">
        <f>DATA!A132</f>
        <v>131</v>
      </c>
      <c r="B132" s="366">
        <f>DATA!B132</f>
        <v>0</v>
      </c>
      <c r="C132" s="366" t="s">
        <v>694</v>
      </c>
      <c r="D132" s="366" t="s">
        <v>628</v>
      </c>
      <c r="E132" s="366">
        <f>DATA!E132</f>
        <v>0</v>
      </c>
      <c r="F132" s="366">
        <f>DATA!F132</f>
        <v>0</v>
      </c>
      <c r="G132" s="366">
        <f>DATA!G132</f>
        <v>0</v>
      </c>
      <c r="H132" s="366">
        <f>DATA!H132</f>
        <v>0</v>
      </c>
      <c r="I132" s="365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 spans="1:26" ht="12.75" customHeight="1" x14ac:dyDescent="0.15">
      <c r="A133" s="366" t="str">
        <f>DATA!A133</f>
        <v>132</v>
      </c>
      <c r="B133" s="366">
        <f>DATA!B133</f>
        <v>0</v>
      </c>
      <c r="C133" s="366" t="s">
        <v>717</v>
      </c>
      <c r="D133" s="366" t="s">
        <v>628</v>
      </c>
      <c r="E133" s="366">
        <f>DATA!E133</f>
        <v>0</v>
      </c>
      <c r="F133" s="366">
        <f>DATA!F133</f>
        <v>0</v>
      </c>
      <c r="G133" s="366">
        <f>DATA!G133</f>
        <v>0</v>
      </c>
      <c r="H133" s="366">
        <f>DATA!H133</f>
        <v>0</v>
      </c>
      <c r="I133" s="365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 spans="1:26" ht="12.75" customHeight="1" x14ac:dyDescent="0.15">
      <c r="A134" s="366" t="str">
        <f>DATA!A134</f>
        <v>133</v>
      </c>
      <c r="B134" s="366">
        <f>DATA!B134</f>
        <v>0</v>
      </c>
      <c r="C134" s="366">
        <f>DATA!C134</f>
        <v>0</v>
      </c>
      <c r="D134" s="366" t="s">
        <v>628</v>
      </c>
      <c r="E134" s="366">
        <f>DATA!E134</f>
        <v>0</v>
      </c>
      <c r="F134" s="366">
        <f>DATA!F134</f>
        <v>0</v>
      </c>
      <c r="G134" s="366">
        <f>DATA!G134</f>
        <v>0</v>
      </c>
      <c r="H134" s="366">
        <f>DATA!H134</f>
        <v>0</v>
      </c>
      <c r="I134" s="365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 spans="1:26" ht="12.75" customHeight="1" x14ac:dyDescent="0.15">
      <c r="A135" s="366" t="str">
        <f>DATA!A135</f>
        <v>134</v>
      </c>
      <c r="B135" s="366" t="s">
        <v>3468</v>
      </c>
      <c r="C135" s="366" t="s">
        <v>710</v>
      </c>
      <c r="D135" s="366" t="s">
        <v>613</v>
      </c>
      <c r="E135" s="366">
        <f>DATA!E135</f>
        <v>0</v>
      </c>
      <c r="F135" s="366">
        <f>DATA!F135</f>
        <v>0</v>
      </c>
      <c r="G135" s="366">
        <f>DATA!G135</f>
        <v>0</v>
      </c>
      <c r="H135" s="366">
        <f>DATA!H135</f>
        <v>0.66666666666666663</v>
      </c>
      <c r="I135" s="365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 spans="1:26" ht="12.75" customHeight="1" x14ac:dyDescent="0.15">
      <c r="A136" s="366" t="str">
        <f>DATA!A136</f>
        <v>135</v>
      </c>
      <c r="B136" s="366">
        <f>DATA!B136</f>
        <v>0</v>
      </c>
      <c r="C136" s="366" t="s">
        <v>664</v>
      </c>
      <c r="D136" s="366" t="s">
        <v>613</v>
      </c>
      <c r="E136" s="366">
        <f>DATA!E136</f>
        <v>0</v>
      </c>
      <c r="F136" s="366">
        <f>DATA!F136</f>
        <v>0</v>
      </c>
      <c r="G136" s="366">
        <f>DATA!G136</f>
        <v>0</v>
      </c>
      <c r="H136" s="366">
        <f>DATA!H136</f>
        <v>0.6875</v>
      </c>
      <c r="I136" s="365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</row>
    <row r="137" spans="1:26" ht="12.75" customHeight="1" x14ac:dyDescent="0.15">
      <c r="A137" s="366" t="str">
        <f>DATA!A137</f>
        <v>136</v>
      </c>
      <c r="B137" s="366">
        <f>DATA!B137</f>
        <v>0</v>
      </c>
      <c r="C137" s="366" t="s">
        <v>638</v>
      </c>
      <c r="D137" s="366" t="s">
        <v>613</v>
      </c>
      <c r="E137" s="366">
        <f>DATA!E137</f>
        <v>0</v>
      </c>
      <c r="F137" s="366">
        <f>DATA!F137</f>
        <v>0</v>
      </c>
      <c r="G137" s="366">
        <f>DATA!G137</f>
        <v>0</v>
      </c>
      <c r="H137" s="366">
        <f>DATA!H137</f>
        <v>0.70833333333333337</v>
      </c>
      <c r="I137" s="365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</row>
    <row r="138" spans="1:26" ht="12.75" customHeight="1" x14ac:dyDescent="0.15">
      <c r="A138" s="366" t="str">
        <f>DATA!A138</f>
        <v>137</v>
      </c>
      <c r="B138" s="366">
        <f>DATA!B138</f>
        <v>0</v>
      </c>
      <c r="C138" s="366" t="s">
        <v>666</v>
      </c>
      <c r="D138" s="366" t="s">
        <v>613</v>
      </c>
      <c r="E138" s="366">
        <f>DATA!E138</f>
        <v>0</v>
      </c>
      <c r="F138" s="366">
        <f>DATA!F138</f>
        <v>0</v>
      </c>
      <c r="G138" s="366">
        <f>DATA!G138</f>
        <v>0</v>
      </c>
      <c r="H138" s="366">
        <f>DATA!H138</f>
        <v>0.72916666666666663</v>
      </c>
      <c r="I138" s="365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</row>
    <row r="139" spans="1:26" ht="12.75" customHeight="1" x14ac:dyDescent="0.15">
      <c r="A139" s="366" t="str">
        <f>DATA!A139</f>
        <v>138</v>
      </c>
      <c r="B139" s="366">
        <f>DATA!B139</f>
        <v>0</v>
      </c>
      <c r="C139" s="366" t="s">
        <v>757</v>
      </c>
      <c r="D139" s="366" t="s">
        <v>613</v>
      </c>
      <c r="E139" s="366">
        <f>DATA!E139</f>
        <v>0</v>
      </c>
      <c r="F139" s="366">
        <f>DATA!F139</f>
        <v>0</v>
      </c>
      <c r="G139" s="366">
        <f>DATA!G139</f>
        <v>0</v>
      </c>
      <c r="H139" s="366">
        <f>DATA!H139</f>
        <v>0</v>
      </c>
      <c r="I139" s="365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</row>
    <row r="140" spans="1:26" ht="12.75" customHeight="1" x14ac:dyDescent="0.15">
      <c r="A140" s="366" t="str">
        <f>DATA!A140</f>
        <v>139</v>
      </c>
      <c r="B140" s="366">
        <f>DATA!B140</f>
        <v>0</v>
      </c>
      <c r="C140" s="366" t="s">
        <v>730</v>
      </c>
      <c r="D140" s="366" t="s">
        <v>730</v>
      </c>
      <c r="E140" s="366">
        <f>DATA!E140</f>
        <v>0</v>
      </c>
      <c r="F140" s="366">
        <f>DATA!F140</f>
        <v>0</v>
      </c>
      <c r="G140" s="366">
        <f>DATA!G140</f>
        <v>0</v>
      </c>
      <c r="H140" s="366">
        <f>DATA!H140</f>
        <v>0</v>
      </c>
      <c r="I140" s="365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</row>
    <row r="141" spans="1:26" ht="12.75" customHeight="1" x14ac:dyDescent="0.15">
      <c r="A141" s="366" t="str">
        <f>DATA!A141</f>
        <v>140</v>
      </c>
      <c r="B141" s="366">
        <f>DATA!B141</f>
        <v>0</v>
      </c>
      <c r="C141" s="366">
        <f>DATA!C141</f>
        <v>0</v>
      </c>
      <c r="D141" s="366">
        <f>DATA!D141</f>
        <v>0</v>
      </c>
      <c r="E141" s="366">
        <f>DATA!E141</f>
        <v>0</v>
      </c>
      <c r="F141" s="366">
        <f>DATA!F141</f>
        <v>0</v>
      </c>
      <c r="G141" s="366">
        <f>DATA!G141</f>
        <v>0</v>
      </c>
      <c r="H141" s="366">
        <f>DATA!H141</f>
        <v>0</v>
      </c>
      <c r="I141" s="365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</row>
    <row r="142" spans="1:26" ht="12.75" customHeight="1" x14ac:dyDescent="0.15">
      <c r="A142" s="366" t="str">
        <f>DATA!A142</f>
        <v>141</v>
      </c>
      <c r="B142" s="366" t="s">
        <v>3484</v>
      </c>
      <c r="C142" s="366" t="s">
        <v>713</v>
      </c>
      <c r="D142" s="366" t="s">
        <v>622</v>
      </c>
      <c r="E142" s="366">
        <f>DATA!E142</f>
        <v>0</v>
      </c>
      <c r="F142" s="366">
        <f>DATA!F142</f>
        <v>0</v>
      </c>
      <c r="G142" s="366">
        <f>DATA!G142</f>
        <v>0</v>
      </c>
      <c r="H142" s="366">
        <f>DATA!H142</f>
        <v>0.75</v>
      </c>
      <c r="I142" s="365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</row>
    <row r="143" spans="1:26" ht="12.75" customHeight="1" x14ac:dyDescent="0.15">
      <c r="A143" s="366" t="str">
        <f>DATA!A143</f>
        <v>142</v>
      </c>
      <c r="B143" s="366">
        <f>DATA!B143</f>
        <v>0</v>
      </c>
      <c r="C143" s="366" t="s">
        <v>662</v>
      </c>
      <c r="D143" s="366" t="s">
        <v>622</v>
      </c>
      <c r="E143" s="366">
        <f>DATA!E143</f>
        <v>0</v>
      </c>
      <c r="F143" s="366">
        <f>DATA!F143</f>
        <v>0</v>
      </c>
      <c r="G143" s="366">
        <f>DATA!G143</f>
        <v>0</v>
      </c>
      <c r="H143" s="366">
        <f>DATA!H143</f>
        <v>0.77083333333333337</v>
      </c>
      <c r="I143" s="365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</row>
    <row r="144" spans="1:26" ht="12.75" customHeight="1" x14ac:dyDescent="0.15">
      <c r="A144" s="366" t="str">
        <f>DATA!A144</f>
        <v>143</v>
      </c>
      <c r="B144" s="366">
        <f>DATA!B144</f>
        <v>0</v>
      </c>
      <c r="C144" s="366" t="s">
        <v>675</v>
      </c>
      <c r="D144" s="366" t="s">
        <v>622</v>
      </c>
      <c r="E144" s="366">
        <f>DATA!E144</f>
        <v>0</v>
      </c>
      <c r="F144" s="366">
        <f>DATA!F144</f>
        <v>0</v>
      </c>
      <c r="G144" s="366">
        <f>DATA!G144</f>
        <v>0</v>
      </c>
      <c r="H144" s="366">
        <f>DATA!H144</f>
        <v>0.79166666666666663</v>
      </c>
      <c r="I144" s="365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</row>
    <row r="145" spans="1:26" ht="12.75" customHeight="1" x14ac:dyDescent="0.15">
      <c r="A145" s="366" t="str">
        <f>DATA!A145</f>
        <v>144</v>
      </c>
      <c r="B145" s="366">
        <f>DATA!B145</f>
        <v>0</v>
      </c>
      <c r="C145" s="366" t="s">
        <v>691</v>
      </c>
      <c r="D145" s="366" t="s">
        <v>622</v>
      </c>
      <c r="E145" s="366">
        <f>DATA!E145</f>
        <v>0</v>
      </c>
      <c r="F145" s="366">
        <f>DATA!F145</f>
        <v>0</v>
      </c>
      <c r="G145" s="366">
        <f>DATA!G145</f>
        <v>0</v>
      </c>
      <c r="H145" s="366">
        <f>DATA!H145</f>
        <v>0.8125</v>
      </c>
      <c r="I145" s="365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</row>
    <row r="146" spans="1:26" ht="12.75" customHeight="1" x14ac:dyDescent="0.15">
      <c r="A146" s="366" t="str">
        <f>DATA!A146</f>
        <v>145</v>
      </c>
      <c r="B146" s="366">
        <f>DATA!B146</f>
        <v>0</v>
      </c>
      <c r="C146" s="366" t="s">
        <v>730</v>
      </c>
      <c r="D146" s="366" t="s">
        <v>622</v>
      </c>
      <c r="E146" s="366">
        <f>DATA!E146</f>
        <v>0</v>
      </c>
      <c r="F146" s="366">
        <f>DATA!F146</f>
        <v>0</v>
      </c>
      <c r="G146" s="366">
        <f>DATA!G146</f>
        <v>0</v>
      </c>
      <c r="H146" s="366">
        <f>DATA!H146</f>
        <v>0</v>
      </c>
      <c r="I146" s="365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</row>
    <row r="147" spans="1:26" ht="12.75" customHeight="1" x14ac:dyDescent="0.15">
      <c r="A147" s="366" t="str">
        <f>DATA!A147</f>
        <v>146</v>
      </c>
      <c r="B147" s="366">
        <f>DATA!B147</f>
        <v>0</v>
      </c>
      <c r="C147" s="366">
        <f>DATA!C147</f>
        <v>0</v>
      </c>
      <c r="D147" s="366">
        <f>DATA!D147</f>
        <v>0</v>
      </c>
      <c r="E147" s="366">
        <f>DATA!E147</f>
        <v>0</v>
      </c>
      <c r="F147" s="366">
        <f>DATA!F147</f>
        <v>0</v>
      </c>
      <c r="G147" s="366">
        <f>DATA!G147</f>
        <v>0</v>
      </c>
      <c r="H147" s="366">
        <f>DATA!H147</f>
        <v>0</v>
      </c>
      <c r="I147" s="365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</row>
    <row r="148" spans="1:26" ht="12.75" customHeight="1" x14ac:dyDescent="0.15">
      <c r="A148" s="366" t="str">
        <f>DATA!A148</f>
        <v>147</v>
      </c>
      <c r="B148" s="366">
        <f>DATA!B148</f>
        <v>0</v>
      </c>
      <c r="C148" s="366">
        <f>DATA!C148</f>
        <v>0</v>
      </c>
      <c r="D148" s="366">
        <f>DATA!D148</f>
        <v>0</v>
      </c>
      <c r="E148" s="366">
        <f>DATA!E148</f>
        <v>0</v>
      </c>
      <c r="F148" s="366">
        <f>DATA!F148</f>
        <v>0</v>
      </c>
      <c r="G148" s="366">
        <f>DATA!G148</f>
        <v>0</v>
      </c>
      <c r="H148" s="366">
        <f>DATA!H148</f>
        <v>0</v>
      </c>
      <c r="I148" s="365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</row>
    <row r="149" spans="1:26" ht="12.75" customHeight="1" x14ac:dyDescent="0.15">
      <c r="A149" s="366" t="str">
        <f>DATA!A149</f>
        <v>148</v>
      </c>
      <c r="B149" s="366" t="s">
        <v>3485</v>
      </c>
      <c r="C149" s="366" t="s">
        <v>652</v>
      </c>
      <c r="D149" s="366" t="s">
        <v>620</v>
      </c>
      <c r="E149" s="366">
        <f>DATA!E149</f>
        <v>0</v>
      </c>
      <c r="F149" s="366">
        <f>DATA!F149</f>
        <v>0</v>
      </c>
      <c r="G149" s="366">
        <f>DATA!G149</f>
        <v>0</v>
      </c>
      <c r="H149" s="366">
        <f>DATA!H149</f>
        <v>0.75</v>
      </c>
      <c r="I149" s="365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</row>
    <row r="150" spans="1:26" ht="12.75" customHeight="1" x14ac:dyDescent="0.15">
      <c r="A150" s="366" t="str">
        <f>DATA!A150</f>
        <v>149</v>
      </c>
      <c r="B150" s="366">
        <f>DATA!B150</f>
        <v>0</v>
      </c>
      <c r="C150" s="366" t="s">
        <v>706</v>
      </c>
      <c r="D150" s="366" t="s">
        <v>620</v>
      </c>
      <c r="E150" s="366">
        <f>DATA!E150</f>
        <v>0</v>
      </c>
      <c r="F150" s="366">
        <f>DATA!F150</f>
        <v>0</v>
      </c>
      <c r="G150" s="366">
        <f>DATA!G150</f>
        <v>0</v>
      </c>
      <c r="H150" s="366">
        <f>DATA!H150</f>
        <v>0.77083333333333337</v>
      </c>
      <c r="I150" s="365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</row>
    <row r="151" spans="1:26" ht="12.75" customHeight="1" x14ac:dyDescent="0.15">
      <c r="A151" s="366" t="str">
        <f>DATA!A151</f>
        <v>150</v>
      </c>
      <c r="B151" s="366">
        <f>DATA!B151</f>
        <v>0</v>
      </c>
      <c r="C151" s="366" t="s">
        <v>705</v>
      </c>
      <c r="D151" s="366" t="s">
        <v>620</v>
      </c>
      <c r="E151" s="366">
        <f>DATA!E151</f>
        <v>0</v>
      </c>
      <c r="F151" s="366">
        <f>DATA!F151</f>
        <v>0</v>
      </c>
      <c r="G151" s="366">
        <f>DATA!G151</f>
        <v>0</v>
      </c>
      <c r="H151" s="366">
        <f>DATA!H151</f>
        <v>0.79166666666666663</v>
      </c>
      <c r="I151" s="365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</row>
    <row r="152" spans="1:26" ht="12.75" customHeight="1" x14ac:dyDescent="0.15">
      <c r="A152" s="366" t="str">
        <f>DATA!A152</f>
        <v>151</v>
      </c>
      <c r="B152" s="366">
        <f>DATA!B152</f>
        <v>0</v>
      </c>
      <c r="C152" s="366" t="s">
        <v>758</v>
      </c>
      <c r="D152" s="366" t="s">
        <v>620</v>
      </c>
      <c r="E152" s="366">
        <f>DATA!E152</f>
        <v>0</v>
      </c>
      <c r="F152" s="366">
        <f>DATA!F152</f>
        <v>0</v>
      </c>
      <c r="G152" s="366">
        <f>DATA!G152</f>
        <v>0</v>
      </c>
      <c r="H152" s="366">
        <f>DATA!H152</f>
        <v>0.83333333333333337</v>
      </c>
      <c r="I152" s="365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</row>
    <row r="153" spans="1:26" ht="12.75" customHeight="1" x14ac:dyDescent="0.15">
      <c r="A153" s="366" t="str">
        <f>DATA!A153</f>
        <v>152</v>
      </c>
      <c r="B153" s="366">
        <f>DATA!B153</f>
        <v>0</v>
      </c>
      <c r="C153" s="366" t="s">
        <v>649</v>
      </c>
      <c r="D153" s="366" t="s">
        <v>620</v>
      </c>
      <c r="E153" s="366">
        <f>DATA!E153</f>
        <v>0</v>
      </c>
      <c r="F153" s="366">
        <f>DATA!F153</f>
        <v>0</v>
      </c>
      <c r="G153" s="366">
        <f>DATA!G153</f>
        <v>0</v>
      </c>
      <c r="H153" s="366">
        <f>DATA!H153</f>
        <v>0</v>
      </c>
      <c r="I153" s="365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</row>
    <row r="154" spans="1:26" ht="12.75" customHeight="1" x14ac:dyDescent="0.15">
      <c r="A154" s="366" t="str">
        <f>DATA!A154</f>
        <v>153</v>
      </c>
      <c r="B154" s="366">
        <f>DATA!B154</f>
        <v>0</v>
      </c>
      <c r="C154" s="366">
        <f>DATA!C154</f>
        <v>0</v>
      </c>
      <c r="D154" s="366"/>
      <c r="E154" s="366">
        <f>DATA!E154</f>
        <v>0</v>
      </c>
      <c r="F154" s="366">
        <f>DATA!F154</f>
        <v>0</v>
      </c>
      <c r="G154" s="366">
        <f>DATA!G154</f>
        <v>0</v>
      </c>
      <c r="H154" s="366">
        <f>DATA!H154</f>
        <v>0</v>
      </c>
      <c r="I154" s="365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</row>
    <row r="155" spans="1:26" ht="12.75" customHeight="1" x14ac:dyDescent="0.15">
      <c r="A155" s="366" t="str">
        <f>DATA!A155</f>
        <v>154</v>
      </c>
      <c r="B155" s="366">
        <f>DATA!B155</f>
        <v>0</v>
      </c>
      <c r="C155" s="366">
        <f>DATA!C155</f>
        <v>0</v>
      </c>
      <c r="D155" s="366"/>
      <c r="E155" s="366">
        <f>DATA!E155</f>
        <v>0</v>
      </c>
      <c r="F155" s="366">
        <f>DATA!F155</f>
        <v>0</v>
      </c>
      <c r="G155" s="366">
        <f>DATA!G155</f>
        <v>0</v>
      </c>
      <c r="H155" s="366">
        <f>DATA!H155</f>
        <v>0</v>
      </c>
      <c r="I155" s="365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</row>
    <row r="156" spans="1:26" ht="12.75" customHeight="1" x14ac:dyDescent="0.15">
      <c r="A156" s="366" t="str">
        <f>DATA!A156</f>
        <v>155</v>
      </c>
      <c r="B156" s="366" t="s">
        <v>3485</v>
      </c>
      <c r="C156" s="366" t="s">
        <v>648</v>
      </c>
      <c r="D156" s="366" t="s">
        <v>617</v>
      </c>
      <c r="E156" s="366">
        <f>DATA!E156</f>
        <v>0</v>
      </c>
      <c r="F156" s="366">
        <f>DATA!F156</f>
        <v>0</v>
      </c>
      <c r="G156" s="366">
        <f>DATA!G156</f>
        <v>0</v>
      </c>
      <c r="H156" s="366">
        <f>DATA!H156</f>
        <v>0.75</v>
      </c>
      <c r="I156" s="365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</row>
    <row r="157" spans="1:26" ht="12.75" customHeight="1" x14ac:dyDescent="0.15">
      <c r="A157" s="366" t="str">
        <f>DATA!A157</f>
        <v>156</v>
      </c>
      <c r="B157" s="366">
        <f>DATA!B157</f>
        <v>0</v>
      </c>
      <c r="C157" s="366" t="s">
        <v>644</v>
      </c>
      <c r="D157" s="366" t="s">
        <v>617</v>
      </c>
      <c r="E157" s="366">
        <f>DATA!E157</f>
        <v>0</v>
      </c>
      <c r="F157" s="366">
        <f>DATA!F157</f>
        <v>0</v>
      </c>
      <c r="G157" s="366">
        <f>DATA!G157</f>
        <v>0</v>
      </c>
      <c r="H157" s="366">
        <f>DATA!H157</f>
        <v>0.77083333333333337</v>
      </c>
      <c r="I157" s="365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</row>
    <row r="158" spans="1:26" ht="12.75" customHeight="1" x14ac:dyDescent="0.15">
      <c r="A158" s="366" t="str">
        <f>DATA!A158</f>
        <v>157</v>
      </c>
      <c r="B158" s="366">
        <f>DATA!B158</f>
        <v>0</v>
      </c>
      <c r="C158" s="366" t="s">
        <v>680</v>
      </c>
      <c r="D158" s="366" t="s">
        <v>617</v>
      </c>
      <c r="E158" s="366">
        <f>DATA!E158</f>
        <v>0</v>
      </c>
      <c r="F158" s="366">
        <f>DATA!F158</f>
        <v>0</v>
      </c>
      <c r="G158" s="366">
        <f>DATA!G158</f>
        <v>0</v>
      </c>
      <c r="H158" s="366">
        <f>DATA!H158</f>
        <v>0.8125</v>
      </c>
      <c r="I158" s="365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</row>
    <row r="159" spans="1:26" ht="12.75" customHeight="1" x14ac:dyDescent="0.15">
      <c r="A159" s="366" t="str">
        <f>DATA!A159</f>
        <v>158</v>
      </c>
      <c r="B159" s="366">
        <f>DATA!B159</f>
        <v>0</v>
      </c>
      <c r="C159" s="366" t="s">
        <v>759</v>
      </c>
      <c r="D159" s="366" t="s">
        <v>617</v>
      </c>
      <c r="E159" s="366">
        <f>DATA!E159</f>
        <v>0</v>
      </c>
      <c r="F159" s="366">
        <f>DATA!F159</f>
        <v>0</v>
      </c>
      <c r="G159" s="366">
        <f>DATA!G159</f>
        <v>0</v>
      </c>
      <c r="H159" s="366">
        <f>DATA!H159</f>
        <v>0.83333333333333337</v>
      </c>
      <c r="I159" s="365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</row>
    <row r="160" spans="1:26" ht="12.75" customHeight="1" x14ac:dyDescent="0.15">
      <c r="A160" s="366" t="str">
        <f>DATA!A160</f>
        <v>159</v>
      </c>
      <c r="B160" s="366">
        <f>DATA!B160</f>
        <v>0</v>
      </c>
      <c r="C160" s="366" t="s">
        <v>716</v>
      </c>
      <c r="D160" s="366" t="s">
        <v>617</v>
      </c>
      <c r="E160" s="366">
        <f>DATA!E160</f>
        <v>0</v>
      </c>
      <c r="F160" s="366">
        <f>DATA!F160</f>
        <v>0</v>
      </c>
      <c r="G160" s="366">
        <f>DATA!G160</f>
        <v>0</v>
      </c>
      <c r="H160" s="366">
        <f>DATA!H160</f>
        <v>0</v>
      </c>
      <c r="I160" s="365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</row>
    <row r="161" spans="1:26" ht="12.75" customHeight="1" x14ac:dyDescent="0.15">
      <c r="A161" s="366" t="str">
        <f>DATA!A161</f>
        <v>160</v>
      </c>
      <c r="B161" s="366">
        <f>DATA!B161</f>
        <v>0</v>
      </c>
      <c r="C161" s="366" t="s">
        <v>730</v>
      </c>
      <c r="D161" s="366" t="s">
        <v>617</v>
      </c>
      <c r="E161" s="366">
        <f>DATA!E161</f>
        <v>0</v>
      </c>
      <c r="F161" s="366">
        <f>DATA!F161</f>
        <v>0</v>
      </c>
      <c r="G161" s="366">
        <f>DATA!G161</f>
        <v>0</v>
      </c>
      <c r="H161" s="366">
        <f>DATA!H161</f>
        <v>0</v>
      </c>
      <c r="I161" s="365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</row>
    <row r="162" spans="1:26" ht="12.75" customHeight="1" x14ac:dyDescent="0.15">
      <c r="A162" s="366" t="str">
        <f>DATA!A162</f>
        <v>161</v>
      </c>
      <c r="B162" s="366">
        <f>DATA!B162</f>
        <v>0</v>
      </c>
      <c r="C162" s="366">
        <f>DATA!C162</f>
        <v>0</v>
      </c>
      <c r="D162" s="366">
        <f>DATA!D162</f>
        <v>0</v>
      </c>
      <c r="E162" s="366">
        <f>DATA!E162</f>
        <v>0</v>
      </c>
      <c r="F162" s="366">
        <f>DATA!F162</f>
        <v>0</v>
      </c>
      <c r="G162" s="366">
        <f>DATA!G162</f>
        <v>0</v>
      </c>
      <c r="H162" s="366">
        <f>DATA!H162</f>
        <v>0</v>
      </c>
      <c r="I162" s="365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</row>
    <row r="163" spans="1:26" ht="12.75" customHeight="1" x14ac:dyDescent="0.15">
      <c r="A163" s="366" t="str">
        <f>DATA!A163</f>
        <v>162</v>
      </c>
      <c r="B163" s="366" t="s">
        <v>3486</v>
      </c>
      <c r="C163" s="366" t="s">
        <v>760</v>
      </c>
      <c r="D163" s="366" t="s">
        <v>631</v>
      </c>
      <c r="E163" s="366">
        <f>DATA!E163</f>
        <v>0</v>
      </c>
      <c r="F163" s="366">
        <f>DATA!F163</f>
        <v>0</v>
      </c>
      <c r="G163" s="366">
        <f>DATA!G163</f>
        <v>0</v>
      </c>
      <c r="H163" s="366">
        <f>DATA!H163</f>
        <v>0.75</v>
      </c>
      <c r="I163" s="365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</row>
    <row r="164" spans="1:26" ht="12.75" customHeight="1" x14ac:dyDescent="0.15">
      <c r="A164" s="366" t="str">
        <f>DATA!A164</f>
        <v>163</v>
      </c>
      <c r="B164" s="366">
        <f>DATA!B164</f>
        <v>0</v>
      </c>
      <c r="C164" s="366" t="s">
        <v>707</v>
      </c>
      <c r="D164" s="366" t="s">
        <v>631</v>
      </c>
      <c r="E164" s="366">
        <f>DATA!E164</f>
        <v>0</v>
      </c>
      <c r="F164" s="366">
        <f>DATA!F164</f>
        <v>0</v>
      </c>
      <c r="G164" s="366">
        <f>DATA!G164</f>
        <v>0</v>
      </c>
      <c r="H164" s="366">
        <f>DATA!H164</f>
        <v>0.79166666666666663</v>
      </c>
      <c r="I164" s="365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</row>
    <row r="165" spans="1:26" ht="12.75" customHeight="1" x14ac:dyDescent="0.15">
      <c r="A165" s="366" t="str">
        <f>DATA!A165</f>
        <v>164</v>
      </c>
      <c r="B165" s="366">
        <f>DATA!B165</f>
        <v>0</v>
      </c>
      <c r="C165" s="366" t="s">
        <v>702</v>
      </c>
      <c r="D165" s="366" t="s">
        <v>631</v>
      </c>
      <c r="E165" s="366">
        <f>DATA!E165</f>
        <v>0</v>
      </c>
      <c r="F165" s="366">
        <f>DATA!F165</f>
        <v>0</v>
      </c>
      <c r="G165" s="366">
        <f>DATA!G165</f>
        <v>0</v>
      </c>
      <c r="H165" s="366">
        <f>DATA!H165</f>
        <v>0.8125</v>
      </c>
      <c r="I165" s="365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</row>
    <row r="166" spans="1:26" ht="12.75" customHeight="1" x14ac:dyDescent="0.15">
      <c r="A166" s="366" t="str">
        <f>DATA!A166</f>
        <v>165</v>
      </c>
      <c r="B166" s="366">
        <f>DATA!B166</f>
        <v>0</v>
      </c>
      <c r="C166" s="366" t="s">
        <v>726</v>
      </c>
      <c r="D166" s="366" t="s">
        <v>631</v>
      </c>
      <c r="E166" s="366">
        <f>DATA!E166</f>
        <v>0</v>
      </c>
      <c r="F166" s="366">
        <f>DATA!F166</f>
        <v>0</v>
      </c>
      <c r="G166" s="366">
        <f>DATA!G166</f>
        <v>0</v>
      </c>
      <c r="H166" s="366">
        <f>DATA!H166</f>
        <v>0.83333333333333337</v>
      </c>
      <c r="I166" s="365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</row>
    <row r="167" spans="1:26" ht="12.75" customHeight="1" x14ac:dyDescent="0.15">
      <c r="A167" s="366" t="str">
        <f>DATA!A167</f>
        <v>166</v>
      </c>
      <c r="B167" s="366">
        <f>DATA!B167</f>
        <v>0</v>
      </c>
      <c r="C167" s="366" t="s">
        <v>761</v>
      </c>
      <c r="D167" s="366" t="s">
        <v>631</v>
      </c>
      <c r="E167" s="366">
        <f>DATA!E167</f>
        <v>0</v>
      </c>
      <c r="F167" s="366">
        <f>DATA!F167</f>
        <v>0</v>
      </c>
      <c r="G167" s="366">
        <f>DATA!G167</f>
        <v>0</v>
      </c>
      <c r="H167" s="366">
        <f>DATA!H167</f>
        <v>0</v>
      </c>
      <c r="I167" s="365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</row>
    <row r="168" spans="1:26" ht="12.75" customHeight="1" x14ac:dyDescent="0.15">
      <c r="A168" s="366" t="str">
        <f>DATA!A168</f>
        <v>167</v>
      </c>
      <c r="B168" s="366">
        <f>DATA!B168</f>
        <v>0</v>
      </c>
      <c r="C168" s="366" t="s">
        <v>685</v>
      </c>
      <c r="D168" s="366" t="s">
        <v>631</v>
      </c>
      <c r="E168" s="366">
        <f>DATA!E168</f>
        <v>0</v>
      </c>
      <c r="F168" s="366">
        <f>DATA!F168</f>
        <v>0</v>
      </c>
      <c r="G168" s="366">
        <f>DATA!G168</f>
        <v>0</v>
      </c>
      <c r="H168" s="366">
        <f>DATA!H168</f>
        <v>0</v>
      </c>
      <c r="I168" s="365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 spans="1:26" ht="12.75" customHeight="1" x14ac:dyDescent="0.15">
      <c r="A169" s="366" t="str">
        <f>DATA!A169</f>
        <v>168</v>
      </c>
      <c r="B169" s="366">
        <f>DATA!B169</f>
        <v>0</v>
      </c>
      <c r="C169" s="366">
        <f>DATA!C169</f>
        <v>0</v>
      </c>
      <c r="D169" s="366" t="s">
        <v>631</v>
      </c>
      <c r="E169" s="366">
        <f>DATA!E169</f>
        <v>0</v>
      </c>
      <c r="F169" s="366">
        <f>DATA!F169</f>
        <v>0</v>
      </c>
      <c r="G169" s="366">
        <f>DATA!G169</f>
        <v>0</v>
      </c>
      <c r="H169" s="366">
        <f>DATA!H169</f>
        <v>0</v>
      </c>
      <c r="I169" s="365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</row>
    <row r="170" spans="1:26" ht="12.75" customHeight="1" x14ac:dyDescent="0.15">
      <c r="A170" s="366" t="str">
        <f>DATA!A170</f>
        <v>169</v>
      </c>
      <c r="B170" s="366" t="s">
        <v>730</v>
      </c>
      <c r="C170" s="366" t="s">
        <v>730</v>
      </c>
      <c r="D170" s="366" t="s">
        <v>730</v>
      </c>
      <c r="E170" s="366">
        <f>DATA!E170</f>
        <v>0</v>
      </c>
      <c r="F170" s="366">
        <f>DATA!F170</f>
        <v>0</v>
      </c>
      <c r="G170" s="366">
        <f>DATA!G170</f>
        <v>0</v>
      </c>
      <c r="H170" s="366">
        <f>DATA!H170</f>
        <v>0.77083333333333337</v>
      </c>
      <c r="I170" s="365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</row>
    <row r="171" spans="1:26" ht="12.75" customHeight="1" x14ac:dyDescent="0.15">
      <c r="A171" s="366" t="str">
        <f>DATA!A171</f>
        <v>170</v>
      </c>
      <c r="B171" s="366">
        <f>DATA!B171</f>
        <v>0</v>
      </c>
      <c r="C171" s="366" t="s">
        <v>730</v>
      </c>
      <c r="D171" s="366" t="s">
        <v>730</v>
      </c>
      <c r="E171" s="366">
        <f>DATA!E171</f>
        <v>0</v>
      </c>
      <c r="F171" s="366">
        <f>DATA!F171</f>
        <v>0</v>
      </c>
      <c r="G171" s="366">
        <f>DATA!G171</f>
        <v>0</v>
      </c>
      <c r="H171" s="366">
        <f>DATA!H171</f>
        <v>0.79166666666666663</v>
      </c>
      <c r="I171" s="365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</row>
    <row r="172" spans="1:26" ht="12.75" customHeight="1" x14ac:dyDescent="0.15">
      <c r="A172" s="366" t="str">
        <f>DATA!A172</f>
        <v>171</v>
      </c>
      <c r="B172" s="366">
        <f>DATA!B172</f>
        <v>0</v>
      </c>
      <c r="C172" s="366" t="s">
        <v>730</v>
      </c>
      <c r="D172" s="366" t="s">
        <v>730</v>
      </c>
      <c r="E172" s="366">
        <f>DATA!E172</f>
        <v>0</v>
      </c>
      <c r="F172" s="366">
        <f>DATA!F172</f>
        <v>0</v>
      </c>
      <c r="G172" s="366">
        <f>DATA!G172</f>
        <v>0</v>
      </c>
      <c r="H172" s="366">
        <f>DATA!H172</f>
        <v>0.8125</v>
      </c>
      <c r="I172" s="365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</row>
    <row r="173" spans="1:26" ht="12.75" customHeight="1" x14ac:dyDescent="0.15">
      <c r="A173" s="366" t="str">
        <f>DATA!A173</f>
        <v>172</v>
      </c>
      <c r="B173" s="366">
        <f>DATA!B173</f>
        <v>0</v>
      </c>
      <c r="C173" s="366" t="s">
        <v>730</v>
      </c>
      <c r="D173" s="366" t="s">
        <v>730</v>
      </c>
      <c r="E173" s="366">
        <f>DATA!E173</f>
        <v>0</v>
      </c>
      <c r="F173" s="366">
        <f>DATA!F173</f>
        <v>0</v>
      </c>
      <c r="G173" s="366">
        <f>DATA!G173</f>
        <v>0</v>
      </c>
      <c r="H173" s="366">
        <f>DATA!H173</f>
        <v>0.83333333333333337</v>
      </c>
      <c r="I173" s="365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</row>
    <row r="174" spans="1:26" ht="12.75" customHeight="1" x14ac:dyDescent="0.15">
      <c r="A174" s="366" t="str">
        <f>DATA!A174</f>
        <v>173</v>
      </c>
      <c r="B174" s="366">
        <f>DATA!B174</f>
        <v>0</v>
      </c>
      <c r="C174" s="366" t="s">
        <v>730</v>
      </c>
      <c r="D174" s="366" t="s">
        <v>730</v>
      </c>
      <c r="E174" s="366">
        <f>DATA!E174</f>
        <v>0</v>
      </c>
      <c r="F174" s="366">
        <f>DATA!F174</f>
        <v>0</v>
      </c>
      <c r="G174" s="366">
        <f>DATA!G174</f>
        <v>0</v>
      </c>
      <c r="H174" s="366">
        <f>DATA!H174</f>
        <v>0</v>
      </c>
      <c r="I174" s="365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</row>
    <row r="175" spans="1:26" ht="12.75" customHeight="1" x14ac:dyDescent="0.15">
      <c r="A175" s="366" t="str">
        <f>DATA!A175</f>
        <v>174</v>
      </c>
      <c r="B175" s="366">
        <f>DATA!B175</f>
        <v>0</v>
      </c>
      <c r="C175" s="366">
        <f>DATA!C175</f>
        <v>0</v>
      </c>
      <c r="D175" s="366">
        <f>DATA!D175</f>
        <v>0</v>
      </c>
      <c r="E175" s="366">
        <f>DATA!E175</f>
        <v>0</v>
      </c>
      <c r="F175" s="366">
        <f>DATA!F175</f>
        <v>0</v>
      </c>
      <c r="G175" s="366">
        <f>DATA!G175</f>
        <v>0</v>
      </c>
      <c r="H175" s="366">
        <f>DATA!H175</f>
        <v>0</v>
      </c>
      <c r="I175" s="365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</row>
    <row r="176" spans="1:26" ht="12.75" customHeight="1" x14ac:dyDescent="0.15">
      <c r="A176" s="366" t="str">
        <f>DATA!A176</f>
        <v>175</v>
      </c>
      <c r="B176" s="366">
        <f>DATA!B176</f>
        <v>0</v>
      </c>
      <c r="C176" s="366">
        <f>DATA!C176</f>
        <v>0</v>
      </c>
      <c r="D176" s="366">
        <f>DATA!D176</f>
        <v>0</v>
      </c>
      <c r="E176" s="366">
        <f>DATA!E176</f>
        <v>0</v>
      </c>
      <c r="F176" s="366">
        <f>DATA!F176</f>
        <v>0</v>
      </c>
      <c r="G176" s="366">
        <f>DATA!G176</f>
        <v>0</v>
      </c>
      <c r="H176" s="366">
        <f>DATA!H176</f>
        <v>0</v>
      </c>
      <c r="I176" s="365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</row>
    <row r="177" spans="1:26" ht="12.75" customHeight="1" x14ac:dyDescent="0.15">
      <c r="A177" s="366" t="str">
        <f>DATA!A177</f>
        <v>176</v>
      </c>
      <c r="B177" s="366">
        <f>DATA!B177</f>
        <v>0</v>
      </c>
      <c r="C177" s="366">
        <f>DATA!C177</f>
        <v>0</v>
      </c>
      <c r="D177" s="366">
        <f>DATA!D177</f>
        <v>0</v>
      </c>
      <c r="E177" s="366">
        <f>DATA!E177</f>
        <v>0</v>
      </c>
      <c r="F177" s="366">
        <f>DATA!F177</f>
        <v>0</v>
      </c>
      <c r="G177" s="366">
        <f>DATA!G177</f>
        <v>0</v>
      </c>
      <c r="H177" s="366">
        <f>DATA!H177</f>
        <v>0</v>
      </c>
      <c r="I177" s="365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</row>
    <row r="178" spans="1:26" ht="12.75" customHeight="1" x14ac:dyDescent="0.15">
      <c r="A178" s="366" t="str">
        <f>DATA!A178</f>
        <v>177</v>
      </c>
      <c r="B178" s="366">
        <f>DATA!B178</f>
        <v>0</v>
      </c>
      <c r="C178" s="366">
        <f>DATA!C178</f>
        <v>0</v>
      </c>
      <c r="D178" s="366">
        <f>DATA!D178</f>
        <v>0</v>
      </c>
      <c r="E178" s="366">
        <f>DATA!E178</f>
        <v>0</v>
      </c>
      <c r="F178" s="366">
        <f>DATA!F178</f>
        <v>0</v>
      </c>
      <c r="G178" s="366">
        <f>DATA!G178</f>
        <v>0</v>
      </c>
      <c r="H178" s="366">
        <f>DATA!H178</f>
        <v>0</v>
      </c>
      <c r="I178" s="365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</row>
    <row r="179" spans="1:26" ht="12.75" customHeight="1" x14ac:dyDescent="0.15">
      <c r="A179" s="366" t="str">
        <f>DATA!A179</f>
        <v>178</v>
      </c>
      <c r="B179" s="366">
        <f>DATA!B179</f>
        <v>0</v>
      </c>
      <c r="C179" s="366">
        <f>DATA!C179</f>
        <v>0</v>
      </c>
      <c r="D179" s="366">
        <f>DATA!D179</f>
        <v>0</v>
      </c>
      <c r="E179" s="366">
        <f>DATA!E179</f>
        <v>0</v>
      </c>
      <c r="F179" s="366">
        <f>DATA!F179</f>
        <v>0</v>
      </c>
      <c r="G179" s="366">
        <f>DATA!G179</f>
        <v>0</v>
      </c>
      <c r="H179" s="366">
        <f>DATA!H179</f>
        <v>0</v>
      </c>
      <c r="I179" s="365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</row>
    <row r="180" spans="1:26" ht="12.75" customHeight="1" x14ac:dyDescent="0.15">
      <c r="A180" s="366" t="str">
        <f>DATA!A180</f>
        <v>179</v>
      </c>
      <c r="B180" s="366">
        <f>DATA!B180</f>
        <v>0</v>
      </c>
      <c r="C180" s="366">
        <f>DATA!C180</f>
        <v>0</v>
      </c>
      <c r="D180" s="366">
        <f>DATA!D180</f>
        <v>0</v>
      </c>
      <c r="E180" s="366">
        <f>DATA!E180</f>
        <v>0</v>
      </c>
      <c r="F180" s="366">
        <f>DATA!F180</f>
        <v>0</v>
      </c>
      <c r="G180" s="366">
        <f>DATA!G180</f>
        <v>0</v>
      </c>
      <c r="H180" s="366">
        <f>DATA!H180</f>
        <v>0</v>
      </c>
      <c r="I180" s="365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</row>
    <row r="181" spans="1:26" ht="12.75" customHeight="1" x14ac:dyDescent="0.15">
      <c r="A181" s="366" t="str">
        <f>DATA!A181</f>
        <v>180</v>
      </c>
      <c r="B181" s="366">
        <f>DATA!B181</f>
        <v>0</v>
      </c>
      <c r="C181" s="366">
        <f>DATA!C181</f>
        <v>0</v>
      </c>
      <c r="D181" s="366">
        <f>DATA!D181</f>
        <v>0</v>
      </c>
      <c r="E181" s="366">
        <f>DATA!E181</f>
        <v>0</v>
      </c>
      <c r="F181" s="366">
        <f>DATA!F181</f>
        <v>0</v>
      </c>
      <c r="G181" s="366">
        <f>DATA!G181</f>
        <v>0</v>
      </c>
      <c r="H181" s="366">
        <f>DATA!H181</f>
        <v>0</v>
      </c>
      <c r="I181" s="365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</row>
    <row r="182" spans="1:26" ht="12.75" customHeight="1" x14ac:dyDescent="0.15">
      <c r="A182" s="366" t="str">
        <f>DATA!A182</f>
        <v>181</v>
      </c>
      <c r="B182" s="366">
        <f>DATA!B182</f>
        <v>0</v>
      </c>
      <c r="C182" s="366">
        <f>DATA!C182</f>
        <v>0</v>
      </c>
      <c r="D182" s="366">
        <f>DATA!D182</f>
        <v>0</v>
      </c>
      <c r="E182" s="366">
        <f>DATA!E182</f>
        <v>0</v>
      </c>
      <c r="F182" s="366">
        <f>DATA!F182</f>
        <v>0</v>
      </c>
      <c r="G182" s="366">
        <f>DATA!G182</f>
        <v>0</v>
      </c>
      <c r="H182" s="366">
        <f>DATA!H182</f>
        <v>0</v>
      </c>
      <c r="I182" s="365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</row>
    <row r="183" spans="1:26" ht="12.75" customHeight="1" x14ac:dyDescent="0.15">
      <c r="A183" s="366" t="str">
        <f>DATA!A183</f>
        <v>182</v>
      </c>
      <c r="B183" s="366">
        <f>DATA!B183</f>
        <v>0</v>
      </c>
      <c r="C183" s="366">
        <f>DATA!C183</f>
        <v>0</v>
      </c>
      <c r="D183" s="366">
        <f>DATA!D183</f>
        <v>0</v>
      </c>
      <c r="E183" s="366">
        <f>DATA!E183</f>
        <v>0</v>
      </c>
      <c r="F183" s="366">
        <f>DATA!F183</f>
        <v>0</v>
      </c>
      <c r="G183" s="366">
        <f>DATA!G183</f>
        <v>0</v>
      </c>
      <c r="H183" s="366">
        <f>DATA!H183</f>
        <v>0</v>
      </c>
      <c r="I183" s="365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</row>
    <row r="184" spans="1:26" ht="12.75" customHeight="1" x14ac:dyDescent="0.15">
      <c r="A184" s="366" t="str">
        <f>DATA!A184</f>
        <v>183</v>
      </c>
      <c r="B184" s="366">
        <f>DATA!B184</f>
        <v>0</v>
      </c>
      <c r="C184" s="366">
        <f>DATA!C184</f>
        <v>0</v>
      </c>
      <c r="D184" s="366">
        <f>DATA!D184</f>
        <v>0</v>
      </c>
      <c r="E184" s="366">
        <f>DATA!E184</f>
        <v>0</v>
      </c>
      <c r="F184" s="366">
        <f>DATA!F184</f>
        <v>0</v>
      </c>
      <c r="G184" s="366">
        <f>DATA!G184</f>
        <v>0</v>
      </c>
      <c r="H184" s="366">
        <f>DATA!H184</f>
        <v>0</v>
      </c>
      <c r="I184" s="365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</row>
    <row r="185" spans="1:26" ht="12.75" customHeight="1" x14ac:dyDescent="0.15">
      <c r="A185" s="366" t="str">
        <f>DATA!A185</f>
        <v>184</v>
      </c>
      <c r="B185" s="366">
        <f>DATA!B185</f>
        <v>0</v>
      </c>
      <c r="C185" s="366">
        <f>DATA!C185</f>
        <v>0</v>
      </c>
      <c r="D185" s="366">
        <f>DATA!D185</f>
        <v>0</v>
      </c>
      <c r="E185" s="366">
        <f>DATA!E185</f>
        <v>0</v>
      </c>
      <c r="F185" s="366">
        <f>DATA!F185</f>
        <v>0</v>
      </c>
      <c r="G185" s="366">
        <f>DATA!G185</f>
        <v>0</v>
      </c>
      <c r="H185" s="366">
        <f>DATA!H185</f>
        <v>0</v>
      </c>
      <c r="I185" s="365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</row>
    <row r="186" spans="1:26" ht="12.75" customHeight="1" x14ac:dyDescent="0.15">
      <c r="A186" s="366" t="str">
        <f>DATA!A186</f>
        <v>185</v>
      </c>
      <c r="B186" s="366">
        <f>DATA!B186</f>
        <v>0</v>
      </c>
      <c r="C186" s="366">
        <f>DATA!C186</f>
        <v>0</v>
      </c>
      <c r="D186" s="366">
        <f>DATA!D186</f>
        <v>0</v>
      </c>
      <c r="E186" s="366">
        <f>DATA!E186</f>
        <v>0</v>
      </c>
      <c r="F186" s="366">
        <f>DATA!F186</f>
        <v>0</v>
      </c>
      <c r="G186" s="366">
        <f>DATA!G186</f>
        <v>0</v>
      </c>
      <c r="H186" s="366">
        <f>DATA!H186</f>
        <v>0</v>
      </c>
      <c r="I186" s="365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</row>
    <row r="187" spans="1:26" ht="12.75" customHeight="1" x14ac:dyDescent="0.15">
      <c r="A187" s="366" t="str">
        <f>DATA!A187</f>
        <v>186</v>
      </c>
      <c r="B187" s="366">
        <f>DATA!B187</f>
        <v>0</v>
      </c>
      <c r="C187" s="366">
        <f>DATA!C187</f>
        <v>0</v>
      </c>
      <c r="D187" s="366">
        <f>DATA!D187</f>
        <v>0</v>
      </c>
      <c r="E187" s="366">
        <f>DATA!E187</f>
        <v>0</v>
      </c>
      <c r="F187" s="366">
        <f>DATA!F187</f>
        <v>0</v>
      </c>
      <c r="G187" s="366">
        <f>DATA!G187</f>
        <v>0</v>
      </c>
      <c r="H187" s="366">
        <f>DATA!H187</f>
        <v>0</v>
      </c>
      <c r="I187" s="365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</row>
    <row r="188" spans="1:26" ht="12.75" customHeight="1" x14ac:dyDescent="0.15">
      <c r="A188" s="366" t="str">
        <f>DATA!A188</f>
        <v>187</v>
      </c>
      <c r="B188" s="366">
        <f>DATA!B188</f>
        <v>0</v>
      </c>
      <c r="C188" s="366">
        <f>DATA!C188</f>
        <v>0</v>
      </c>
      <c r="D188" s="366">
        <f>DATA!D188</f>
        <v>0</v>
      </c>
      <c r="E188" s="366">
        <f>DATA!E188</f>
        <v>0</v>
      </c>
      <c r="F188" s="366">
        <f>DATA!F188</f>
        <v>0</v>
      </c>
      <c r="G188" s="366">
        <f>DATA!G188</f>
        <v>0</v>
      </c>
      <c r="H188" s="366">
        <f>DATA!H188</f>
        <v>0</v>
      </c>
      <c r="I188" s="365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</row>
    <row r="189" spans="1:26" ht="12.75" customHeight="1" x14ac:dyDescent="0.15">
      <c r="A189" s="366" t="str">
        <f>DATA!A189</f>
        <v>188</v>
      </c>
      <c r="B189" s="366">
        <f>DATA!B189</f>
        <v>0</v>
      </c>
      <c r="C189" s="366">
        <f>DATA!C189</f>
        <v>0</v>
      </c>
      <c r="D189" s="366">
        <f>DATA!D189</f>
        <v>0</v>
      </c>
      <c r="E189" s="366">
        <f>DATA!E189</f>
        <v>0</v>
      </c>
      <c r="F189" s="366">
        <f>DATA!F189</f>
        <v>0</v>
      </c>
      <c r="G189" s="366">
        <f>DATA!G189</f>
        <v>0</v>
      </c>
      <c r="H189" s="366">
        <f>DATA!H189</f>
        <v>0</v>
      </c>
      <c r="I189" s="365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</row>
    <row r="190" spans="1:26" ht="12.75" customHeight="1" x14ac:dyDescent="0.15">
      <c r="A190" s="366" t="str">
        <f>DATA!A190</f>
        <v>189</v>
      </c>
      <c r="B190" s="366">
        <f>DATA!B190</f>
        <v>0</v>
      </c>
      <c r="C190" s="366">
        <f>DATA!C190</f>
        <v>0</v>
      </c>
      <c r="D190" s="366">
        <f>DATA!D190</f>
        <v>0</v>
      </c>
      <c r="E190" s="366">
        <f>DATA!E190</f>
        <v>0</v>
      </c>
      <c r="F190" s="366">
        <f>DATA!F190</f>
        <v>0</v>
      </c>
      <c r="G190" s="366">
        <f>DATA!G190</f>
        <v>0</v>
      </c>
      <c r="H190" s="366">
        <f>DATA!H190</f>
        <v>0</v>
      </c>
      <c r="I190" s="365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</row>
    <row r="191" spans="1:26" ht="12.75" customHeight="1" x14ac:dyDescent="0.15">
      <c r="A191" s="366" t="str">
        <f>DATA!A191</f>
        <v>190</v>
      </c>
      <c r="B191" s="366">
        <f>DATA!B191</f>
        <v>0</v>
      </c>
      <c r="C191" s="366">
        <f>DATA!C191</f>
        <v>0</v>
      </c>
      <c r="D191" s="366">
        <f>DATA!D191</f>
        <v>0</v>
      </c>
      <c r="E191" s="366">
        <f>DATA!E191</f>
        <v>0</v>
      </c>
      <c r="F191" s="366">
        <f>DATA!F191</f>
        <v>0</v>
      </c>
      <c r="G191" s="366">
        <f>DATA!G191</f>
        <v>0</v>
      </c>
      <c r="H191" s="366">
        <f>DATA!H191</f>
        <v>0</v>
      </c>
      <c r="I191" s="365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</row>
    <row r="192" spans="1:26" ht="12.75" customHeight="1" x14ac:dyDescent="0.15">
      <c r="A192" s="366" t="str">
        <f>DATA!A192</f>
        <v>191</v>
      </c>
      <c r="B192" s="366">
        <f>DATA!B192</f>
        <v>0</v>
      </c>
      <c r="C192" s="366">
        <f>DATA!C192</f>
        <v>0</v>
      </c>
      <c r="D192" s="366">
        <f>DATA!D192</f>
        <v>0</v>
      </c>
      <c r="E192" s="366">
        <f>DATA!E192</f>
        <v>0</v>
      </c>
      <c r="F192" s="366">
        <f>DATA!F192</f>
        <v>0</v>
      </c>
      <c r="G192" s="366">
        <f>DATA!G192</f>
        <v>0</v>
      </c>
      <c r="H192" s="366">
        <f>DATA!H192</f>
        <v>0</v>
      </c>
      <c r="I192" s="365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</row>
    <row r="193" spans="1:26" ht="12.75" customHeight="1" x14ac:dyDescent="0.15">
      <c r="A193" s="366" t="str">
        <f>DATA!A193</f>
        <v>192</v>
      </c>
      <c r="B193" s="366">
        <f>DATA!B193</f>
        <v>0</v>
      </c>
      <c r="C193" s="366">
        <f>DATA!C193</f>
        <v>0</v>
      </c>
      <c r="D193" s="366">
        <f>DATA!D193</f>
        <v>0</v>
      </c>
      <c r="E193" s="366">
        <f>DATA!E193</f>
        <v>0</v>
      </c>
      <c r="F193" s="366">
        <f>DATA!F193</f>
        <v>0</v>
      </c>
      <c r="G193" s="366">
        <f>DATA!G193</f>
        <v>0</v>
      </c>
      <c r="H193" s="366">
        <f>DATA!H193</f>
        <v>0</v>
      </c>
      <c r="I193" s="365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</row>
    <row r="194" spans="1:26" ht="12.75" customHeight="1" x14ac:dyDescent="0.15">
      <c r="A194" s="366" t="str">
        <f>DATA!A194</f>
        <v>193</v>
      </c>
      <c r="B194" s="366">
        <f>DATA!B194</f>
        <v>0</v>
      </c>
      <c r="C194" s="366">
        <f>DATA!C194</f>
        <v>0</v>
      </c>
      <c r="D194" s="366">
        <f>DATA!D194</f>
        <v>0</v>
      </c>
      <c r="E194" s="366">
        <f>DATA!E194</f>
        <v>0</v>
      </c>
      <c r="F194" s="366">
        <f>DATA!F194</f>
        <v>0</v>
      </c>
      <c r="G194" s="366">
        <f>DATA!G194</f>
        <v>0</v>
      </c>
      <c r="H194" s="366">
        <f>DATA!H194</f>
        <v>0</v>
      </c>
      <c r="I194" s="365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</row>
    <row r="195" spans="1:26" ht="12.75" customHeight="1" x14ac:dyDescent="0.15">
      <c r="A195" s="366" t="str">
        <f>DATA!A195</f>
        <v>194</v>
      </c>
      <c r="B195" s="366">
        <f>DATA!B195</f>
        <v>0</v>
      </c>
      <c r="C195" s="366">
        <f>DATA!C195</f>
        <v>0</v>
      </c>
      <c r="D195" s="366">
        <f>DATA!D195</f>
        <v>0</v>
      </c>
      <c r="E195" s="366">
        <f>DATA!E195</f>
        <v>0</v>
      </c>
      <c r="F195" s="366">
        <f>DATA!F195</f>
        <v>0</v>
      </c>
      <c r="G195" s="366">
        <f>DATA!G195</f>
        <v>0</v>
      </c>
      <c r="H195" s="366">
        <f>DATA!H195</f>
        <v>0</v>
      </c>
      <c r="I195" s="365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</row>
    <row r="196" spans="1:26" ht="12.75" customHeight="1" x14ac:dyDescent="0.15">
      <c r="A196" s="366" t="str">
        <f>DATA!A196</f>
        <v>195</v>
      </c>
      <c r="B196" s="366">
        <f>DATA!B196</f>
        <v>0</v>
      </c>
      <c r="C196" s="366">
        <f>DATA!C196</f>
        <v>0</v>
      </c>
      <c r="D196" s="366">
        <f>DATA!D196</f>
        <v>0</v>
      </c>
      <c r="E196" s="366">
        <f>DATA!E196</f>
        <v>0</v>
      </c>
      <c r="F196" s="366">
        <f>DATA!F196</f>
        <v>0</v>
      </c>
      <c r="G196" s="366">
        <f>DATA!G196</f>
        <v>0</v>
      </c>
      <c r="H196" s="366">
        <f>DATA!H196</f>
        <v>0</v>
      </c>
      <c r="I196" s="365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</row>
    <row r="197" spans="1:26" ht="12.75" customHeight="1" x14ac:dyDescent="0.15">
      <c r="A197" s="366" t="str">
        <f>DATA!A197</f>
        <v>196</v>
      </c>
      <c r="B197" s="366">
        <f>DATA!B197</f>
        <v>0</v>
      </c>
      <c r="C197" s="366">
        <f>DATA!C197</f>
        <v>0</v>
      </c>
      <c r="D197" s="366">
        <f>DATA!D197</f>
        <v>0</v>
      </c>
      <c r="E197" s="366">
        <f>DATA!E197</f>
        <v>0</v>
      </c>
      <c r="F197" s="366">
        <f>DATA!F197</f>
        <v>0</v>
      </c>
      <c r="G197" s="366">
        <f>DATA!G197</f>
        <v>0</v>
      </c>
      <c r="H197" s="366">
        <f>DATA!H197</f>
        <v>0</v>
      </c>
      <c r="I197" s="365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</row>
    <row r="198" spans="1:26" ht="12.75" customHeight="1" x14ac:dyDescent="0.15">
      <c r="A198" s="366" t="str">
        <f>DATA!A198</f>
        <v>197</v>
      </c>
      <c r="B198" s="366">
        <f>DATA!B198</f>
        <v>0</v>
      </c>
      <c r="C198" s="366">
        <f>DATA!C198</f>
        <v>0</v>
      </c>
      <c r="D198" s="366">
        <f>DATA!D198</f>
        <v>0</v>
      </c>
      <c r="E198" s="366">
        <f>DATA!E198</f>
        <v>0</v>
      </c>
      <c r="F198" s="366">
        <f>DATA!F198</f>
        <v>0</v>
      </c>
      <c r="G198" s="366">
        <f>DATA!G198</f>
        <v>0</v>
      </c>
      <c r="H198" s="366">
        <f>DATA!H198</f>
        <v>0</v>
      </c>
      <c r="I198" s="365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</row>
    <row r="199" spans="1:26" ht="12.75" customHeight="1" x14ac:dyDescent="0.15">
      <c r="A199" s="366" t="str">
        <f>DATA!A199</f>
        <v>198</v>
      </c>
      <c r="B199" s="366">
        <f>DATA!B199</f>
        <v>0</v>
      </c>
      <c r="C199" s="366">
        <f>DATA!C199</f>
        <v>0</v>
      </c>
      <c r="D199" s="366">
        <f>DATA!D199</f>
        <v>0</v>
      </c>
      <c r="E199" s="366">
        <f>DATA!E199</f>
        <v>0</v>
      </c>
      <c r="F199" s="366">
        <f>DATA!F199</f>
        <v>0</v>
      </c>
      <c r="G199" s="366">
        <f>DATA!G199</f>
        <v>0</v>
      </c>
      <c r="H199" s="366">
        <f>DATA!H199</f>
        <v>0</v>
      </c>
      <c r="I199" s="365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</row>
    <row r="200" spans="1:26" ht="12.75" customHeight="1" x14ac:dyDescent="0.15">
      <c r="A200" s="366" t="str">
        <f>DATA!A200</f>
        <v>199</v>
      </c>
      <c r="B200" s="366">
        <f>DATA!B200</f>
        <v>0</v>
      </c>
      <c r="C200" s="366">
        <f>DATA!C200</f>
        <v>0</v>
      </c>
      <c r="D200" s="366">
        <f>DATA!D200</f>
        <v>0</v>
      </c>
      <c r="E200" s="366">
        <f>DATA!E200</f>
        <v>0</v>
      </c>
      <c r="F200" s="366">
        <f>DATA!F200</f>
        <v>0</v>
      </c>
      <c r="G200" s="366">
        <f>DATA!G200</f>
        <v>0</v>
      </c>
      <c r="H200" s="366">
        <f>DATA!H200</f>
        <v>0</v>
      </c>
      <c r="I200" s="365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</row>
    <row r="201" spans="1:26" ht="12.75" customHeight="1" x14ac:dyDescent="0.15">
      <c r="A201" s="366" t="str">
        <f>DATA!A201</f>
        <v>200</v>
      </c>
      <c r="B201" s="366">
        <f>DATA!B201</f>
        <v>0</v>
      </c>
      <c r="C201" s="366">
        <f>DATA!C201</f>
        <v>0</v>
      </c>
      <c r="D201" s="366">
        <f>DATA!D201</f>
        <v>0</v>
      </c>
      <c r="E201" s="366">
        <f>DATA!E201</f>
        <v>0</v>
      </c>
      <c r="F201" s="366">
        <f>DATA!F201</f>
        <v>0</v>
      </c>
      <c r="G201" s="366">
        <f>DATA!G201</f>
        <v>0</v>
      </c>
      <c r="H201" s="366">
        <f>DATA!H201</f>
        <v>0</v>
      </c>
      <c r="I201" s="365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</row>
    <row r="202" spans="1:26" ht="12.75" customHeight="1" x14ac:dyDescent="0.15">
      <c r="A202" s="366" t="str">
        <f>DATA!A202</f>
        <v>201</v>
      </c>
      <c r="B202" s="366">
        <f>DATA!B202</f>
        <v>0</v>
      </c>
      <c r="C202" s="366">
        <f>DATA!C202</f>
        <v>0</v>
      </c>
      <c r="D202" s="366">
        <f>DATA!D202</f>
        <v>0</v>
      </c>
      <c r="E202" s="366">
        <f>DATA!E202</f>
        <v>0</v>
      </c>
      <c r="F202" s="366">
        <f>DATA!F202</f>
        <v>0</v>
      </c>
      <c r="G202" s="366">
        <f>DATA!G202</f>
        <v>0</v>
      </c>
      <c r="H202" s="366">
        <f>DATA!H202</f>
        <v>0</v>
      </c>
      <c r="I202" s="365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</row>
    <row r="203" spans="1:26" ht="12.75" customHeight="1" x14ac:dyDescent="0.15">
      <c r="A203" s="366" t="str">
        <f>DATA!A203</f>
        <v>202</v>
      </c>
      <c r="B203" s="366">
        <f>DATA!B203</f>
        <v>0</v>
      </c>
      <c r="C203" s="366">
        <f>DATA!C203</f>
        <v>0</v>
      </c>
      <c r="D203" s="366">
        <f>DATA!D203</f>
        <v>0</v>
      </c>
      <c r="E203" s="366">
        <f>DATA!E203</f>
        <v>0</v>
      </c>
      <c r="F203" s="366">
        <f>DATA!F203</f>
        <v>0</v>
      </c>
      <c r="G203" s="366">
        <f>DATA!G203</f>
        <v>0</v>
      </c>
      <c r="H203" s="366">
        <f>DATA!H203</f>
        <v>0</v>
      </c>
      <c r="I203" s="365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</row>
    <row r="204" spans="1:26" ht="12.75" customHeight="1" x14ac:dyDescent="0.15">
      <c r="A204" s="366" t="str">
        <f>DATA!A204</f>
        <v>203</v>
      </c>
      <c r="B204" s="366">
        <f>DATA!B204</f>
        <v>0</v>
      </c>
      <c r="C204" s="366">
        <f>DATA!C204</f>
        <v>0</v>
      </c>
      <c r="D204" s="366">
        <f>DATA!D204</f>
        <v>0</v>
      </c>
      <c r="E204" s="366">
        <f>DATA!E204</f>
        <v>0</v>
      </c>
      <c r="F204" s="366">
        <f>DATA!F204</f>
        <v>0</v>
      </c>
      <c r="G204" s="366">
        <f>DATA!G204</f>
        <v>0</v>
      </c>
      <c r="H204" s="366">
        <f>DATA!H204</f>
        <v>0</v>
      </c>
      <c r="I204" s="365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</row>
    <row r="205" spans="1:26" ht="12.75" customHeight="1" x14ac:dyDescent="0.15">
      <c r="A205" s="366" t="str">
        <f>DATA!A205</f>
        <v>204</v>
      </c>
      <c r="B205" s="366">
        <f>DATA!B205</f>
        <v>0</v>
      </c>
      <c r="C205" s="366">
        <f>DATA!C205</f>
        <v>0</v>
      </c>
      <c r="D205" s="366">
        <f>DATA!D205</f>
        <v>0</v>
      </c>
      <c r="E205" s="366">
        <f>DATA!E205</f>
        <v>0</v>
      </c>
      <c r="F205" s="366">
        <f>DATA!F205</f>
        <v>0</v>
      </c>
      <c r="G205" s="366">
        <f>DATA!G205</f>
        <v>0</v>
      </c>
      <c r="H205" s="366">
        <f>DATA!H205</f>
        <v>0</v>
      </c>
      <c r="I205" s="365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</row>
    <row r="206" spans="1:26" ht="12.75" customHeight="1" x14ac:dyDescent="0.15">
      <c r="A206" s="366" t="str">
        <f>DATA!A206</f>
        <v>205</v>
      </c>
      <c r="B206" s="366">
        <f>DATA!B206</f>
        <v>0</v>
      </c>
      <c r="C206" s="366">
        <f>DATA!C206</f>
        <v>0</v>
      </c>
      <c r="D206" s="366">
        <f>DATA!D206</f>
        <v>0</v>
      </c>
      <c r="E206" s="366">
        <f>DATA!E206</f>
        <v>0</v>
      </c>
      <c r="F206" s="366">
        <f>DATA!F206</f>
        <v>0</v>
      </c>
      <c r="G206" s="366">
        <f>DATA!G206</f>
        <v>0</v>
      </c>
      <c r="H206" s="366">
        <f>DATA!H206</f>
        <v>0</v>
      </c>
      <c r="I206" s="365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</row>
    <row r="207" spans="1:26" ht="12.75" customHeight="1" x14ac:dyDescent="0.15">
      <c r="A207" s="366" t="str">
        <f>DATA!A207</f>
        <v>206</v>
      </c>
      <c r="B207" s="366">
        <f>DATA!B207</f>
        <v>0</v>
      </c>
      <c r="C207" s="366">
        <f>DATA!C207</f>
        <v>0</v>
      </c>
      <c r="D207" s="366">
        <f>DATA!D207</f>
        <v>0</v>
      </c>
      <c r="E207" s="366">
        <f>DATA!E207</f>
        <v>0</v>
      </c>
      <c r="F207" s="366">
        <f>DATA!F207</f>
        <v>0</v>
      </c>
      <c r="G207" s="366">
        <f>DATA!G207</f>
        <v>0</v>
      </c>
      <c r="H207" s="366">
        <f>DATA!H207</f>
        <v>0</v>
      </c>
      <c r="I207" s="365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</row>
    <row r="208" spans="1:26" ht="12.75" customHeight="1" x14ac:dyDescent="0.15">
      <c r="A208" s="366" t="str">
        <f>DATA!A208</f>
        <v>207</v>
      </c>
      <c r="B208" s="366">
        <f>DATA!B208</f>
        <v>0</v>
      </c>
      <c r="C208" s="366">
        <f>DATA!C208</f>
        <v>0</v>
      </c>
      <c r="D208" s="366">
        <f>DATA!D208</f>
        <v>0</v>
      </c>
      <c r="E208" s="366">
        <f>DATA!E208</f>
        <v>0</v>
      </c>
      <c r="F208" s="366">
        <f>DATA!F208</f>
        <v>0</v>
      </c>
      <c r="G208" s="366">
        <f>DATA!G208</f>
        <v>0</v>
      </c>
      <c r="H208" s="366">
        <f>DATA!H208</f>
        <v>0</v>
      </c>
      <c r="I208" s="365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</row>
    <row r="209" spans="1:26" ht="12.75" customHeight="1" x14ac:dyDescent="0.15">
      <c r="A209" s="366" t="str">
        <f>DATA!A209</f>
        <v>208</v>
      </c>
      <c r="B209" s="366">
        <f>DATA!B209</f>
        <v>0</v>
      </c>
      <c r="C209" s="366">
        <f>DATA!C209</f>
        <v>0</v>
      </c>
      <c r="D209" s="366">
        <f>DATA!D209</f>
        <v>0</v>
      </c>
      <c r="E209" s="366">
        <f>DATA!E209</f>
        <v>0</v>
      </c>
      <c r="F209" s="366">
        <f>DATA!F209</f>
        <v>0</v>
      </c>
      <c r="G209" s="366">
        <f>DATA!G209</f>
        <v>0</v>
      </c>
      <c r="H209" s="366">
        <f>DATA!H209</f>
        <v>0</v>
      </c>
      <c r="I209" s="365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</row>
    <row r="210" spans="1:26" ht="12.75" customHeight="1" x14ac:dyDescent="0.15">
      <c r="A210" s="366" t="str">
        <f>DATA!A210</f>
        <v>209</v>
      </c>
      <c r="B210" s="366">
        <f>DATA!B210</f>
        <v>0</v>
      </c>
      <c r="C210" s="366">
        <f>DATA!C210</f>
        <v>0</v>
      </c>
      <c r="D210" s="366">
        <f>DATA!D210</f>
        <v>0</v>
      </c>
      <c r="E210" s="366">
        <f>DATA!E210</f>
        <v>0</v>
      </c>
      <c r="F210" s="366">
        <f>DATA!F210</f>
        <v>0</v>
      </c>
      <c r="G210" s="366">
        <f>DATA!G210</f>
        <v>0</v>
      </c>
      <c r="H210" s="366">
        <f>DATA!H210</f>
        <v>0</v>
      </c>
      <c r="I210" s="365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</row>
    <row r="211" spans="1:26" ht="12.75" customHeight="1" x14ac:dyDescent="0.15">
      <c r="A211" s="366" t="str">
        <f>DATA!A211</f>
        <v>210</v>
      </c>
      <c r="B211" s="366">
        <f>DATA!B211</f>
        <v>0</v>
      </c>
      <c r="C211" s="366">
        <f>DATA!C211</f>
        <v>0</v>
      </c>
      <c r="D211" s="366">
        <f>DATA!D211</f>
        <v>0</v>
      </c>
      <c r="E211" s="366">
        <f>DATA!E211</f>
        <v>0</v>
      </c>
      <c r="F211" s="366">
        <f>DATA!F211</f>
        <v>0</v>
      </c>
      <c r="G211" s="366">
        <f>DATA!G211</f>
        <v>0</v>
      </c>
      <c r="H211" s="366">
        <f>DATA!H211</f>
        <v>0</v>
      </c>
      <c r="I211" s="365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</row>
    <row r="212" spans="1:26" ht="12.75" customHeight="1" x14ac:dyDescent="0.15">
      <c r="A212" s="366" t="str">
        <f>DATA!A212</f>
        <v>211</v>
      </c>
      <c r="B212" s="366">
        <f>DATA!B212</f>
        <v>0</v>
      </c>
      <c r="C212" s="366">
        <f>DATA!C212</f>
        <v>0</v>
      </c>
      <c r="D212" s="366">
        <f>DATA!D212</f>
        <v>0</v>
      </c>
      <c r="E212" s="366">
        <f>DATA!E212</f>
        <v>0</v>
      </c>
      <c r="F212" s="366">
        <f>DATA!F212</f>
        <v>0</v>
      </c>
      <c r="G212" s="366">
        <f>DATA!G212</f>
        <v>0</v>
      </c>
      <c r="H212" s="366">
        <f>DATA!H212</f>
        <v>0</v>
      </c>
      <c r="I212" s="365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</row>
    <row r="213" spans="1:26" ht="12.75" customHeight="1" x14ac:dyDescent="0.15">
      <c r="A213" s="366" t="str">
        <f>DATA!A213</f>
        <v>212</v>
      </c>
      <c r="B213" s="366">
        <f>DATA!B213</f>
        <v>0</v>
      </c>
      <c r="C213" s="366">
        <f>DATA!C213</f>
        <v>0</v>
      </c>
      <c r="D213" s="366">
        <f>DATA!D213</f>
        <v>0</v>
      </c>
      <c r="E213" s="366">
        <f>DATA!E213</f>
        <v>0</v>
      </c>
      <c r="F213" s="366">
        <f>DATA!F213</f>
        <v>0</v>
      </c>
      <c r="G213" s="366">
        <f>DATA!G213</f>
        <v>0</v>
      </c>
      <c r="H213" s="366">
        <f>DATA!H213</f>
        <v>0</v>
      </c>
      <c r="I213" s="365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</row>
    <row r="214" spans="1:26" ht="12.75" customHeight="1" x14ac:dyDescent="0.15">
      <c r="A214" s="366" t="str">
        <f>DATA!A214</f>
        <v>213</v>
      </c>
      <c r="B214" s="366">
        <f>DATA!B214</f>
        <v>0</v>
      </c>
      <c r="C214" s="366">
        <f>DATA!C214</f>
        <v>0</v>
      </c>
      <c r="D214" s="366">
        <f>DATA!D214</f>
        <v>0</v>
      </c>
      <c r="E214" s="366">
        <f>DATA!E214</f>
        <v>0</v>
      </c>
      <c r="F214" s="366">
        <f>DATA!F214</f>
        <v>0</v>
      </c>
      <c r="G214" s="366">
        <f>DATA!G214</f>
        <v>0</v>
      </c>
      <c r="H214" s="366">
        <f>DATA!H214</f>
        <v>0</v>
      </c>
      <c r="I214" s="365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</row>
    <row r="215" spans="1:26" ht="12.75" customHeight="1" x14ac:dyDescent="0.15">
      <c r="A215" s="366" t="str">
        <f>DATA!A215</f>
        <v>214</v>
      </c>
      <c r="B215" s="366">
        <f>DATA!B215</f>
        <v>0</v>
      </c>
      <c r="C215" s="366">
        <f>DATA!C215</f>
        <v>0</v>
      </c>
      <c r="D215" s="366">
        <f>DATA!D215</f>
        <v>0</v>
      </c>
      <c r="E215" s="366">
        <f>DATA!E215</f>
        <v>0</v>
      </c>
      <c r="F215" s="366">
        <f>DATA!F215</f>
        <v>0</v>
      </c>
      <c r="G215" s="366">
        <f>DATA!G215</f>
        <v>0</v>
      </c>
      <c r="H215" s="366">
        <f>DATA!H215</f>
        <v>0</v>
      </c>
      <c r="I215" s="365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</row>
    <row r="216" spans="1:26" ht="12.75" customHeight="1" x14ac:dyDescent="0.15">
      <c r="A216" s="366" t="str">
        <f>DATA!A216</f>
        <v>215</v>
      </c>
      <c r="B216" s="366">
        <f>DATA!B216</f>
        <v>0</v>
      </c>
      <c r="C216" s="366">
        <f>DATA!C216</f>
        <v>0</v>
      </c>
      <c r="D216" s="366">
        <f>DATA!D216</f>
        <v>0</v>
      </c>
      <c r="E216" s="366">
        <f>DATA!E216</f>
        <v>0</v>
      </c>
      <c r="F216" s="366">
        <f>DATA!F216</f>
        <v>0</v>
      </c>
      <c r="G216" s="366">
        <f>DATA!G216</f>
        <v>0</v>
      </c>
      <c r="H216" s="366">
        <f>DATA!H216</f>
        <v>0</v>
      </c>
      <c r="I216" s="365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</row>
    <row r="217" spans="1:26" ht="12.75" customHeight="1" x14ac:dyDescent="0.15">
      <c r="A217" s="366" t="str">
        <f>DATA!A217</f>
        <v>216</v>
      </c>
      <c r="B217" s="366">
        <f>DATA!B217</f>
        <v>0</v>
      </c>
      <c r="C217" s="366">
        <f>DATA!C217</f>
        <v>0</v>
      </c>
      <c r="D217" s="366">
        <f>DATA!D217</f>
        <v>0</v>
      </c>
      <c r="E217" s="366">
        <f>DATA!E217</f>
        <v>0</v>
      </c>
      <c r="F217" s="366">
        <f>DATA!F217</f>
        <v>0</v>
      </c>
      <c r="G217" s="366">
        <f>DATA!G217</f>
        <v>0</v>
      </c>
      <c r="H217" s="366">
        <f>DATA!H217</f>
        <v>0</v>
      </c>
      <c r="I217" s="365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</row>
    <row r="218" spans="1:26" ht="12.75" customHeight="1" x14ac:dyDescent="0.15">
      <c r="A218" s="366" t="str">
        <f>DATA!A218</f>
        <v>217</v>
      </c>
      <c r="B218" s="366">
        <f>DATA!B218</f>
        <v>0</v>
      </c>
      <c r="C218" s="366">
        <f>DATA!C218</f>
        <v>0</v>
      </c>
      <c r="D218" s="366">
        <f>DATA!D218</f>
        <v>0</v>
      </c>
      <c r="E218" s="366">
        <f>DATA!E218</f>
        <v>0</v>
      </c>
      <c r="F218" s="366">
        <f>DATA!F218</f>
        <v>0</v>
      </c>
      <c r="G218" s="366">
        <f>DATA!G218</f>
        <v>0</v>
      </c>
      <c r="H218" s="366">
        <f>DATA!H218</f>
        <v>0</v>
      </c>
      <c r="I218" s="365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</row>
    <row r="219" spans="1:26" ht="12.75" customHeight="1" x14ac:dyDescent="0.15">
      <c r="A219" s="366" t="str">
        <f>DATA!A219</f>
        <v>218</v>
      </c>
      <c r="B219" s="366">
        <f>DATA!B219</f>
        <v>0</v>
      </c>
      <c r="C219" s="366">
        <f>DATA!C219</f>
        <v>0</v>
      </c>
      <c r="D219" s="366">
        <f>DATA!D219</f>
        <v>0</v>
      </c>
      <c r="E219" s="366">
        <f>DATA!E219</f>
        <v>0</v>
      </c>
      <c r="F219" s="366">
        <f>DATA!F219</f>
        <v>0</v>
      </c>
      <c r="G219" s="366">
        <f>DATA!G219</f>
        <v>0</v>
      </c>
      <c r="H219" s="366">
        <f>DATA!H219</f>
        <v>0</v>
      </c>
      <c r="I219" s="365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</row>
    <row r="220" spans="1:26" ht="12.75" customHeight="1" x14ac:dyDescent="0.15">
      <c r="A220" s="366" t="str">
        <f>DATA!A220</f>
        <v>219</v>
      </c>
      <c r="B220" s="366">
        <f>DATA!B220</f>
        <v>0</v>
      </c>
      <c r="C220" s="366">
        <f>DATA!C220</f>
        <v>0</v>
      </c>
      <c r="D220" s="366">
        <f>DATA!D220</f>
        <v>0</v>
      </c>
      <c r="E220" s="366">
        <f>DATA!E220</f>
        <v>0</v>
      </c>
      <c r="F220" s="366">
        <f>DATA!F220</f>
        <v>0</v>
      </c>
      <c r="G220" s="366">
        <f>DATA!G220</f>
        <v>0</v>
      </c>
      <c r="H220" s="366">
        <f>DATA!H220</f>
        <v>0</v>
      </c>
      <c r="I220" s="365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</row>
    <row r="221" spans="1:26" ht="12.75" customHeight="1" x14ac:dyDescent="0.15">
      <c r="A221" s="366" t="str">
        <f>DATA!A221</f>
        <v>220</v>
      </c>
      <c r="B221" s="366">
        <f>DATA!B221</f>
        <v>0</v>
      </c>
      <c r="C221" s="366">
        <f>DATA!C221</f>
        <v>0</v>
      </c>
      <c r="D221" s="366">
        <f>DATA!D221</f>
        <v>0</v>
      </c>
      <c r="E221" s="366">
        <f>DATA!E221</f>
        <v>0</v>
      </c>
      <c r="F221" s="366">
        <f>DATA!F221</f>
        <v>0</v>
      </c>
      <c r="G221" s="366">
        <f>DATA!G221</f>
        <v>0</v>
      </c>
      <c r="H221" s="366">
        <f>DATA!H221</f>
        <v>0</v>
      </c>
      <c r="I221" s="365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</row>
    <row r="222" spans="1:26" ht="12.75" customHeight="1" x14ac:dyDescent="0.15">
      <c r="A222" s="366" t="str">
        <f>DATA!A222</f>
        <v>221</v>
      </c>
      <c r="B222" s="366">
        <f>DATA!B222</f>
        <v>0</v>
      </c>
      <c r="C222" s="366">
        <f>DATA!C222</f>
        <v>0</v>
      </c>
      <c r="D222" s="366">
        <f>DATA!D222</f>
        <v>0</v>
      </c>
      <c r="E222" s="366">
        <f>DATA!E222</f>
        <v>0</v>
      </c>
      <c r="F222" s="366">
        <f>DATA!F222</f>
        <v>0</v>
      </c>
      <c r="G222" s="366">
        <f>DATA!G222</f>
        <v>0</v>
      </c>
      <c r="H222" s="366">
        <f>DATA!H222</f>
        <v>0</v>
      </c>
      <c r="I222" s="365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</row>
    <row r="223" spans="1:26" ht="12.75" customHeight="1" x14ac:dyDescent="0.15">
      <c r="A223" s="366" t="str">
        <f>DATA!A223</f>
        <v>222</v>
      </c>
      <c r="B223" s="366">
        <f>DATA!B223</f>
        <v>0</v>
      </c>
      <c r="C223" s="366">
        <f>DATA!C223</f>
        <v>0</v>
      </c>
      <c r="D223" s="366">
        <f>DATA!D223</f>
        <v>0</v>
      </c>
      <c r="E223" s="366">
        <f>DATA!E223</f>
        <v>0</v>
      </c>
      <c r="F223" s="366">
        <f>DATA!F223</f>
        <v>0</v>
      </c>
      <c r="G223" s="366">
        <f>DATA!G223</f>
        <v>0</v>
      </c>
      <c r="H223" s="366">
        <f>DATA!H223</f>
        <v>0</v>
      </c>
      <c r="I223" s="365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</row>
    <row r="224" spans="1:26" ht="12.75" customHeight="1" x14ac:dyDescent="0.15">
      <c r="A224" s="366" t="str">
        <f>DATA!A224</f>
        <v>223</v>
      </c>
      <c r="B224" s="366">
        <f>DATA!B224</f>
        <v>0</v>
      </c>
      <c r="C224" s="366">
        <f>DATA!C224</f>
        <v>0</v>
      </c>
      <c r="D224" s="366">
        <f>DATA!D224</f>
        <v>0</v>
      </c>
      <c r="E224" s="366">
        <f>DATA!E224</f>
        <v>0</v>
      </c>
      <c r="F224" s="366">
        <f>DATA!F224</f>
        <v>0</v>
      </c>
      <c r="G224" s="366">
        <f>DATA!G224</f>
        <v>0</v>
      </c>
      <c r="H224" s="366">
        <f>DATA!H224</f>
        <v>0</v>
      </c>
      <c r="I224" s="365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</row>
    <row r="225" spans="1:26" ht="12.75" customHeight="1" x14ac:dyDescent="0.15">
      <c r="A225" s="366" t="str">
        <f>DATA!A225</f>
        <v>224</v>
      </c>
      <c r="B225" s="366">
        <f>DATA!B225</f>
        <v>0</v>
      </c>
      <c r="C225" s="366">
        <f>DATA!C225</f>
        <v>0</v>
      </c>
      <c r="D225" s="366">
        <f>DATA!D225</f>
        <v>0</v>
      </c>
      <c r="E225" s="366">
        <f>DATA!E225</f>
        <v>0</v>
      </c>
      <c r="F225" s="366">
        <f>DATA!F225</f>
        <v>0</v>
      </c>
      <c r="G225" s="366">
        <f>DATA!G225</f>
        <v>0</v>
      </c>
      <c r="H225" s="366">
        <f>DATA!H225</f>
        <v>0</v>
      </c>
      <c r="I225" s="365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</row>
    <row r="226" spans="1:26" ht="12.75" customHeight="1" x14ac:dyDescent="0.15">
      <c r="A226" s="366" t="str">
        <f>DATA!A226</f>
        <v>225</v>
      </c>
      <c r="B226" s="366">
        <f>DATA!B226</f>
        <v>0</v>
      </c>
      <c r="C226" s="366">
        <f>DATA!C226</f>
        <v>0</v>
      </c>
      <c r="D226" s="366">
        <f>DATA!D226</f>
        <v>0</v>
      </c>
      <c r="E226" s="366">
        <f>DATA!E226</f>
        <v>0</v>
      </c>
      <c r="F226" s="366">
        <f>DATA!F226</f>
        <v>0</v>
      </c>
      <c r="G226" s="366">
        <f>DATA!G226</f>
        <v>0</v>
      </c>
      <c r="H226" s="366">
        <f>DATA!H226</f>
        <v>0</v>
      </c>
      <c r="I226" s="365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</row>
    <row r="227" spans="1:26" ht="12.75" customHeight="1" x14ac:dyDescent="0.15">
      <c r="A227" s="366" t="str">
        <f>DATA!A227</f>
        <v>226</v>
      </c>
      <c r="B227" s="366">
        <f>DATA!B227</f>
        <v>0</v>
      </c>
      <c r="C227" s="366">
        <f>DATA!C227</f>
        <v>0</v>
      </c>
      <c r="D227" s="366">
        <f>DATA!D227</f>
        <v>0</v>
      </c>
      <c r="E227" s="366">
        <f>DATA!E227</f>
        <v>0</v>
      </c>
      <c r="F227" s="366">
        <f>DATA!F227</f>
        <v>0</v>
      </c>
      <c r="G227" s="366">
        <f>DATA!G227</f>
        <v>0</v>
      </c>
      <c r="H227" s="366">
        <f>DATA!H227</f>
        <v>0</v>
      </c>
      <c r="I227" s="365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</row>
    <row r="228" spans="1:26" ht="12.75" customHeight="1" x14ac:dyDescent="0.15">
      <c r="A228" s="366" t="str">
        <f>DATA!A228</f>
        <v>227</v>
      </c>
      <c r="B228" s="366">
        <f>DATA!B228</f>
        <v>0</v>
      </c>
      <c r="C228" s="366">
        <f>DATA!C228</f>
        <v>0</v>
      </c>
      <c r="D228" s="366">
        <f>DATA!D228</f>
        <v>0</v>
      </c>
      <c r="E228" s="366">
        <f>DATA!E228</f>
        <v>0</v>
      </c>
      <c r="F228" s="366">
        <f>DATA!F228</f>
        <v>0</v>
      </c>
      <c r="G228" s="366">
        <f>DATA!G228</f>
        <v>0</v>
      </c>
      <c r="H228" s="366">
        <f>DATA!H228</f>
        <v>0</v>
      </c>
      <c r="I228" s="365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</row>
    <row r="229" spans="1:26" ht="12.75" customHeight="1" x14ac:dyDescent="0.15">
      <c r="A229" s="366" t="str">
        <f>DATA!A229</f>
        <v>228</v>
      </c>
      <c r="B229" s="366">
        <f>DATA!B229</f>
        <v>0</v>
      </c>
      <c r="C229" s="366">
        <f>DATA!C229</f>
        <v>0</v>
      </c>
      <c r="D229" s="366">
        <f>DATA!D229</f>
        <v>0</v>
      </c>
      <c r="E229" s="366">
        <f>DATA!E229</f>
        <v>0</v>
      </c>
      <c r="F229" s="366">
        <f>DATA!F229</f>
        <v>0</v>
      </c>
      <c r="G229" s="366">
        <f>DATA!G229</f>
        <v>0</v>
      </c>
      <c r="H229" s="366">
        <f>DATA!H229</f>
        <v>0</v>
      </c>
      <c r="I229" s="365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</row>
    <row r="230" spans="1:26" ht="12.75" customHeight="1" x14ac:dyDescent="0.15">
      <c r="A230" s="366" t="str">
        <f>DATA!A230</f>
        <v>229</v>
      </c>
      <c r="B230" s="366">
        <f>DATA!B230</f>
        <v>0</v>
      </c>
      <c r="C230" s="366">
        <f>DATA!C230</f>
        <v>0</v>
      </c>
      <c r="D230" s="366">
        <f>DATA!D230</f>
        <v>0</v>
      </c>
      <c r="E230" s="366">
        <f>DATA!E230</f>
        <v>0</v>
      </c>
      <c r="F230" s="366">
        <f>DATA!F230</f>
        <v>0</v>
      </c>
      <c r="G230" s="366">
        <f>DATA!G230</f>
        <v>0</v>
      </c>
      <c r="H230" s="366">
        <f>DATA!H230</f>
        <v>0</v>
      </c>
      <c r="I230" s="365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</row>
    <row r="231" spans="1:26" ht="12.75" customHeight="1" x14ac:dyDescent="0.15">
      <c r="A231" s="366" t="str">
        <f>DATA!A231</f>
        <v>230</v>
      </c>
      <c r="B231" s="366">
        <f>DATA!B231</f>
        <v>0</v>
      </c>
      <c r="C231" s="366">
        <f>DATA!C231</f>
        <v>0</v>
      </c>
      <c r="D231" s="366">
        <f>DATA!D231</f>
        <v>0</v>
      </c>
      <c r="E231" s="366">
        <f>DATA!E231</f>
        <v>0</v>
      </c>
      <c r="F231" s="366">
        <f>DATA!F231</f>
        <v>0</v>
      </c>
      <c r="G231" s="366">
        <f>DATA!G231</f>
        <v>0</v>
      </c>
      <c r="H231" s="366">
        <f>DATA!H231</f>
        <v>0</v>
      </c>
      <c r="I231" s="365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</row>
    <row r="232" spans="1:26" ht="12.75" customHeight="1" x14ac:dyDescent="0.15">
      <c r="A232" s="366" t="str">
        <f>DATA!A232</f>
        <v>231</v>
      </c>
      <c r="B232" s="366">
        <f>DATA!B232</f>
        <v>0</v>
      </c>
      <c r="C232" s="366">
        <f>DATA!C232</f>
        <v>0</v>
      </c>
      <c r="D232" s="366">
        <f>DATA!D232</f>
        <v>0</v>
      </c>
      <c r="E232" s="366">
        <f>DATA!E232</f>
        <v>0</v>
      </c>
      <c r="F232" s="366">
        <f>DATA!F232</f>
        <v>0</v>
      </c>
      <c r="G232" s="366">
        <f>DATA!G232</f>
        <v>0</v>
      </c>
      <c r="H232" s="366">
        <f>DATA!H232</f>
        <v>0</v>
      </c>
      <c r="I232" s="365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</row>
    <row r="233" spans="1:26" ht="12.75" customHeight="1" x14ac:dyDescent="0.15">
      <c r="A233" s="366" t="str">
        <f>DATA!A233</f>
        <v>232</v>
      </c>
      <c r="B233" s="366">
        <f>DATA!B233</f>
        <v>0</v>
      </c>
      <c r="C233" s="366">
        <f>DATA!C233</f>
        <v>0</v>
      </c>
      <c r="D233" s="366">
        <f>DATA!D233</f>
        <v>0</v>
      </c>
      <c r="E233" s="366">
        <f>DATA!E233</f>
        <v>0</v>
      </c>
      <c r="F233" s="366">
        <f>DATA!F233</f>
        <v>0</v>
      </c>
      <c r="G233" s="366">
        <f>DATA!G233</f>
        <v>0</v>
      </c>
      <c r="H233" s="366">
        <f>DATA!H233</f>
        <v>0</v>
      </c>
      <c r="I233" s="365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</row>
    <row r="234" spans="1:26" ht="12.75" customHeight="1" x14ac:dyDescent="0.15">
      <c r="A234" s="366" t="str">
        <f>DATA!A234</f>
        <v>233</v>
      </c>
      <c r="B234" s="366">
        <f>DATA!B234</f>
        <v>0</v>
      </c>
      <c r="C234" s="366">
        <f>DATA!C234</f>
        <v>0</v>
      </c>
      <c r="D234" s="366">
        <f>DATA!D234</f>
        <v>0</v>
      </c>
      <c r="E234" s="366">
        <f>DATA!E234</f>
        <v>0</v>
      </c>
      <c r="F234" s="366">
        <f>DATA!F234</f>
        <v>0</v>
      </c>
      <c r="G234" s="366">
        <f>DATA!G234</f>
        <v>0</v>
      </c>
      <c r="H234" s="366">
        <f>DATA!H234</f>
        <v>0</v>
      </c>
      <c r="I234" s="365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</row>
    <row r="235" spans="1:26" ht="12.75" customHeight="1" x14ac:dyDescent="0.15">
      <c r="A235" s="366" t="str">
        <f>DATA!A235</f>
        <v>234</v>
      </c>
      <c r="B235" s="366">
        <f>DATA!B235</f>
        <v>0</v>
      </c>
      <c r="C235" s="366">
        <f>DATA!C235</f>
        <v>0</v>
      </c>
      <c r="D235" s="366">
        <f>DATA!D235</f>
        <v>0</v>
      </c>
      <c r="E235" s="366">
        <f>DATA!E235</f>
        <v>0</v>
      </c>
      <c r="F235" s="366">
        <f>DATA!F235</f>
        <v>0</v>
      </c>
      <c r="G235" s="366">
        <f>DATA!G235</f>
        <v>0</v>
      </c>
      <c r="H235" s="366">
        <f>DATA!H235</f>
        <v>0</v>
      </c>
      <c r="I235" s="365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</row>
    <row r="236" spans="1:26" ht="12.75" customHeight="1" x14ac:dyDescent="0.15">
      <c r="A236" s="366" t="str">
        <f>DATA!A236</f>
        <v>235</v>
      </c>
      <c r="B236" s="366">
        <f>DATA!B236</f>
        <v>0</v>
      </c>
      <c r="C236" s="366">
        <f>DATA!C236</f>
        <v>0</v>
      </c>
      <c r="D236" s="366">
        <f>DATA!D236</f>
        <v>0</v>
      </c>
      <c r="E236" s="366">
        <f>DATA!E236</f>
        <v>0</v>
      </c>
      <c r="F236" s="366">
        <f>DATA!F236</f>
        <v>0</v>
      </c>
      <c r="G236" s="366">
        <f>DATA!G236</f>
        <v>0</v>
      </c>
      <c r="H236" s="366">
        <f>DATA!H236</f>
        <v>0</v>
      </c>
      <c r="I236" s="365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 spans="1:26" ht="12.75" customHeight="1" x14ac:dyDescent="0.15">
      <c r="A237" s="366" t="str">
        <f>DATA!A237</f>
        <v>236</v>
      </c>
      <c r="B237" s="366">
        <f>DATA!B237</f>
        <v>0</v>
      </c>
      <c r="C237" s="366">
        <f>DATA!C237</f>
        <v>0</v>
      </c>
      <c r="D237" s="366">
        <f>DATA!D237</f>
        <v>0</v>
      </c>
      <c r="E237" s="366">
        <f>DATA!E237</f>
        <v>0</v>
      </c>
      <c r="F237" s="366">
        <f>DATA!F237</f>
        <v>0</v>
      </c>
      <c r="G237" s="366">
        <f>DATA!G237</f>
        <v>0</v>
      </c>
      <c r="H237" s="366">
        <f>DATA!H237</f>
        <v>0</v>
      </c>
      <c r="I237" s="365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</row>
    <row r="238" spans="1:26" ht="12.75" customHeight="1" x14ac:dyDescent="0.15">
      <c r="A238" s="366" t="str">
        <f>DATA!A238</f>
        <v>237</v>
      </c>
      <c r="B238" s="366">
        <f>DATA!B238</f>
        <v>0</v>
      </c>
      <c r="C238" s="366">
        <f>DATA!C238</f>
        <v>0</v>
      </c>
      <c r="D238" s="366">
        <f>DATA!D238</f>
        <v>0</v>
      </c>
      <c r="E238" s="366">
        <f>DATA!E238</f>
        <v>0</v>
      </c>
      <c r="F238" s="366">
        <f>DATA!F238</f>
        <v>0</v>
      </c>
      <c r="G238" s="366">
        <f>DATA!G238</f>
        <v>0</v>
      </c>
      <c r="H238" s="366">
        <f>DATA!H238</f>
        <v>0</v>
      </c>
      <c r="I238" s="365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</row>
    <row r="239" spans="1:26" ht="12.75" customHeight="1" x14ac:dyDescent="0.15">
      <c r="A239" s="366" t="str">
        <f>DATA!A239</f>
        <v>238</v>
      </c>
      <c r="B239" s="366">
        <f>DATA!B239</f>
        <v>0</v>
      </c>
      <c r="C239" s="366">
        <f>DATA!C239</f>
        <v>0</v>
      </c>
      <c r="D239" s="366">
        <f>DATA!D239</f>
        <v>0</v>
      </c>
      <c r="E239" s="366">
        <f>DATA!E239</f>
        <v>0</v>
      </c>
      <c r="F239" s="366">
        <f>DATA!F239</f>
        <v>0</v>
      </c>
      <c r="G239" s="366">
        <f>DATA!G239</f>
        <v>0</v>
      </c>
      <c r="H239" s="366">
        <f>DATA!H239</f>
        <v>0</v>
      </c>
      <c r="I239" s="365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</row>
    <row r="240" spans="1:26" ht="12.75" customHeight="1" x14ac:dyDescent="0.15">
      <c r="A240" s="366" t="str">
        <f>DATA!A240</f>
        <v>239</v>
      </c>
      <c r="B240" s="366">
        <f>DATA!B240</f>
        <v>0</v>
      </c>
      <c r="C240" s="366">
        <f>DATA!C240</f>
        <v>0</v>
      </c>
      <c r="D240" s="366">
        <f>DATA!D240</f>
        <v>0</v>
      </c>
      <c r="E240" s="366">
        <f>DATA!E240</f>
        <v>0</v>
      </c>
      <c r="F240" s="366">
        <f>DATA!F240</f>
        <v>0</v>
      </c>
      <c r="G240" s="366">
        <f>DATA!G240</f>
        <v>0</v>
      </c>
      <c r="H240" s="366">
        <f>DATA!H240</f>
        <v>0</v>
      </c>
      <c r="I240" s="365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</row>
    <row r="241" spans="1:26" ht="12.75" customHeight="1" x14ac:dyDescent="0.15">
      <c r="A241" s="366" t="str">
        <f>DATA!A241</f>
        <v>240</v>
      </c>
      <c r="B241" s="366">
        <f>DATA!B241</f>
        <v>0</v>
      </c>
      <c r="C241" s="366">
        <f>DATA!C241</f>
        <v>0</v>
      </c>
      <c r="D241" s="366">
        <f>DATA!D241</f>
        <v>0</v>
      </c>
      <c r="E241" s="366">
        <f>DATA!E241</f>
        <v>0</v>
      </c>
      <c r="F241" s="366">
        <f>DATA!F241</f>
        <v>0</v>
      </c>
      <c r="G241" s="366">
        <f>DATA!G241</f>
        <v>0</v>
      </c>
      <c r="H241" s="366">
        <f>DATA!H241</f>
        <v>0</v>
      </c>
      <c r="I241" s="365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</row>
    <row r="242" spans="1:26" ht="12.75" customHeight="1" x14ac:dyDescent="0.15">
      <c r="A242" s="366" t="str">
        <f>DATA!A242</f>
        <v>241</v>
      </c>
      <c r="B242" s="366">
        <f>DATA!B242</f>
        <v>0</v>
      </c>
      <c r="C242" s="366">
        <f>DATA!C242</f>
        <v>0</v>
      </c>
      <c r="D242" s="366">
        <f>DATA!D242</f>
        <v>0</v>
      </c>
      <c r="E242" s="366">
        <f>DATA!E242</f>
        <v>0</v>
      </c>
      <c r="F242" s="366">
        <f>DATA!F242</f>
        <v>0</v>
      </c>
      <c r="G242" s="366">
        <f>DATA!G242</f>
        <v>0</v>
      </c>
      <c r="H242" s="366">
        <f>DATA!H242</f>
        <v>0</v>
      </c>
      <c r="I242" s="365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</row>
    <row r="243" spans="1:26" ht="12.75" customHeight="1" x14ac:dyDescent="0.15">
      <c r="A243" s="366" t="str">
        <f>DATA!A243</f>
        <v>242</v>
      </c>
      <c r="B243" s="366">
        <f>DATA!B243</f>
        <v>0</v>
      </c>
      <c r="C243" s="366">
        <f>DATA!C243</f>
        <v>0</v>
      </c>
      <c r="D243" s="366">
        <f>DATA!D243</f>
        <v>0</v>
      </c>
      <c r="E243" s="366">
        <f>DATA!E243</f>
        <v>0</v>
      </c>
      <c r="F243" s="366">
        <f>DATA!F243</f>
        <v>0</v>
      </c>
      <c r="G243" s="366">
        <f>DATA!G243</f>
        <v>0</v>
      </c>
      <c r="H243" s="366">
        <f>DATA!H243</f>
        <v>0</v>
      </c>
      <c r="I243" s="365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</row>
    <row r="244" spans="1:26" ht="12.75" customHeight="1" x14ac:dyDescent="0.15">
      <c r="A244" s="366" t="str">
        <f>DATA!A244</f>
        <v>243</v>
      </c>
      <c r="B244" s="366">
        <f>DATA!B244</f>
        <v>0</v>
      </c>
      <c r="C244" s="366">
        <f>DATA!C244</f>
        <v>0</v>
      </c>
      <c r="D244" s="366">
        <f>DATA!D244</f>
        <v>0</v>
      </c>
      <c r="E244" s="366">
        <f>DATA!E244</f>
        <v>0</v>
      </c>
      <c r="F244" s="366">
        <f>DATA!F244</f>
        <v>0</v>
      </c>
      <c r="G244" s="366">
        <f>DATA!G244</f>
        <v>0</v>
      </c>
      <c r="H244" s="366">
        <f>DATA!H244</f>
        <v>0</v>
      </c>
      <c r="I244" s="365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</row>
    <row r="245" spans="1:26" ht="12.75" customHeight="1" x14ac:dyDescent="0.15">
      <c r="A245" s="366" t="str">
        <f>DATA!A245</f>
        <v>244</v>
      </c>
      <c r="B245" s="366">
        <f>DATA!B245</f>
        <v>0</v>
      </c>
      <c r="C245" s="366">
        <f>DATA!C245</f>
        <v>0</v>
      </c>
      <c r="D245" s="366">
        <f>DATA!D245</f>
        <v>0</v>
      </c>
      <c r="E245" s="366">
        <f>DATA!E245</f>
        <v>0</v>
      </c>
      <c r="F245" s="366">
        <f>DATA!F245</f>
        <v>0</v>
      </c>
      <c r="G245" s="366">
        <f>DATA!G245</f>
        <v>0</v>
      </c>
      <c r="H245" s="366">
        <f>DATA!H245</f>
        <v>0</v>
      </c>
      <c r="I245" s="365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</row>
    <row r="246" spans="1:26" ht="12.75" customHeight="1" x14ac:dyDescent="0.15">
      <c r="A246" s="366" t="str">
        <f>DATA!A246</f>
        <v>245</v>
      </c>
      <c r="B246" s="366">
        <f>DATA!B246</f>
        <v>0</v>
      </c>
      <c r="C246" s="366">
        <f>DATA!C246</f>
        <v>0</v>
      </c>
      <c r="D246" s="366">
        <f>DATA!D246</f>
        <v>0</v>
      </c>
      <c r="E246" s="366">
        <f>DATA!E246</f>
        <v>0</v>
      </c>
      <c r="F246" s="366">
        <f>DATA!F246</f>
        <v>0</v>
      </c>
      <c r="G246" s="366">
        <f>DATA!G246</f>
        <v>0</v>
      </c>
      <c r="H246" s="366">
        <f>DATA!H246</f>
        <v>0</v>
      </c>
      <c r="I246" s="365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</row>
    <row r="247" spans="1:26" ht="12.75" customHeight="1" x14ac:dyDescent="0.15">
      <c r="A247" s="366" t="str">
        <f>DATA!A247</f>
        <v>246</v>
      </c>
      <c r="B247" s="366">
        <f>DATA!B247</f>
        <v>0</v>
      </c>
      <c r="C247" s="366">
        <f>DATA!C247</f>
        <v>0</v>
      </c>
      <c r="D247" s="366">
        <f>DATA!D247</f>
        <v>0</v>
      </c>
      <c r="E247" s="366">
        <f>DATA!E247</f>
        <v>0</v>
      </c>
      <c r="F247" s="366">
        <f>DATA!F247</f>
        <v>0</v>
      </c>
      <c r="G247" s="366">
        <f>DATA!G247</f>
        <v>0</v>
      </c>
      <c r="H247" s="366">
        <f>DATA!H247</f>
        <v>0</v>
      </c>
      <c r="I247" s="365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</row>
    <row r="248" spans="1:26" ht="12.75" customHeight="1" x14ac:dyDescent="0.15">
      <c r="A248" s="366" t="str">
        <f>DATA!A248</f>
        <v>247</v>
      </c>
      <c r="B248" s="366">
        <f>DATA!B248</f>
        <v>0</v>
      </c>
      <c r="C248" s="366">
        <f>DATA!C248</f>
        <v>0</v>
      </c>
      <c r="D248" s="366">
        <f>DATA!D248</f>
        <v>0</v>
      </c>
      <c r="E248" s="366">
        <f>DATA!E248</f>
        <v>0</v>
      </c>
      <c r="F248" s="366">
        <f>DATA!F248</f>
        <v>0</v>
      </c>
      <c r="G248" s="366">
        <f>DATA!G248</f>
        <v>0</v>
      </c>
      <c r="H248" s="366">
        <f>DATA!H248</f>
        <v>0</v>
      </c>
      <c r="I248" s="365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</row>
    <row r="249" spans="1:26" ht="12.75" customHeight="1" x14ac:dyDescent="0.15">
      <c r="A249" s="366" t="str">
        <f>DATA!A249</f>
        <v>248</v>
      </c>
      <c r="B249" s="366">
        <f>DATA!B249</f>
        <v>0</v>
      </c>
      <c r="C249" s="366">
        <f>DATA!C249</f>
        <v>0</v>
      </c>
      <c r="D249" s="366">
        <f>DATA!D249</f>
        <v>0</v>
      </c>
      <c r="E249" s="366">
        <f>DATA!E249</f>
        <v>0</v>
      </c>
      <c r="F249" s="366">
        <f>DATA!F249</f>
        <v>0</v>
      </c>
      <c r="G249" s="366">
        <f>DATA!G249</f>
        <v>0</v>
      </c>
      <c r="H249" s="366">
        <f>DATA!H249</f>
        <v>0</v>
      </c>
      <c r="I249" s="365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</row>
    <row r="250" spans="1:26" ht="12.75" customHeight="1" x14ac:dyDescent="0.15">
      <c r="A250" s="366" t="str">
        <f>DATA!A250</f>
        <v>249</v>
      </c>
      <c r="B250" s="366">
        <f>DATA!B250</f>
        <v>0</v>
      </c>
      <c r="C250" s="366">
        <f>DATA!C250</f>
        <v>0</v>
      </c>
      <c r="D250" s="366">
        <f>DATA!D250</f>
        <v>0</v>
      </c>
      <c r="E250" s="366">
        <f>DATA!E250</f>
        <v>0</v>
      </c>
      <c r="F250" s="366">
        <f>DATA!F250</f>
        <v>0</v>
      </c>
      <c r="G250" s="366">
        <f>DATA!G250</f>
        <v>0</v>
      </c>
      <c r="H250" s="366">
        <f>DATA!H250</f>
        <v>0</v>
      </c>
      <c r="I250" s="365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</row>
    <row r="251" spans="1:26" ht="12.75" customHeight="1" x14ac:dyDescent="0.15">
      <c r="A251" s="366" t="str">
        <f>DATA!A251</f>
        <v>250</v>
      </c>
      <c r="B251" s="366">
        <f>DATA!B251</f>
        <v>0</v>
      </c>
      <c r="C251" s="366">
        <f>DATA!C251</f>
        <v>0</v>
      </c>
      <c r="D251" s="366">
        <f>DATA!D251</f>
        <v>0</v>
      </c>
      <c r="E251" s="366">
        <f>DATA!E251</f>
        <v>0</v>
      </c>
      <c r="F251" s="366">
        <f>DATA!F251</f>
        <v>0</v>
      </c>
      <c r="G251" s="366">
        <f>DATA!G251</f>
        <v>0</v>
      </c>
      <c r="H251" s="366">
        <f>DATA!H251</f>
        <v>0</v>
      </c>
      <c r="I251" s="365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</row>
    <row r="252" spans="1:26" ht="12.75" customHeight="1" x14ac:dyDescent="0.15">
      <c r="A252" s="366" t="str">
        <f>DATA!A252</f>
        <v>251</v>
      </c>
      <c r="B252" s="366">
        <f>DATA!B252</f>
        <v>0</v>
      </c>
      <c r="C252" s="366">
        <f>DATA!C252</f>
        <v>0</v>
      </c>
      <c r="D252" s="366">
        <f>DATA!D252</f>
        <v>0</v>
      </c>
      <c r="E252" s="366">
        <f>DATA!E252</f>
        <v>0</v>
      </c>
      <c r="F252" s="366">
        <f>DATA!F252</f>
        <v>0</v>
      </c>
      <c r="G252" s="366">
        <f>DATA!G252</f>
        <v>0</v>
      </c>
      <c r="H252" s="366">
        <f>DATA!H252</f>
        <v>0</v>
      </c>
      <c r="I252" s="365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</row>
    <row r="253" spans="1:26" ht="12.75" customHeight="1" x14ac:dyDescent="0.15">
      <c r="A253" s="366" t="str">
        <f>DATA!A253</f>
        <v>252</v>
      </c>
      <c r="B253" s="366">
        <f>DATA!B253</f>
        <v>0</v>
      </c>
      <c r="C253" s="366">
        <f>DATA!C253</f>
        <v>0</v>
      </c>
      <c r="D253" s="366">
        <f>DATA!D253</f>
        <v>0</v>
      </c>
      <c r="E253" s="366">
        <f>DATA!E253</f>
        <v>0</v>
      </c>
      <c r="F253" s="366">
        <f>DATA!F253</f>
        <v>0</v>
      </c>
      <c r="G253" s="366">
        <f>DATA!G253</f>
        <v>0</v>
      </c>
      <c r="H253" s="366">
        <f>DATA!H253</f>
        <v>0</v>
      </c>
      <c r="I253" s="365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</row>
    <row r="254" spans="1:26" ht="12.75" customHeight="1" x14ac:dyDescent="0.15">
      <c r="A254" s="366" t="str">
        <f>DATA!A254</f>
        <v>253</v>
      </c>
      <c r="B254" s="366">
        <f>DATA!B254</f>
        <v>0</v>
      </c>
      <c r="C254" s="366">
        <f>DATA!C254</f>
        <v>0</v>
      </c>
      <c r="D254" s="366">
        <f>DATA!D254</f>
        <v>0</v>
      </c>
      <c r="E254" s="366">
        <f>DATA!E254</f>
        <v>0</v>
      </c>
      <c r="F254" s="366">
        <f>DATA!F254</f>
        <v>0</v>
      </c>
      <c r="G254" s="366">
        <f>DATA!G254</f>
        <v>0</v>
      </c>
      <c r="H254" s="366">
        <f>DATA!H254</f>
        <v>0</v>
      </c>
      <c r="I254" s="365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</row>
    <row r="255" spans="1:26" ht="12.75" customHeight="1" x14ac:dyDescent="0.15">
      <c r="A255" s="366" t="str">
        <f>DATA!A255</f>
        <v>254</v>
      </c>
      <c r="B255" s="366">
        <f>DATA!B255</f>
        <v>0</v>
      </c>
      <c r="C255" s="366">
        <f>DATA!C255</f>
        <v>0</v>
      </c>
      <c r="D255" s="366">
        <f>DATA!D255</f>
        <v>0</v>
      </c>
      <c r="E255" s="366">
        <f>DATA!E255</f>
        <v>0</v>
      </c>
      <c r="F255" s="366">
        <f>DATA!F255</f>
        <v>0</v>
      </c>
      <c r="G255" s="366">
        <f>DATA!G255</f>
        <v>0</v>
      </c>
      <c r="H255" s="366">
        <f>DATA!H255</f>
        <v>0</v>
      </c>
      <c r="I255" s="365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</row>
    <row r="256" spans="1:26" ht="12.75" customHeight="1" x14ac:dyDescent="0.15">
      <c r="A256" s="366" t="str">
        <f>DATA!A256</f>
        <v>255</v>
      </c>
      <c r="B256" s="366">
        <f>DATA!B256</f>
        <v>0</v>
      </c>
      <c r="C256" s="366">
        <f>DATA!C256</f>
        <v>0</v>
      </c>
      <c r="D256" s="366">
        <f>DATA!D256</f>
        <v>0</v>
      </c>
      <c r="E256" s="366">
        <f>DATA!E256</f>
        <v>0</v>
      </c>
      <c r="F256" s="366">
        <f>DATA!F256</f>
        <v>0</v>
      </c>
      <c r="G256" s="366">
        <f>DATA!G256</f>
        <v>0</v>
      </c>
      <c r="H256" s="366">
        <f>DATA!H256</f>
        <v>0</v>
      </c>
      <c r="I256" s="365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</row>
    <row r="257" spans="1:26" ht="12.75" customHeight="1" x14ac:dyDescent="0.15">
      <c r="A257" s="366" t="str">
        <f>DATA!A257</f>
        <v>256</v>
      </c>
      <c r="B257" s="366">
        <f>DATA!B257</f>
        <v>0</v>
      </c>
      <c r="C257" s="366">
        <f>DATA!C257</f>
        <v>0</v>
      </c>
      <c r="D257" s="366">
        <f>DATA!D257</f>
        <v>0</v>
      </c>
      <c r="E257" s="366">
        <f>DATA!E257</f>
        <v>0</v>
      </c>
      <c r="F257" s="366">
        <f>DATA!F257</f>
        <v>0</v>
      </c>
      <c r="G257" s="366">
        <f>DATA!G257</f>
        <v>0</v>
      </c>
      <c r="H257" s="366">
        <f>DATA!H257</f>
        <v>0</v>
      </c>
      <c r="I257" s="365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</row>
    <row r="258" spans="1:26" ht="12.75" customHeight="1" x14ac:dyDescent="0.15">
      <c r="A258" s="366" t="str">
        <f>DATA!A258</f>
        <v>257</v>
      </c>
      <c r="B258" s="366">
        <f>DATA!B258</f>
        <v>0</v>
      </c>
      <c r="C258" s="366">
        <f>DATA!C258</f>
        <v>0</v>
      </c>
      <c r="D258" s="366">
        <f>DATA!D258</f>
        <v>0</v>
      </c>
      <c r="E258" s="366">
        <f>DATA!E258</f>
        <v>0</v>
      </c>
      <c r="F258" s="366">
        <f>DATA!F258</f>
        <v>0</v>
      </c>
      <c r="G258" s="366">
        <f>DATA!G258</f>
        <v>0</v>
      </c>
      <c r="H258" s="366">
        <f>DATA!H258</f>
        <v>0</v>
      </c>
      <c r="I258" s="365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</row>
    <row r="259" spans="1:26" ht="12.75" customHeight="1" x14ac:dyDescent="0.15">
      <c r="A259" s="366" t="str">
        <f>DATA!A259</f>
        <v>258</v>
      </c>
      <c r="B259" s="366">
        <f>DATA!B259</f>
        <v>0</v>
      </c>
      <c r="C259" s="366">
        <f>DATA!C259</f>
        <v>0</v>
      </c>
      <c r="D259" s="366">
        <f>DATA!D259</f>
        <v>0</v>
      </c>
      <c r="E259" s="366">
        <f>DATA!E259</f>
        <v>0</v>
      </c>
      <c r="F259" s="366">
        <f>DATA!F259</f>
        <v>0</v>
      </c>
      <c r="G259" s="366">
        <f>DATA!G259</f>
        <v>0</v>
      </c>
      <c r="H259" s="366">
        <f>DATA!H259</f>
        <v>0</v>
      </c>
      <c r="I259" s="365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</row>
    <row r="260" spans="1:26" ht="12.75" customHeight="1" x14ac:dyDescent="0.15">
      <c r="A260" s="366" t="str">
        <f>DATA!A260</f>
        <v>259</v>
      </c>
      <c r="B260" s="366">
        <f>DATA!B260</f>
        <v>0</v>
      </c>
      <c r="C260" s="366">
        <f>DATA!C260</f>
        <v>0</v>
      </c>
      <c r="D260" s="366">
        <f>DATA!D260</f>
        <v>0</v>
      </c>
      <c r="E260" s="366">
        <f>DATA!E260</f>
        <v>0</v>
      </c>
      <c r="F260" s="366">
        <f>DATA!F260</f>
        <v>0</v>
      </c>
      <c r="G260" s="366">
        <f>DATA!G260</f>
        <v>0</v>
      </c>
      <c r="H260" s="366">
        <f>DATA!H260</f>
        <v>0</v>
      </c>
      <c r="I260" s="365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</row>
    <row r="261" spans="1:26" ht="12.75" customHeight="1" x14ac:dyDescent="0.15">
      <c r="A261" s="366" t="str">
        <f>DATA!A261</f>
        <v>260</v>
      </c>
      <c r="B261" s="366">
        <f>DATA!B261</f>
        <v>0</v>
      </c>
      <c r="C261" s="366">
        <f>DATA!C261</f>
        <v>0</v>
      </c>
      <c r="D261" s="366">
        <f>DATA!D261</f>
        <v>0</v>
      </c>
      <c r="E261" s="366">
        <f>DATA!E261</f>
        <v>0</v>
      </c>
      <c r="F261" s="366">
        <f>DATA!F261</f>
        <v>0</v>
      </c>
      <c r="G261" s="366">
        <f>DATA!G261</f>
        <v>0</v>
      </c>
      <c r="H261" s="366">
        <f>DATA!H261</f>
        <v>0</v>
      </c>
      <c r="I261" s="365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</row>
    <row r="262" spans="1:26" ht="12.75" customHeight="1" x14ac:dyDescent="0.15">
      <c r="A262" s="366" t="str">
        <f>DATA!A262</f>
        <v>261</v>
      </c>
      <c r="B262" s="366">
        <f>DATA!B262</f>
        <v>0</v>
      </c>
      <c r="C262" s="366">
        <f>DATA!C262</f>
        <v>0</v>
      </c>
      <c r="D262" s="366">
        <f>DATA!D262</f>
        <v>0</v>
      </c>
      <c r="E262" s="366">
        <f>DATA!E262</f>
        <v>0</v>
      </c>
      <c r="F262" s="366">
        <f>DATA!F262</f>
        <v>0</v>
      </c>
      <c r="G262" s="366">
        <f>DATA!G262</f>
        <v>0</v>
      </c>
      <c r="H262" s="366">
        <f>DATA!H262</f>
        <v>0</v>
      </c>
      <c r="I262" s="365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</row>
    <row r="263" spans="1:26" ht="12.75" customHeight="1" x14ac:dyDescent="0.15">
      <c r="A263" s="366" t="str">
        <f>DATA!A263</f>
        <v>262</v>
      </c>
      <c r="B263" s="366">
        <f>DATA!B263</f>
        <v>0</v>
      </c>
      <c r="C263" s="366">
        <f>DATA!C263</f>
        <v>0</v>
      </c>
      <c r="D263" s="366">
        <f>DATA!D263</f>
        <v>0</v>
      </c>
      <c r="E263" s="366">
        <f>DATA!E263</f>
        <v>0</v>
      </c>
      <c r="F263" s="366">
        <f>DATA!F263</f>
        <v>0</v>
      </c>
      <c r="G263" s="366">
        <f>DATA!G263</f>
        <v>0</v>
      </c>
      <c r="H263" s="366">
        <f>DATA!H263</f>
        <v>0</v>
      </c>
      <c r="I263" s="365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</row>
    <row r="264" spans="1:26" ht="12.75" customHeight="1" x14ac:dyDescent="0.15">
      <c r="A264" s="366" t="str">
        <f>DATA!A264</f>
        <v>263</v>
      </c>
      <c r="B264" s="366">
        <f>DATA!B264</f>
        <v>0</v>
      </c>
      <c r="C264" s="366">
        <f>DATA!C264</f>
        <v>0</v>
      </c>
      <c r="D264" s="366">
        <f>DATA!D264</f>
        <v>0</v>
      </c>
      <c r="E264" s="366">
        <f>DATA!E264</f>
        <v>0</v>
      </c>
      <c r="F264" s="366">
        <f>DATA!F264</f>
        <v>0</v>
      </c>
      <c r="G264" s="366">
        <f>DATA!G264</f>
        <v>0</v>
      </c>
      <c r="H264" s="366">
        <f>DATA!H264</f>
        <v>0</v>
      </c>
      <c r="I264" s="365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</row>
    <row r="265" spans="1:26" ht="12.75" customHeight="1" x14ac:dyDescent="0.15">
      <c r="A265" s="366" t="str">
        <f>DATA!A265</f>
        <v>264</v>
      </c>
      <c r="B265" s="366">
        <f>DATA!B265</f>
        <v>0</v>
      </c>
      <c r="C265" s="366">
        <f>DATA!C265</f>
        <v>0</v>
      </c>
      <c r="D265" s="366">
        <f>DATA!D265</f>
        <v>0</v>
      </c>
      <c r="E265" s="366">
        <f>DATA!E265</f>
        <v>0</v>
      </c>
      <c r="F265" s="366">
        <f>DATA!F265</f>
        <v>0</v>
      </c>
      <c r="G265" s="366">
        <f>DATA!G265</f>
        <v>0</v>
      </c>
      <c r="H265" s="366">
        <f>DATA!H265</f>
        <v>0</v>
      </c>
      <c r="I265" s="365"/>
      <c r="J265" s="267"/>
      <c r="K265" s="267"/>
      <c r="L265" s="267"/>
      <c r="M265" s="267"/>
      <c r="N265" s="267"/>
      <c r="O265" s="267"/>
      <c r="P265" s="267"/>
      <c r="Q265" s="267"/>
      <c r="R265" s="267"/>
      <c r="S265" s="267"/>
      <c r="T265" s="267"/>
      <c r="U265" s="267"/>
      <c r="V265" s="267"/>
      <c r="W265" s="267"/>
      <c r="X265" s="267"/>
      <c r="Y265" s="267"/>
      <c r="Z265" s="267"/>
    </row>
    <row r="266" spans="1:26" ht="12.75" customHeight="1" x14ac:dyDescent="0.15">
      <c r="A266" s="366" t="str">
        <f>DATA!A266</f>
        <v>265</v>
      </c>
      <c r="B266" s="366">
        <f>DATA!B266</f>
        <v>0</v>
      </c>
      <c r="C266" s="366">
        <f>DATA!C266</f>
        <v>0</v>
      </c>
      <c r="D266" s="366">
        <f>DATA!D266</f>
        <v>0</v>
      </c>
      <c r="E266" s="366">
        <f>DATA!E266</f>
        <v>0</v>
      </c>
      <c r="F266" s="366">
        <f>DATA!F266</f>
        <v>0</v>
      </c>
      <c r="G266" s="366">
        <f>DATA!G266</f>
        <v>0</v>
      </c>
      <c r="H266" s="366">
        <f>DATA!H266</f>
        <v>0</v>
      </c>
      <c r="I266" s="365"/>
      <c r="J266" s="267"/>
      <c r="K266" s="267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</row>
    <row r="267" spans="1:26" ht="12.75" customHeight="1" x14ac:dyDescent="0.15">
      <c r="A267" s="366" t="str">
        <f>DATA!A267</f>
        <v>266</v>
      </c>
      <c r="B267" s="366">
        <f>DATA!B267</f>
        <v>0</v>
      </c>
      <c r="C267" s="366">
        <f>DATA!C267</f>
        <v>0</v>
      </c>
      <c r="D267" s="366">
        <f>DATA!D267</f>
        <v>0</v>
      </c>
      <c r="E267" s="366">
        <f>DATA!E267</f>
        <v>0</v>
      </c>
      <c r="F267" s="366">
        <f>DATA!F267</f>
        <v>0</v>
      </c>
      <c r="G267" s="366">
        <f>DATA!G267</f>
        <v>0</v>
      </c>
      <c r="H267" s="366">
        <f>DATA!H267</f>
        <v>0</v>
      </c>
      <c r="I267" s="365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</row>
    <row r="268" spans="1:26" ht="12.75" customHeight="1" x14ac:dyDescent="0.15">
      <c r="A268" s="366" t="str">
        <f>DATA!A268</f>
        <v>267</v>
      </c>
      <c r="B268" s="366">
        <f>DATA!B268</f>
        <v>0</v>
      </c>
      <c r="C268" s="366">
        <f>DATA!C268</f>
        <v>0</v>
      </c>
      <c r="D268" s="366">
        <f>DATA!D268</f>
        <v>0</v>
      </c>
      <c r="E268" s="366">
        <f>DATA!E268</f>
        <v>0</v>
      </c>
      <c r="F268" s="366">
        <f>DATA!F268</f>
        <v>0</v>
      </c>
      <c r="G268" s="366">
        <f>DATA!G268</f>
        <v>0</v>
      </c>
      <c r="H268" s="366">
        <f>DATA!H268</f>
        <v>0</v>
      </c>
      <c r="I268" s="365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Y268" s="267"/>
      <c r="Z268" s="267"/>
    </row>
    <row r="269" spans="1:26" ht="12.75" customHeight="1" x14ac:dyDescent="0.15">
      <c r="A269" s="366" t="str">
        <f>DATA!A269</f>
        <v>268</v>
      </c>
      <c r="B269" s="366">
        <f>DATA!B269</f>
        <v>0</v>
      </c>
      <c r="C269" s="366">
        <f>DATA!C269</f>
        <v>0</v>
      </c>
      <c r="D269" s="366">
        <f>DATA!D269</f>
        <v>0</v>
      </c>
      <c r="E269" s="366">
        <f>DATA!E269</f>
        <v>0</v>
      </c>
      <c r="F269" s="366">
        <f>DATA!F269</f>
        <v>0</v>
      </c>
      <c r="G269" s="366">
        <f>DATA!G269</f>
        <v>0</v>
      </c>
      <c r="H269" s="366">
        <f>DATA!H269</f>
        <v>0</v>
      </c>
      <c r="I269" s="365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</row>
    <row r="270" spans="1:26" ht="12.75" customHeight="1" x14ac:dyDescent="0.15">
      <c r="A270" s="366" t="str">
        <f>DATA!A270</f>
        <v>269</v>
      </c>
      <c r="B270" s="366">
        <f>DATA!B270</f>
        <v>0</v>
      </c>
      <c r="C270" s="366">
        <f>DATA!C270</f>
        <v>0</v>
      </c>
      <c r="D270" s="366">
        <f>DATA!D270</f>
        <v>0</v>
      </c>
      <c r="E270" s="366">
        <f>DATA!E270</f>
        <v>0</v>
      </c>
      <c r="F270" s="366">
        <f>DATA!F270</f>
        <v>0</v>
      </c>
      <c r="G270" s="366">
        <f>DATA!G270</f>
        <v>0</v>
      </c>
      <c r="H270" s="366">
        <f>DATA!H270</f>
        <v>0</v>
      </c>
      <c r="I270" s="365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</row>
    <row r="271" spans="1:26" ht="12.75" customHeight="1" x14ac:dyDescent="0.15">
      <c r="A271" s="366" t="str">
        <f>DATA!A271</f>
        <v>270</v>
      </c>
      <c r="B271" s="366">
        <f>DATA!B271</f>
        <v>0</v>
      </c>
      <c r="C271" s="366">
        <f>DATA!C271</f>
        <v>0</v>
      </c>
      <c r="D271" s="366">
        <f>DATA!D271</f>
        <v>0</v>
      </c>
      <c r="E271" s="366">
        <f>DATA!E271</f>
        <v>0</v>
      </c>
      <c r="F271" s="366">
        <f>DATA!F271</f>
        <v>0</v>
      </c>
      <c r="G271" s="366">
        <f>DATA!G271</f>
        <v>0</v>
      </c>
      <c r="H271" s="366">
        <f>DATA!H271</f>
        <v>0</v>
      </c>
      <c r="I271" s="365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</row>
    <row r="272" spans="1:26" ht="12.75" customHeight="1" x14ac:dyDescent="0.15">
      <c r="A272" s="366" t="str">
        <f>DATA!A272</f>
        <v>271</v>
      </c>
      <c r="B272" s="366">
        <f>DATA!B272</f>
        <v>0</v>
      </c>
      <c r="C272" s="366">
        <f>DATA!C272</f>
        <v>0</v>
      </c>
      <c r="D272" s="366">
        <f>DATA!D272</f>
        <v>0</v>
      </c>
      <c r="E272" s="366">
        <f>DATA!E272</f>
        <v>0</v>
      </c>
      <c r="F272" s="366">
        <f>DATA!F272</f>
        <v>0</v>
      </c>
      <c r="G272" s="366">
        <f>DATA!G272</f>
        <v>0</v>
      </c>
      <c r="H272" s="366">
        <f>DATA!H272</f>
        <v>0</v>
      </c>
      <c r="I272" s="365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</row>
    <row r="273" spans="1:26" ht="12.75" customHeight="1" x14ac:dyDescent="0.15">
      <c r="A273" s="366" t="str">
        <f>DATA!A273</f>
        <v>272</v>
      </c>
      <c r="B273" s="366">
        <f>DATA!B273</f>
        <v>0</v>
      </c>
      <c r="C273" s="366">
        <f>DATA!C273</f>
        <v>0</v>
      </c>
      <c r="D273" s="366">
        <f>DATA!D273</f>
        <v>0</v>
      </c>
      <c r="E273" s="366">
        <f>DATA!E273</f>
        <v>0</v>
      </c>
      <c r="F273" s="366">
        <f>DATA!F273</f>
        <v>0</v>
      </c>
      <c r="G273" s="366">
        <f>DATA!G273</f>
        <v>0</v>
      </c>
      <c r="H273" s="366">
        <f>DATA!H273</f>
        <v>0</v>
      </c>
      <c r="I273" s="365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</row>
    <row r="274" spans="1:26" ht="12.75" customHeight="1" x14ac:dyDescent="0.15">
      <c r="A274" s="366" t="str">
        <f>DATA!A274</f>
        <v>273</v>
      </c>
      <c r="B274" s="366">
        <f>DATA!B274</f>
        <v>0</v>
      </c>
      <c r="C274" s="366">
        <f>DATA!C274</f>
        <v>0</v>
      </c>
      <c r="D274" s="366">
        <f>DATA!D274</f>
        <v>0</v>
      </c>
      <c r="E274" s="366">
        <f>DATA!E274</f>
        <v>0</v>
      </c>
      <c r="F274" s="366">
        <f>DATA!F274</f>
        <v>0</v>
      </c>
      <c r="G274" s="366">
        <f>DATA!G274</f>
        <v>0</v>
      </c>
      <c r="H274" s="366">
        <f>DATA!H274</f>
        <v>0</v>
      </c>
      <c r="I274" s="365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</row>
    <row r="275" spans="1:26" ht="12.75" customHeight="1" x14ac:dyDescent="0.15">
      <c r="A275" s="366" t="str">
        <f>DATA!A275</f>
        <v>274</v>
      </c>
      <c r="B275" s="366">
        <f>DATA!B275</f>
        <v>0</v>
      </c>
      <c r="C275" s="366">
        <f>DATA!C275</f>
        <v>0</v>
      </c>
      <c r="D275" s="366">
        <f>DATA!D275</f>
        <v>0</v>
      </c>
      <c r="E275" s="366">
        <f>DATA!E275</f>
        <v>0</v>
      </c>
      <c r="F275" s="366">
        <f>DATA!F275</f>
        <v>0</v>
      </c>
      <c r="G275" s="366">
        <f>DATA!G275</f>
        <v>0</v>
      </c>
      <c r="H275" s="366">
        <f>DATA!H275</f>
        <v>0</v>
      </c>
      <c r="I275" s="365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</row>
    <row r="276" spans="1:26" ht="12.75" customHeight="1" x14ac:dyDescent="0.15">
      <c r="A276" s="366" t="str">
        <f>DATA!A276</f>
        <v>275</v>
      </c>
      <c r="B276" s="366">
        <f>DATA!B276</f>
        <v>0</v>
      </c>
      <c r="C276" s="366">
        <f>DATA!C276</f>
        <v>0</v>
      </c>
      <c r="D276" s="366">
        <f>DATA!D276</f>
        <v>0</v>
      </c>
      <c r="E276" s="366">
        <f>DATA!E276</f>
        <v>0</v>
      </c>
      <c r="F276" s="366">
        <f>DATA!F276</f>
        <v>0</v>
      </c>
      <c r="G276" s="366">
        <f>DATA!G276</f>
        <v>0</v>
      </c>
      <c r="H276" s="366">
        <f>DATA!H276</f>
        <v>0</v>
      </c>
      <c r="I276" s="365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</row>
    <row r="277" spans="1:26" ht="12.75" customHeight="1" x14ac:dyDescent="0.15">
      <c r="A277" s="366" t="str">
        <f>DATA!A277</f>
        <v>276</v>
      </c>
      <c r="B277" s="366">
        <f>DATA!B277</f>
        <v>0</v>
      </c>
      <c r="C277" s="366">
        <f>DATA!C277</f>
        <v>0</v>
      </c>
      <c r="D277" s="366">
        <f>DATA!D277</f>
        <v>0</v>
      </c>
      <c r="E277" s="366">
        <f>DATA!E277</f>
        <v>0</v>
      </c>
      <c r="F277" s="366">
        <f>DATA!F277</f>
        <v>0</v>
      </c>
      <c r="G277" s="366">
        <f>DATA!G277</f>
        <v>0</v>
      </c>
      <c r="H277" s="366">
        <f>DATA!H277</f>
        <v>0</v>
      </c>
      <c r="I277" s="365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</row>
    <row r="278" spans="1:26" ht="12.75" customHeight="1" x14ac:dyDescent="0.15">
      <c r="A278" s="366" t="str">
        <f>DATA!A278</f>
        <v>277</v>
      </c>
      <c r="B278" s="366">
        <f>DATA!B278</f>
        <v>0</v>
      </c>
      <c r="C278" s="366">
        <f>DATA!C278</f>
        <v>0</v>
      </c>
      <c r="D278" s="366">
        <f>DATA!D278</f>
        <v>0</v>
      </c>
      <c r="E278" s="366">
        <f>DATA!E278</f>
        <v>0</v>
      </c>
      <c r="F278" s="366">
        <f>DATA!F278</f>
        <v>0</v>
      </c>
      <c r="G278" s="366">
        <f>DATA!G278</f>
        <v>0</v>
      </c>
      <c r="H278" s="366">
        <f>DATA!H278</f>
        <v>0</v>
      </c>
      <c r="I278" s="365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</row>
    <row r="279" spans="1:26" ht="12.75" customHeight="1" x14ac:dyDescent="0.15">
      <c r="A279" s="366" t="str">
        <f>DATA!A279</f>
        <v>278</v>
      </c>
      <c r="B279" s="366">
        <f>DATA!B279</f>
        <v>0</v>
      </c>
      <c r="C279" s="366">
        <f>DATA!C279</f>
        <v>0</v>
      </c>
      <c r="D279" s="366">
        <f>DATA!D279</f>
        <v>0</v>
      </c>
      <c r="E279" s="366">
        <f>DATA!E279</f>
        <v>0</v>
      </c>
      <c r="F279" s="366">
        <f>DATA!F279</f>
        <v>0</v>
      </c>
      <c r="G279" s="366">
        <f>DATA!G279</f>
        <v>0</v>
      </c>
      <c r="H279" s="366">
        <f>DATA!H279</f>
        <v>0</v>
      </c>
      <c r="I279" s="365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</row>
    <row r="280" spans="1:26" ht="12.75" customHeight="1" x14ac:dyDescent="0.15">
      <c r="A280" s="366" t="str">
        <f>DATA!A280</f>
        <v>279</v>
      </c>
      <c r="B280" s="366">
        <f>DATA!B280</f>
        <v>0</v>
      </c>
      <c r="C280" s="366">
        <f>DATA!C280</f>
        <v>0</v>
      </c>
      <c r="D280" s="366">
        <f>DATA!D280</f>
        <v>0</v>
      </c>
      <c r="E280" s="366">
        <f>DATA!E280</f>
        <v>0</v>
      </c>
      <c r="F280" s="366">
        <f>DATA!F280</f>
        <v>0</v>
      </c>
      <c r="G280" s="366">
        <f>DATA!G280</f>
        <v>0</v>
      </c>
      <c r="H280" s="366">
        <f>DATA!H280</f>
        <v>0</v>
      </c>
      <c r="I280" s="365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</row>
    <row r="281" spans="1:26" ht="12.75" customHeight="1" x14ac:dyDescent="0.15">
      <c r="A281" s="366" t="str">
        <f>DATA!A281</f>
        <v>280</v>
      </c>
      <c r="B281" s="366">
        <f>DATA!B281</f>
        <v>0</v>
      </c>
      <c r="C281" s="366">
        <f>DATA!C281</f>
        <v>0</v>
      </c>
      <c r="D281" s="366">
        <f>DATA!D281</f>
        <v>0</v>
      </c>
      <c r="E281" s="366">
        <f>DATA!E281</f>
        <v>0</v>
      </c>
      <c r="F281" s="366">
        <f>DATA!F281</f>
        <v>0</v>
      </c>
      <c r="G281" s="366">
        <f>DATA!G281</f>
        <v>0</v>
      </c>
      <c r="H281" s="366">
        <f>DATA!H281</f>
        <v>0</v>
      </c>
      <c r="I281" s="365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</row>
    <row r="282" spans="1:26" ht="12.75" customHeight="1" x14ac:dyDescent="0.15">
      <c r="A282" s="366" t="str">
        <f>DATA!A282</f>
        <v>281</v>
      </c>
      <c r="B282" s="366">
        <f>DATA!B282</f>
        <v>0</v>
      </c>
      <c r="C282" s="366">
        <f>DATA!C282</f>
        <v>0</v>
      </c>
      <c r="D282" s="366">
        <f>DATA!D282</f>
        <v>0</v>
      </c>
      <c r="E282" s="366">
        <f>DATA!E282</f>
        <v>0</v>
      </c>
      <c r="F282" s="366">
        <f>DATA!F282</f>
        <v>0</v>
      </c>
      <c r="G282" s="366">
        <f>DATA!G282</f>
        <v>0</v>
      </c>
      <c r="H282" s="366">
        <f>DATA!H282</f>
        <v>0</v>
      </c>
      <c r="I282" s="365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</row>
    <row r="283" spans="1:26" ht="12.75" customHeight="1" x14ac:dyDescent="0.15">
      <c r="A283" s="366" t="str">
        <f>DATA!A283</f>
        <v>282</v>
      </c>
      <c r="B283" s="366">
        <f>DATA!B283</f>
        <v>0</v>
      </c>
      <c r="C283" s="366">
        <f>DATA!C283</f>
        <v>0</v>
      </c>
      <c r="D283" s="366">
        <f>DATA!D283</f>
        <v>0</v>
      </c>
      <c r="E283" s="366">
        <f>DATA!E283</f>
        <v>0</v>
      </c>
      <c r="F283" s="366">
        <f>DATA!F283</f>
        <v>0</v>
      </c>
      <c r="G283" s="366">
        <f>DATA!G283</f>
        <v>0</v>
      </c>
      <c r="H283" s="366">
        <f>DATA!H283</f>
        <v>0</v>
      </c>
      <c r="I283" s="365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</row>
    <row r="284" spans="1:26" ht="12.75" customHeight="1" x14ac:dyDescent="0.15">
      <c r="A284" s="366" t="str">
        <f>DATA!A284</f>
        <v>283</v>
      </c>
      <c r="B284" s="366">
        <f>DATA!B284</f>
        <v>0</v>
      </c>
      <c r="C284" s="366">
        <f>DATA!C284</f>
        <v>0</v>
      </c>
      <c r="D284" s="366">
        <f>DATA!D284</f>
        <v>0</v>
      </c>
      <c r="E284" s="366">
        <f>DATA!E284</f>
        <v>0</v>
      </c>
      <c r="F284" s="366">
        <f>DATA!F284</f>
        <v>0</v>
      </c>
      <c r="G284" s="366">
        <f>DATA!G284</f>
        <v>0</v>
      </c>
      <c r="H284" s="366">
        <f>DATA!H284</f>
        <v>0</v>
      </c>
      <c r="I284" s="365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</row>
    <row r="285" spans="1:26" ht="12.75" customHeight="1" x14ac:dyDescent="0.15">
      <c r="A285" s="366" t="str">
        <f>DATA!A285</f>
        <v>284</v>
      </c>
      <c r="B285" s="366">
        <f>DATA!B285</f>
        <v>0</v>
      </c>
      <c r="C285" s="366">
        <f>DATA!C285</f>
        <v>0</v>
      </c>
      <c r="D285" s="366">
        <f>DATA!D285</f>
        <v>0</v>
      </c>
      <c r="E285" s="366">
        <f>DATA!E285</f>
        <v>0</v>
      </c>
      <c r="F285" s="366">
        <f>DATA!F285</f>
        <v>0</v>
      </c>
      <c r="G285" s="366">
        <f>DATA!G285</f>
        <v>0</v>
      </c>
      <c r="H285" s="366">
        <f>DATA!H285</f>
        <v>0</v>
      </c>
      <c r="I285" s="365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</row>
    <row r="286" spans="1:26" ht="12.75" customHeight="1" x14ac:dyDescent="0.15">
      <c r="A286" s="366" t="str">
        <f>DATA!A286</f>
        <v>285</v>
      </c>
      <c r="B286" s="366">
        <f>DATA!B286</f>
        <v>0</v>
      </c>
      <c r="C286" s="366">
        <f>DATA!C286</f>
        <v>0</v>
      </c>
      <c r="D286" s="366">
        <f>DATA!D286</f>
        <v>0</v>
      </c>
      <c r="E286" s="366">
        <f>DATA!E286</f>
        <v>0</v>
      </c>
      <c r="F286" s="366">
        <f>DATA!F286</f>
        <v>0</v>
      </c>
      <c r="G286" s="366">
        <f>DATA!G286</f>
        <v>0</v>
      </c>
      <c r="H286" s="366">
        <f>DATA!H286</f>
        <v>0</v>
      </c>
      <c r="I286" s="365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</row>
    <row r="287" spans="1:26" ht="12.75" customHeight="1" x14ac:dyDescent="0.15">
      <c r="A287" s="366" t="str">
        <f>DATA!A287</f>
        <v>286</v>
      </c>
      <c r="B287" s="366">
        <f>DATA!B287</f>
        <v>0</v>
      </c>
      <c r="C287" s="366">
        <f>DATA!C287</f>
        <v>0</v>
      </c>
      <c r="D287" s="366">
        <f>DATA!D287</f>
        <v>0</v>
      </c>
      <c r="E287" s="366">
        <f>DATA!E287</f>
        <v>0</v>
      </c>
      <c r="F287" s="366">
        <f>DATA!F287</f>
        <v>0</v>
      </c>
      <c r="G287" s="366">
        <f>DATA!G287</f>
        <v>0</v>
      </c>
      <c r="H287" s="366">
        <f>DATA!H287</f>
        <v>0</v>
      </c>
      <c r="I287" s="365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</row>
    <row r="288" spans="1:26" ht="12.75" customHeight="1" x14ac:dyDescent="0.15">
      <c r="A288" s="366" t="str">
        <f>DATA!A288</f>
        <v>287</v>
      </c>
      <c r="B288" s="366">
        <f>DATA!B288</f>
        <v>0</v>
      </c>
      <c r="C288" s="366">
        <f>DATA!C288</f>
        <v>0</v>
      </c>
      <c r="D288" s="366">
        <f>DATA!D288</f>
        <v>0</v>
      </c>
      <c r="E288" s="366">
        <f>DATA!E288</f>
        <v>0</v>
      </c>
      <c r="F288" s="366">
        <f>DATA!F288</f>
        <v>0</v>
      </c>
      <c r="G288" s="366">
        <f>DATA!G288</f>
        <v>0</v>
      </c>
      <c r="H288" s="366">
        <f>DATA!H288</f>
        <v>0</v>
      </c>
      <c r="I288" s="365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</row>
    <row r="289" spans="1:26" ht="12.75" customHeight="1" x14ac:dyDescent="0.15">
      <c r="A289" s="366" t="str">
        <f>DATA!A289</f>
        <v>288</v>
      </c>
      <c r="B289" s="366">
        <f>DATA!B289</f>
        <v>0</v>
      </c>
      <c r="C289" s="366">
        <f>DATA!C289</f>
        <v>0</v>
      </c>
      <c r="D289" s="366">
        <f>DATA!D289</f>
        <v>0</v>
      </c>
      <c r="E289" s="366">
        <f>DATA!E289</f>
        <v>0</v>
      </c>
      <c r="F289" s="366">
        <f>DATA!F289</f>
        <v>0</v>
      </c>
      <c r="G289" s="366">
        <f>DATA!G289</f>
        <v>0</v>
      </c>
      <c r="H289" s="366">
        <f>DATA!H289</f>
        <v>0</v>
      </c>
      <c r="I289" s="365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</row>
    <row r="290" spans="1:26" ht="12.75" customHeight="1" x14ac:dyDescent="0.15">
      <c r="A290" s="366" t="str">
        <f>DATA!A290</f>
        <v>289</v>
      </c>
      <c r="B290" s="366">
        <f>DATA!B290</f>
        <v>0</v>
      </c>
      <c r="C290" s="366">
        <f>DATA!C290</f>
        <v>0</v>
      </c>
      <c r="D290" s="366">
        <f>DATA!D290</f>
        <v>0</v>
      </c>
      <c r="E290" s="366">
        <f>DATA!E290</f>
        <v>0</v>
      </c>
      <c r="F290" s="366">
        <f>DATA!F290</f>
        <v>0</v>
      </c>
      <c r="G290" s="366">
        <f>DATA!G290</f>
        <v>0</v>
      </c>
      <c r="H290" s="366">
        <f>DATA!H290</f>
        <v>0</v>
      </c>
      <c r="I290" s="365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</row>
    <row r="291" spans="1:26" ht="12.75" customHeight="1" x14ac:dyDescent="0.15">
      <c r="A291" s="366" t="str">
        <f>DATA!A291</f>
        <v>290</v>
      </c>
      <c r="B291" s="366">
        <f>DATA!B291</f>
        <v>0</v>
      </c>
      <c r="C291" s="366">
        <f>DATA!C291</f>
        <v>0</v>
      </c>
      <c r="D291" s="366">
        <f>DATA!D291</f>
        <v>0</v>
      </c>
      <c r="E291" s="366">
        <f>DATA!E291</f>
        <v>0</v>
      </c>
      <c r="F291" s="366">
        <f>DATA!F291</f>
        <v>0</v>
      </c>
      <c r="G291" s="366">
        <f>DATA!G291</f>
        <v>0</v>
      </c>
      <c r="H291" s="366">
        <f>DATA!H291</f>
        <v>0</v>
      </c>
      <c r="I291" s="365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</row>
    <row r="292" spans="1:26" ht="12.75" customHeight="1" x14ac:dyDescent="0.15">
      <c r="A292" s="366" t="str">
        <f>DATA!A292</f>
        <v>291</v>
      </c>
      <c r="B292" s="366">
        <f>DATA!B292</f>
        <v>0</v>
      </c>
      <c r="C292" s="366">
        <f>DATA!C292</f>
        <v>0</v>
      </c>
      <c r="D292" s="366">
        <f>DATA!D292</f>
        <v>0</v>
      </c>
      <c r="E292" s="366">
        <f>DATA!E292</f>
        <v>0</v>
      </c>
      <c r="F292" s="366">
        <f>DATA!F292</f>
        <v>0</v>
      </c>
      <c r="G292" s="366">
        <f>DATA!G292</f>
        <v>0</v>
      </c>
      <c r="H292" s="366">
        <f>DATA!H292</f>
        <v>0</v>
      </c>
      <c r="I292" s="365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</row>
    <row r="293" spans="1:26" ht="12.75" customHeight="1" x14ac:dyDescent="0.15">
      <c r="A293" s="366" t="str">
        <f>DATA!A293</f>
        <v>292</v>
      </c>
      <c r="B293" s="366">
        <f>DATA!B293</f>
        <v>0</v>
      </c>
      <c r="C293" s="366">
        <f>DATA!C293</f>
        <v>0</v>
      </c>
      <c r="D293" s="366">
        <f>DATA!D293</f>
        <v>0</v>
      </c>
      <c r="E293" s="366">
        <f>DATA!E293</f>
        <v>0</v>
      </c>
      <c r="F293" s="366">
        <f>DATA!F293</f>
        <v>0</v>
      </c>
      <c r="G293" s="366">
        <f>DATA!G293</f>
        <v>0</v>
      </c>
      <c r="H293" s="366">
        <f>DATA!H293</f>
        <v>0</v>
      </c>
      <c r="I293" s="365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</row>
    <row r="294" spans="1:26" ht="12.75" customHeight="1" x14ac:dyDescent="0.15">
      <c r="A294" s="366" t="str">
        <f>DATA!A294</f>
        <v>293</v>
      </c>
      <c r="B294" s="366">
        <f>DATA!B294</f>
        <v>0</v>
      </c>
      <c r="C294" s="366">
        <f>DATA!C294</f>
        <v>0</v>
      </c>
      <c r="D294" s="366">
        <f>DATA!D294</f>
        <v>0</v>
      </c>
      <c r="E294" s="366">
        <f>DATA!E294</f>
        <v>0</v>
      </c>
      <c r="F294" s="366">
        <f>DATA!F294</f>
        <v>0</v>
      </c>
      <c r="G294" s="366">
        <f>DATA!G294</f>
        <v>0</v>
      </c>
      <c r="H294" s="366">
        <f>DATA!H294</f>
        <v>0</v>
      </c>
      <c r="I294" s="365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</row>
    <row r="295" spans="1:26" ht="12.75" customHeight="1" x14ac:dyDescent="0.15">
      <c r="A295" s="366" t="str">
        <f>DATA!A295</f>
        <v>294</v>
      </c>
      <c r="B295" s="366">
        <f>DATA!B295</f>
        <v>0</v>
      </c>
      <c r="C295" s="366">
        <f>DATA!C295</f>
        <v>0</v>
      </c>
      <c r="D295" s="366">
        <f>DATA!D295</f>
        <v>0</v>
      </c>
      <c r="E295" s="366">
        <f>DATA!E295</f>
        <v>0</v>
      </c>
      <c r="F295" s="366">
        <f>DATA!F295</f>
        <v>0</v>
      </c>
      <c r="G295" s="366">
        <f>DATA!G295</f>
        <v>0</v>
      </c>
      <c r="H295" s="366">
        <f>DATA!H295</f>
        <v>0</v>
      </c>
      <c r="I295" s="365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</row>
    <row r="296" spans="1:26" ht="12.75" customHeight="1" x14ac:dyDescent="0.15">
      <c r="A296" s="267"/>
      <c r="B296" s="267"/>
      <c r="C296" s="267"/>
      <c r="D296" s="267"/>
      <c r="E296" s="367"/>
      <c r="F296" s="368"/>
      <c r="G296" s="369"/>
      <c r="H296" s="267"/>
      <c r="I296" s="365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</row>
    <row r="297" spans="1:26" ht="12.75" customHeight="1" x14ac:dyDescent="0.15">
      <c r="A297" s="267"/>
      <c r="B297" s="267"/>
      <c r="C297" s="267"/>
      <c r="D297" s="267"/>
      <c r="E297" s="367"/>
      <c r="F297" s="368"/>
      <c r="G297" s="369"/>
      <c r="H297" s="267"/>
      <c r="I297" s="365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</row>
    <row r="298" spans="1:26" ht="12.75" customHeight="1" x14ac:dyDescent="0.15">
      <c r="A298" s="267"/>
      <c r="B298" s="267"/>
      <c r="C298" s="267"/>
      <c r="D298" s="267"/>
      <c r="E298" s="367"/>
      <c r="F298" s="368"/>
      <c r="G298" s="369"/>
      <c r="H298" s="267"/>
      <c r="I298" s="365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</row>
    <row r="299" spans="1:26" ht="12.75" customHeight="1" x14ac:dyDescent="0.15">
      <c r="A299" s="267"/>
      <c r="B299" s="267"/>
      <c r="C299" s="267"/>
      <c r="D299" s="267"/>
      <c r="E299" s="367"/>
      <c r="F299" s="368"/>
      <c r="G299" s="369"/>
      <c r="H299" s="267"/>
      <c r="I299" s="365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</row>
    <row r="300" spans="1:26" ht="12.75" customHeight="1" x14ac:dyDescent="0.15">
      <c r="A300" s="267"/>
      <c r="B300" s="267"/>
      <c r="C300" s="267"/>
      <c r="D300" s="267"/>
      <c r="E300" s="367"/>
      <c r="F300" s="368"/>
      <c r="G300" s="369"/>
      <c r="H300" s="267"/>
      <c r="I300" s="365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</row>
    <row r="301" spans="1:26" ht="12.75" customHeight="1" x14ac:dyDescent="0.15">
      <c r="A301" s="267"/>
      <c r="B301" s="267"/>
      <c r="C301" s="267"/>
      <c r="D301" s="267"/>
      <c r="E301" s="367"/>
      <c r="F301" s="368"/>
      <c r="G301" s="369"/>
      <c r="H301" s="267"/>
      <c r="I301" s="365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</row>
    <row r="302" spans="1:26" ht="12.75" customHeight="1" x14ac:dyDescent="0.15">
      <c r="A302" s="267"/>
      <c r="B302" s="267"/>
      <c r="C302" s="267"/>
      <c r="D302" s="267"/>
      <c r="E302" s="367"/>
      <c r="F302" s="368"/>
      <c r="G302" s="369"/>
      <c r="H302" s="267"/>
      <c r="I302" s="365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</row>
    <row r="303" spans="1:26" ht="12.75" customHeight="1" x14ac:dyDescent="0.15">
      <c r="A303" s="267"/>
      <c r="B303" s="267"/>
      <c r="C303" s="267"/>
      <c r="D303" s="267"/>
      <c r="E303" s="367"/>
      <c r="F303" s="368"/>
      <c r="G303" s="369"/>
      <c r="H303" s="267"/>
      <c r="I303" s="365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</row>
    <row r="304" spans="1:26" ht="12.75" customHeight="1" x14ac:dyDescent="0.15">
      <c r="A304" s="267"/>
      <c r="B304" s="267"/>
      <c r="C304" s="267"/>
      <c r="D304" s="267"/>
      <c r="E304" s="367"/>
      <c r="F304" s="368"/>
      <c r="G304" s="369"/>
      <c r="H304" s="267"/>
      <c r="I304" s="365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 spans="1:26" ht="12.75" customHeight="1" x14ac:dyDescent="0.15">
      <c r="A305" s="267"/>
      <c r="B305" s="267"/>
      <c r="C305" s="267"/>
      <c r="D305" s="267"/>
      <c r="E305" s="367"/>
      <c r="F305" s="368"/>
      <c r="G305" s="369"/>
      <c r="H305" s="267"/>
      <c r="I305" s="365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</row>
    <row r="306" spans="1:26" ht="12.75" customHeight="1" x14ac:dyDescent="0.15">
      <c r="A306" s="267"/>
      <c r="B306" s="267"/>
      <c r="C306" s="267"/>
      <c r="D306" s="267"/>
      <c r="E306" s="367"/>
      <c r="F306" s="368"/>
      <c r="G306" s="369"/>
      <c r="H306" s="267"/>
      <c r="I306" s="365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</row>
    <row r="307" spans="1:26" ht="12.75" customHeight="1" x14ac:dyDescent="0.15">
      <c r="A307" s="267"/>
      <c r="B307" s="267"/>
      <c r="C307" s="267"/>
      <c r="D307" s="267"/>
      <c r="E307" s="367"/>
      <c r="F307" s="368"/>
      <c r="G307" s="369"/>
      <c r="H307" s="267"/>
      <c r="I307" s="365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</row>
    <row r="308" spans="1:26" ht="12.75" customHeight="1" x14ac:dyDescent="0.15">
      <c r="A308" s="267"/>
      <c r="B308" s="267"/>
      <c r="C308" s="267"/>
      <c r="D308" s="267"/>
      <c r="E308" s="367"/>
      <c r="F308" s="368"/>
      <c r="G308" s="369"/>
      <c r="H308" s="267"/>
      <c r="I308" s="365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</row>
    <row r="309" spans="1:26" ht="12.75" customHeight="1" x14ac:dyDescent="0.15">
      <c r="A309" s="267"/>
      <c r="B309" s="267"/>
      <c r="C309" s="267"/>
      <c r="D309" s="267"/>
      <c r="E309" s="367"/>
      <c r="F309" s="368"/>
      <c r="G309" s="369"/>
      <c r="H309" s="267"/>
      <c r="I309" s="365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</row>
    <row r="310" spans="1:26" ht="12.75" customHeight="1" x14ac:dyDescent="0.15">
      <c r="A310" s="267"/>
      <c r="B310" s="267"/>
      <c r="C310" s="267"/>
      <c r="D310" s="267"/>
      <c r="E310" s="367"/>
      <c r="F310" s="368"/>
      <c r="G310" s="369"/>
      <c r="H310" s="267"/>
      <c r="I310" s="365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</row>
    <row r="311" spans="1:26" ht="12.75" customHeight="1" x14ac:dyDescent="0.15">
      <c r="A311" s="267"/>
      <c r="B311" s="267"/>
      <c r="C311" s="267"/>
      <c r="D311" s="267"/>
      <c r="E311" s="367"/>
      <c r="F311" s="368"/>
      <c r="G311" s="369"/>
      <c r="H311" s="267"/>
      <c r="I311" s="365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</row>
    <row r="312" spans="1:26" ht="12.75" customHeight="1" x14ac:dyDescent="0.15">
      <c r="A312" s="267"/>
      <c r="B312" s="267"/>
      <c r="C312" s="267"/>
      <c r="D312" s="267"/>
      <c r="E312" s="367"/>
      <c r="F312" s="368"/>
      <c r="G312" s="369"/>
      <c r="H312" s="267"/>
      <c r="I312" s="365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</row>
    <row r="313" spans="1:26" ht="12.75" customHeight="1" x14ac:dyDescent="0.15">
      <c r="A313" s="267"/>
      <c r="B313" s="267"/>
      <c r="C313" s="267"/>
      <c r="D313" s="267"/>
      <c r="E313" s="367"/>
      <c r="F313" s="368"/>
      <c r="G313" s="369"/>
      <c r="H313" s="267"/>
      <c r="I313" s="365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</row>
    <row r="314" spans="1:26" ht="12.75" customHeight="1" x14ac:dyDescent="0.15">
      <c r="A314" s="267"/>
      <c r="B314" s="267"/>
      <c r="C314" s="267"/>
      <c r="D314" s="267"/>
      <c r="E314" s="367"/>
      <c r="F314" s="368"/>
      <c r="G314" s="369"/>
      <c r="H314" s="267"/>
      <c r="I314" s="365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</row>
    <row r="315" spans="1:26" ht="12.75" customHeight="1" x14ac:dyDescent="0.15">
      <c r="A315" s="267"/>
      <c r="B315" s="267"/>
      <c r="C315" s="267"/>
      <c r="D315" s="267"/>
      <c r="E315" s="367"/>
      <c r="F315" s="368"/>
      <c r="G315" s="369"/>
      <c r="H315" s="267"/>
      <c r="I315" s="365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</row>
    <row r="316" spans="1:26" ht="12.75" customHeight="1" x14ac:dyDescent="0.15">
      <c r="A316" s="267"/>
      <c r="B316" s="267"/>
      <c r="C316" s="267"/>
      <c r="D316" s="267"/>
      <c r="E316" s="367"/>
      <c r="F316" s="368"/>
      <c r="G316" s="369"/>
      <c r="H316" s="267"/>
      <c r="I316" s="365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</row>
    <row r="317" spans="1:26" ht="12.75" customHeight="1" x14ac:dyDescent="0.15">
      <c r="A317" s="267"/>
      <c r="B317" s="267"/>
      <c r="C317" s="267"/>
      <c r="D317" s="267"/>
      <c r="E317" s="367"/>
      <c r="F317" s="368"/>
      <c r="G317" s="369"/>
      <c r="H317" s="267"/>
      <c r="I317" s="365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</row>
    <row r="318" spans="1:26" ht="12.75" customHeight="1" x14ac:dyDescent="0.15">
      <c r="A318" s="267"/>
      <c r="B318" s="267"/>
      <c r="C318" s="267"/>
      <c r="D318" s="267"/>
      <c r="E318" s="367"/>
      <c r="F318" s="368"/>
      <c r="G318" s="369"/>
      <c r="H318" s="267"/>
      <c r="I318" s="365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</row>
    <row r="319" spans="1:26" ht="12.75" customHeight="1" x14ac:dyDescent="0.15">
      <c r="A319" s="267"/>
      <c r="B319" s="267"/>
      <c r="C319" s="267"/>
      <c r="D319" s="267"/>
      <c r="E319" s="367"/>
      <c r="F319" s="368"/>
      <c r="G319" s="369"/>
      <c r="H319" s="267"/>
      <c r="I319" s="365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</row>
    <row r="320" spans="1:26" ht="12.75" customHeight="1" x14ac:dyDescent="0.15">
      <c r="A320" s="267"/>
      <c r="B320" s="267"/>
      <c r="C320" s="267"/>
      <c r="D320" s="267"/>
      <c r="E320" s="367"/>
      <c r="F320" s="368"/>
      <c r="G320" s="369"/>
      <c r="H320" s="267"/>
      <c r="I320" s="365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</row>
    <row r="321" spans="1:26" ht="12.75" customHeight="1" x14ac:dyDescent="0.15">
      <c r="A321" s="267"/>
      <c r="B321" s="267"/>
      <c r="C321" s="267"/>
      <c r="D321" s="267"/>
      <c r="E321" s="367"/>
      <c r="F321" s="368"/>
      <c r="G321" s="369"/>
      <c r="H321" s="267"/>
      <c r="I321" s="365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</row>
    <row r="322" spans="1:26" ht="12.75" customHeight="1" x14ac:dyDescent="0.15">
      <c r="A322" s="267"/>
      <c r="B322" s="267"/>
      <c r="C322" s="267"/>
      <c r="D322" s="267"/>
      <c r="E322" s="367"/>
      <c r="F322" s="368"/>
      <c r="G322" s="369"/>
      <c r="H322" s="267"/>
      <c r="I322" s="365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</row>
    <row r="323" spans="1:26" ht="12.75" customHeight="1" x14ac:dyDescent="0.15">
      <c r="A323" s="267"/>
      <c r="B323" s="267"/>
      <c r="C323" s="267"/>
      <c r="D323" s="267"/>
      <c r="E323" s="367"/>
      <c r="F323" s="368"/>
      <c r="G323" s="369"/>
      <c r="H323" s="267"/>
      <c r="I323" s="365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</row>
    <row r="324" spans="1:26" ht="12.75" customHeight="1" x14ac:dyDescent="0.15">
      <c r="A324" s="267"/>
      <c r="B324" s="267"/>
      <c r="C324" s="267"/>
      <c r="D324" s="267"/>
      <c r="E324" s="367"/>
      <c r="F324" s="368"/>
      <c r="G324" s="369"/>
      <c r="H324" s="267"/>
      <c r="I324" s="365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</row>
    <row r="325" spans="1:26" ht="12.75" customHeight="1" x14ac:dyDescent="0.15">
      <c r="A325" s="267"/>
      <c r="B325" s="267"/>
      <c r="C325" s="267"/>
      <c r="D325" s="267"/>
      <c r="E325" s="367"/>
      <c r="F325" s="368"/>
      <c r="G325" s="369"/>
      <c r="H325" s="267"/>
      <c r="I325" s="365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</row>
    <row r="326" spans="1:26" ht="12.75" customHeight="1" x14ac:dyDescent="0.15">
      <c r="A326" s="267"/>
      <c r="B326" s="267"/>
      <c r="C326" s="267"/>
      <c r="D326" s="267"/>
      <c r="E326" s="367"/>
      <c r="F326" s="368"/>
      <c r="G326" s="369"/>
      <c r="H326" s="267"/>
      <c r="I326" s="365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</row>
    <row r="327" spans="1:26" ht="12.75" customHeight="1" x14ac:dyDescent="0.15">
      <c r="A327" s="267"/>
      <c r="B327" s="267"/>
      <c r="C327" s="267"/>
      <c r="D327" s="267"/>
      <c r="E327" s="367"/>
      <c r="F327" s="368"/>
      <c r="G327" s="369"/>
      <c r="H327" s="267"/>
      <c r="I327" s="365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</row>
    <row r="328" spans="1:26" ht="12.75" customHeight="1" x14ac:dyDescent="0.15">
      <c r="A328" s="267"/>
      <c r="B328" s="267"/>
      <c r="C328" s="267"/>
      <c r="D328" s="267"/>
      <c r="E328" s="367"/>
      <c r="F328" s="368"/>
      <c r="G328" s="369"/>
      <c r="H328" s="267"/>
      <c r="I328" s="365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</row>
    <row r="329" spans="1:26" ht="12.75" customHeight="1" x14ac:dyDescent="0.15">
      <c r="A329" s="267"/>
      <c r="B329" s="267"/>
      <c r="C329" s="267"/>
      <c r="D329" s="267"/>
      <c r="E329" s="367"/>
      <c r="F329" s="368"/>
      <c r="G329" s="369"/>
      <c r="H329" s="267"/>
      <c r="I329" s="365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</row>
    <row r="330" spans="1:26" ht="12.75" customHeight="1" x14ac:dyDescent="0.15">
      <c r="A330" s="267"/>
      <c r="B330" s="267"/>
      <c r="C330" s="267"/>
      <c r="D330" s="267"/>
      <c r="E330" s="367"/>
      <c r="F330" s="368"/>
      <c r="G330" s="369"/>
      <c r="H330" s="267"/>
      <c r="I330" s="365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</row>
    <row r="331" spans="1:26" ht="12.75" customHeight="1" x14ac:dyDescent="0.15">
      <c r="A331" s="267"/>
      <c r="B331" s="267"/>
      <c r="C331" s="267"/>
      <c r="D331" s="267"/>
      <c r="E331" s="367"/>
      <c r="F331" s="368"/>
      <c r="G331" s="369"/>
      <c r="H331" s="267"/>
      <c r="I331" s="365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</row>
    <row r="332" spans="1:26" ht="12.75" customHeight="1" x14ac:dyDescent="0.15">
      <c r="A332" s="267"/>
      <c r="B332" s="267"/>
      <c r="C332" s="267"/>
      <c r="D332" s="267"/>
      <c r="E332" s="367"/>
      <c r="F332" s="368"/>
      <c r="G332" s="369"/>
      <c r="H332" s="267"/>
      <c r="I332" s="365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</row>
    <row r="333" spans="1:26" ht="12.75" customHeight="1" x14ac:dyDescent="0.15">
      <c r="A333" s="267"/>
      <c r="B333" s="267"/>
      <c r="C333" s="267"/>
      <c r="D333" s="267"/>
      <c r="E333" s="367"/>
      <c r="F333" s="368"/>
      <c r="G333" s="369"/>
      <c r="H333" s="267"/>
      <c r="I333" s="365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</row>
    <row r="334" spans="1:26" ht="12.75" customHeight="1" x14ac:dyDescent="0.15">
      <c r="A334" s="267"/>
      <c r="B334" s="267"/>
      <c r="C334" s="267"/>
      <c r="D334" s="267"/>
      <c r="E334" s="367"/>
      <c r="F334" s="368"/>
      <c r="G334" s="369"/>
      <c r="H334" s="267"/>
      <c r="I334" s="365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</row>
    <row r="335" spans="1:26" ht="12.75" customHeight="1" x14ac:dyDescent="0.15">
      <c r="A335" s="267"/>
      <c r="B335" s="267"/>
      <c r="C335" s="267"/>
      <c r="D335" s="267"/>
      <c r="E335" s="367"/>
      <c r="F335" s="368"/>
      <c r="G335" s="369"/>
      <c r="H335" s="267"/>
      <c r="I335" s="365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</row>
    <row r="336" spans="1:26" ht="12.75" customHeight="1" x14ac:dyDescent="0.15">
      <c r="A336" s="267"/>
      <c r="B336" s="267"/>
      <c r="C336" s="267"/>
      <c r="D336" s="267"/>
      <c r="E336" s="367"/>
      <c r="F336" s="368"/>
      <c r="G336" s="369"/>
      <c r="H336" s="267"/>
      <c r="I336" s="365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</row>
    <row r="337" spans="1:26" ht="12.75" customHeight="1" x14ac:dyDescent="0.15">
      <c r="A337" s="267"/>
      <c r="B337" s="267"/>
      <c r="C337" s="267"/>
      <c r="D337" s="267"/>
      <c r="E337" s="367"/>
      <c r="F337" s="368"/>
      <c r="G337" s="369"/>
      <c r="H337" s="267"/>
      <c r="I337" s="365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</row>
    <row r="338" spans="1:26" ht="12.75" customHeight="1" x14ac:dyDescent="0.15">
      <c r="A338" s="267"/>
      <c r="B338" s="267"/>
      <c r="C338" s="267"/>
      <c r="D338" s="267"/>
      <c r="E338" s="367"/>
      <c r="F338" s="368"/>
      <c r="G338" s="369"/>
      <c r="H338" s="267"/>
      <c r="I338" s="365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</row>
    <row r="339" spans="1:26" ht="12.75" customHeight="1" x14ac:dyDescent="0.15">
      <c r="A339" s="267"/>
      <c r="B339" s="267"/>
      <c r="C339" s="267"/>
      <c r="D339" s="267"/>
      <c r="E339" s="367"/>
      <c r="F339" s="368"/>
      <c r="G339" s="369"/>
      <c r="H339" s="267"/>
      <c r="I339" s="365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</row>
    <row r="340" spans="1:26" ht="12.75" customHeight="1" x14ac:dyDescent="0.15">
      <c r="A340" s="267"/>
      <c r="B340" s="267"/>
      <c r="C340" s="267"/>
      <c r="D340" s="267"/>
      <c r="E340" s="367"/>
      <c r="F340" s="368"/>
      <c r="G340" s="369"/>
      <c r="H340" s="267"/>
      <c r="I340" s="365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</row>
    <row r="341" spans="1:26" ht="12.75" customHeight="1" x14ac:dyDescent="0.15">
      <c r="A341" s="267"/>
      <c r="B341" s="267"/>
      <c r="C341" s="267"/>
      <c r="D341" s="267"/>
      <c r="E341" s="367"/>
      <c r="F341" s="368"/>
      <c r="G341" s="369"/>
      <c r="H341" s="267"/>
      <c r="I341" s="365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</row>
    <row r="342" spans="1:26" ht="12.75" customHeight="1" x14ac:dyDescent="0.15">
      <c r="A342" s="267"/>
      <c r="B342" s="267"/>
      <c r="C342" s="267"/>
      <c r="D342" s="267"/>
      <c r="E342" s="367"/>
      <c r="F342" s="368"/>
      <c r="G342" s="369"/>
      <c r="H342" s="267"/>
      <c r="I342" s="365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</row>
    <row r="343" spans="1:26" ht="12.75" customHeight="1" x14ac:dyDescent="0.15">
      <c r="A343" s="267"/>
      <c r="B343" s="267"/>
      <c r="C343" s="267"/>
      <c r="D343" s="267"/>
      <c r="E343" s="367"/>
      <c r="F343" s="368"/>
      <c r="G343" s="369"/>
      <c r="H343" s="267"/>
      <c r="I343" s="365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</row>
    <row r="344" spans="1:26" ht="12.75" customHeight="1" x14ac:dyDescent="0.15">
      <c r="A344" s="267"/>
      <c r="B344" s="267"/>
      <c r="C344" s="267"/>
      <c r="D344" s="267"/>
      <c r="E344" s="367"/>
      <c r="F344" s="368"/>
      <c r="G344" s="369"/>
      <c r="H344" s="267"/>
      <c r="I344" s="365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</row>
    <row r="345" spans="1:26" ht="12.75" customHeight="1" x14ac:dyDescent="0.15">
      <c r="A345" s="267"/>
      <c r="B345" s="267"/>
      <c r="C345" s="267"/>
      <c r="D345" s="267"/>
      <c r="E345" s="367"/>
      <c r="F345" s="368"/>
      <c r="G345" s="369"/>
      <c r="H345" s="267"/>
      <c r="I345" s="365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</row>
    <row r="346" spans="1:26" ht="12.75" customHeight="1" x14ac:dyDescent="0.15">
      <c r="A346" s="267"/>
      <c r="B346" s="267"/>
      <c r="C346" s="267"/>
      <c r="D346" s="267"/>
      <c r="E346" s="367"/>
      <c r="F346" s="368"/>
      <c r="G346" s="369"/>
      <c r="H346" s="267"/>
      <c r="I346" s="365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</row>
    <row r="347" spans="1:26" ht="12.75" customHeight="1" x14ac:dyDescent="0.15">
      <c r="A347" s="267"/>
      <c r="B347" s="267"/>
      <c r="C347" s="267"/>
      <c r="D347" s="267"/>
      <c r="E347" s="367"/>
      <c r="F347" s="368"/>
      <c r="G347" s="369"/>
      <c r="H347" s="267"/>
      <c r="I347" s="365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</row>
    <row r="348" spans="1:26" ht="12.75" customHeight="1" x14ac:dyDescent="0.15">
      <c r="A348" s="267"/>
      <c r="B348" s="267"/>
      <c r="C348" s="267"/>
      <c r="D348" s="267"/>
      <c r="E348" s="367"/>
      <c r="F348" s="368"/>
      <c r="G348" s="369"/>
      <c r="H348" s="267"/>
      <c r="I348" s="365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</row>
    <row r="349" spans="1:26" ht="12.75" customHeight="1" x14ac:dyDescent="0.15">
      <c r="A349" s="267"/>
      <c r="B349" s="267"/>
      <c r="C349" s="267"/>
      <c r="D349" s="267"/>
      <c r="E349" s="367"/>
      <c r="F349" s="368"/>
      <c r="G349" s="369"/>
      <c r="H349" s="267"/>
      <c r="I349" s="365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</row>
    <row r="350" spans="1:26" ht="12.75" customHeight="1" x14ac:dyDescent="0.15">
      <c r="A350" s="267"/>
      <c r="B350" s="267"/>
      <c r="C350" s="267"/>
      <c r="D350" s="267"/>
      <c r="E350" s="367"/>
      <c r="F350" s="368"/>
      <c r="G350" s="369"/>
      <c r="H350" s="267"/>
      <c r="I350" s="365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</row>
    <row r="351" spans="1:26" ht="12.75" customHeight="1" x14ac:dyDescent="0.15">
      <c r="A351" s="267"/>
      <c r="B351" s="267"/>
      <c r="C351" s="267"/>
      <c r="D351" s="267"/>
      <c r="E351" s="367"/>
      <c r="F351" s="368"/>
      <c r="G351" s="369"/>
      <c r="H351" s="267"/>
      <c r="I351" s="365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</row>
    <row r="352" spans="1:26" ht="12.75" customHeight="1" x14ac:dyDescent="0.15">
      <c r="A352" s="267"/>
      <c r="B352" s="267"/>
      <c r="C352" s="267"/>
      <c r="D352" s="267"/>
      <c r="E352" s="367"/>
      <c r="F352" s="368"/>
      <c r="G352" s="369"/>
      <c r="H352" s="267"/>
      <c r="I352" s="365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</row>
    <row r="353" spans="1:26" ht="12.75" customHeight="1" x14ac:dyDescent="0.15">
      <c r="A353" s="267"/>
      <c r="B353" s="267"/>
      <c r="C353" s="267"/>
      <c r="D353" s="267"/>
      <c r="E353" s="367"/>
      <c r="F353" s="368"/>
      <c r="G353" s="369"/>
      <c r="H353" s="267"/>
      <c r="I353" s="365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</row>
    <row r="354" spans="1:26" ht="12.75" customHeight="1" x14ac:dyDescent="0.15">
      <c r="A354" s="267"/>
      <c r="B354" s="267"/>
      <c r="C354" s="267"/>
      <c r="D354" s="267"/>
      <c r="E354" s="367"/>
      <c r="F354" s="368"/>
      <c r="G354" s="369"/>
      <c r="H354" s="267"/>
      <c r="I354" s="365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</row>
    <row r="355" spans="1:26" ht="12.75" customHeight="1" x14ac:dyDescent="0.15">
      <c r="A355" s="267"/>
      <c r="B355" s="267"/>
      <c r="C355" s="267"/>
      <c r="D355" s="267"/>
      <c r="E355" s="367"/>
      <c r="F355" s="368"/>
      <c r="G355" s="369"/>
      <c r="H355" s="267"/>
      <c r="I355" s="365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 spans="1:26" ht="12.75" customHeight="1" x14ac:dyDescent="0.15">
      <c r="A356" s="267"/>
      <c r="B356" s="267"/>
      <c r="C356" s="267"/>
      <c r="D356" s="267"/>
      <c r="E356" s="367"/>
      <c r="F356" s="368"/>
      <c r="G356" s="369"/>
      <c r="H356" s="267"/>
      <c r="I356" s="365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</row>
    <row r="357" spans="1:26" ht="12.75" customHeight="1" x14ac:dyDescent="0.15">
      <c r="A357" s="267"/>
      <c r="B357" s="267"/>
      <c r="C357" s="267"/>
      <c r="D357" s="267"/>
      <c r="E357" s="367"/>
      <c r="F357" s="368"/>
      <c r="G357" s="369"/>
      <c r="H357" s="267"/>
      <c r="I357" s="365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</row>
    <row r="358" spans="1:26" ht="12.75" customHeight="1" x14ac:dyDescent="0.15">
      <c r="A358" s="267"/>
      <c r="B358" s="267"/>
      <c r="C358" s="267"/>
      <c r="D358" s="267"/>
      <c r="E358" s="367"/>
      <c r="F358" s="368"/>
      <c r="G358" s="369"/>
      <c r="H358" s="267"/>
      <c r="I358" s="365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</row>
    <row r="359" spans="1:26" ht="12.75" customHeight="1" x14ac:dyDescent="0.15">
      <c r="A359" s="267"/>
      <c r="B359" s="267"/>
      <c r="C359" s="267"/>
      <c r="D359" s="267"/>
      <c r="E359" s="367"/>
      <c r="F359" s="368"/>
      <c r="G359" s="369"/>
      <c r="H359" s="267"/>
      <c r="I359" s="365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</row>
    <row r="360" spans="1:26" ht="12.75" customHeight="1" x14ac:dyDescent="0.15">
      <c r="A360" s="267"/>
      <c r="B360" s="267"/>
      <c r="C360" s="267"/>
      <c r="D360" s="267"/>
      <c r="E360" s="367"/>
      <c r="F360" s="368"/>
      <c r="G360" s="369"/>
      <c r="H360" s="267"/>
      <c r="I360" s="365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</row>
    <row r="361" spans="1:26" ht="12.75" customHeight="1" x14ac:dyDescent="0.15">
      <c r="A361" s="267"/>
      <c r="B361" s="267"/>
      <c r="C361" s="267"/>
      <c r="D361" s="267"/>
      <c r="E361" s="367"/>
      <c r="F361" s="368"/>
      <c r="G361" s="369"/>
      <c r="H361" s="267"/>
      <c r="I361" s="365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</row>
    <row r="362" spans="1:26" ht="12.75" customHeight="1" x14ac:dyDescent="0.15">
      <c r="A362" s="267"/>
      <c r="B362" s="267"/>
      <c r="C362" s="267"/>
      <c r="D362" s="267"/>
      <c r="E362" s="367"/>
      <c r="F362" s="368"/>
      <c r="G362" s="369"/>
      <c r="H362" s="267"/>
      <c r="I362" s="365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</row>
    <row r="363" spans="1:26" ht="12.75" customHeight="1" x14ac:dyDescent="0.15">
      <c r="A363" s="267"/>
      <c r="B363" s="267"/>
      <c r="C363" s="267"/>
      <c r="D363" s="267"/>
      <c r="E363" s="367"/>
      <c r="F363" s="368"/>
      <c r="G363" s="369"/>
      <c r="H363" s="267"/>
      <c r="I363" s="365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</row>
    <row r="364" spans="1:26" ht="12.75" customHeight="1" x14ac:dyDescent="0.15">
      <c r="A364" s="267"/>
      <c r="B364" s="267"/>
      <c r="C364" s="267"/>
      <c r="D364" s="267"/>
      <c r="E364" s="367"/>
      <c r="F364" s="368"/>
      <c r="G364" s="369"/>
      <c r="H364" s="267"/>
      <c r="I364" s="365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</row>
    <row r="365" spans="1:26" ht="12.75" customHeight="1" x14ac:dyDescent="0.15">
      <c r="A365" s="267"/>
      <c r="B365" s="267"/>
      <c r="C365" s="267"/>
      <c r="D365" s="267"/>
      <c r="E365" s="367"/>
      <c r="F365" s="368"/>
      <c r="G365" s="369"/>
      <c r="H365" s="267"/>
      <c r="I365" s="365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</row>
    <row r="366" spans="1:26" ht="12.75" customHeight="1" x14ac:dyDescent="0.15">
      <c r="A366" s="267"/>
      <c r="B366" s="267"/>
      <c r="C366" s="267"/>
      <c r="D366" s="267"/>
      <c r="E366" s="367"/>
      <c r="F366" s="368"/>
      <c r="G366" s="369"/>
      <c r="H366" s="267"/>
      <c r="I366" s="365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</row>
    <row r="367" spans="1:26" ht="12.75" customHeight="1" x14ac:dyDescent="0.15">
      <c r="A367" s="267"/>
      <c r="B367" s="267"/>
      <c r="C367" s="267"/>
      <c r="D367" s="267"/>
      <c r="E367" s="367"/>
      <c r="F367" s="368"/>
      <c r="G367" s="369"/>
      <c r="H367" s="267"/>
      <c r="I367" s="365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</row>
    <row r="368" spans="1:26" ht="12.75" customHeight="1" x14ac:dyDescent="0.15">
      <c r="A368" s="267"/>
      <c r="B368" s="267"/>
      <c r="C368" s="267"/>
      <c r="D368" s="267"/>
      <c r="E368" s="367"/>
      <c r="F368" s="368"/>
      <c r="G368" s="369"/>
      <c r="H368" s="267"/>
      <c r="I368" s="365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</row>
    <row r="369" spans="1:26" ht="12.75" customHeight="1" x14ac:dyDescent="0.15">
      <c r="A369" s="267"/>
      <c r="B369" s="267"/>
      <c r="C369" s="267"/>
      <c r="D369" s="267"/>
      <c r="E369" s="367"/>
      <c r="F369" s="368"/>
      <c r="G369" s="369"/>
      <c r="H369" s="267"/>
      <c r="I369" s="365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</row>
    <row r="370" spans="1:26" ht="12.75" customHeight="1" x14ac:dyDescent="0.15">
      <c r="A370" s="267"/>
      <c r="B370" s="267"/>
      <c r="C370" s="267"/>
      <c r="D370" s="267"/>
      <c r="E370" s="367"/>
      <c r="F370" s="368"/>
      <c r="G370" s="369"/>
      <c r="H370" s="267"/>
      <c r="I370" s="365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</row>
    <row r="371" spans="1:26" ht="12.75" customHeight="1" x14ac:dyDescent="0.15">
      <c r="A371" s="267"/>
      <c r="B371" s="267"/>
      <c r="C371" s="267"/>
      <c r="D371" s="267"/>
      <c r="E371" s="367"/>
      <c r="F371" s="368"/>
      <c r="G371" s="369"/>
      <c r="H371" s="267"/>
      <c r="I371" s="365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</row>
    <row r="372" spans="1:26" ht="12.75" customHeight="1" x14ac:dyDescent="0.15">
      <c r="A372" s="267"/>
      <c r="B372" s="267"/>
      <c r="C372" s="267"/>
      <c r="D372" s="267"/>
      <c r="E372" s="367"/>
      <c r="F372" s="368"/>
      <c r="G372" s="369"/>
      <c r="H372" s="267"/>
      <c r="I372" s="365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 spans="1:26" ht="12.75" customHeight="1" x14ac:dyDescent="0.15">
      <c r="A373" s="267"/>
      <c r="B373" s="267"/>
      <c r="C373" s="267"/>
      <c r="D373" s="267"/>
      <c r="E373" s="367"/>
      <c r="F373" s="368"/>
      <c r="G373" s="369"/>
      <c r="H373" s="267"/>
      <c r="I373" s="365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</row>
    <row r="374" spans="1:26" ht="12.75" customHeight="1" x14ac:dyDescent="0.15">
      <c r="A374" s="267"/>
      <c r="B374" s="267"/>
      <c r="C374" s="267"/>
      <c r="D374" s="267"/>
      <c r="E374" s="367"/>
      <c r="F374" s="368"/>
      <c r="G374" s="369"/>
      <c r="H374" s="267"/>
      <c r="I374" s="365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</row>
    <row r="375" spans="1:26" ht="12.75" customHeight="1" x14ac:dyDescent="0.15">
      <c r="A375" s="267"/>
      <c r="B375" s="267"/>
      <c r="C375" s="267"/>
      <c r="D375" s="267"/>
      <c r="E375" s="367"/>
      <c r="F375" s="368"/>
      <c r="G375" s="369"/>
      <c r="H375" s="267"/>
      <c r="I375" s="365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</row>
    <row r="376" spans="1:26" ht="12.75" customHeight="1" x14ac:dyDescent="0.15">
      <c r="A376" s="267"/>
      <c r="B376" s="267"/>
      <c r="C376" s="267"/>
      <c r="D376" s="267"/>
      <c r="E376" s="367"/>
      <c r="F376" s="368"/>
      <c r="G376" s="369"/>
      <c r="H376" s="267"/>
      <c r="I376" s="365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</row>
    <row r="377" spans="1:26" ht="12.75" customHeight="1" x14ac:dyDescent="0.15">
      <c r="A377" s="267"/>
      <c r="B377" s="267"/>
      <c r="C377" s="267"/>
      <c r="D377" s="267"/>
      <c r="E377" s="367"/>
      <c r="F377" s="368"/>
      <c r="G377" s="369"/>
      <c r="H377" s="267"/>
      <c r="I377" s="365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</row>
    <row r="378" spans="1:26" ht="12.75" customHeight="1" x14ac:dyDescent="0.15">
      <c r="A378" s="267"/>
      <c r="B378" s="267"/>
      <c r="C378" s="267"/>
      <c r="D378" s="267"/>
      <c r="E378" s="367"/>
      <c r="F378" s="368"/>
      <c r="G378" s="369"/>
      <c r="H378" s="267"/>
      <c r="I378" s="365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</row>
    <row r="379" spans="1:26" ht="12.75" customHeight="1" x14ac:dyDescent="0.15">
      <c r="A379" s="267"/>
      <c r="B379" s="267"/>
      <c r="C379" s="267"/>
      <c r="D379" s="267"/>
      <c r="E379" s="367"/>
      <c r="F379" s="368"/>
      <c r="G379" s="369"/>
      <c r="H379" s="267"/>
      <c r="I379" s="365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</row>
    <row r="380" spans="1:26" ht="12.75" customHeight="1" x14ac:dyDescent="0.15">
      <c r="A380" s="267"/>
      <c r="B380" s="267"/>
      <c r="C380" s="267"/>
      <c r="D380" s="267"/>
      <c r="E380" s="367"/>
      <c r="F380" s="368"/>
      <c r="G380" s="369"/>
      <c r="H380" s="267"/>
      <c r="I380" s="365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</row>
    <row r="381" spans="1:26" ht="12.75" customHeight="1" x14ac:dyDescent="0.15">
      <c r="A381" s="267"/>
      <c r="B381" s="267"/>
      <c r="C381" s="267"/>
      <c r="D381" s="267"/>
      <c r="E381" s="367"/>
      <c r="F381" s="368"/>
      <c r="G381" s="369"/>
      <c r="H381" s="267"/>
      <c r="I381" s="365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</row>
    <row r="382" spans="1:26" ht="12.75" customHeight="1" x14ac:dyDescent="0.15">
      <c r="A382" s="267"/>
      <c r="B382" s="267"/>
      <c r="C382" s="267"/>
      <c r="D382" s="267"/>
      <c r="E382" s="367"/>
      <c r="F382" s="368"/>
      <c r="G382" s="369"/>
      <c r="H382" s="267"/>
      <c r="I382" s="365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</row>
    <row r="383" spans="1:26" ht="12.75" customHeight="1" x14ac:dyDescent="0.15">
      <c r="A383" s="267"/>
      <c r="B383" s="267"/>
      <c r="C383" s="267"/>
      <c r="D383" s="267"/>
      <c r="E383" s="367"/>
      <c r="F383" s="368"/>
      <c r="G383" s="369"/>
      <c r="H383" s="267"/>
      <c r="I383" s="365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</row>
    <row r="384" spans="1:26" ht="12.75" customHeight="1" x14ac:dyDescent="0.15">
      <c r="A384" s="267"/>
      <c r="B384" s="267"/>
      <c r="C384" s="267"/>
      <c r="D384" s="267"/>
      <c r="E384" s="367"/>
      <c r="F384" s="368"/>
      <c r="G384" s="369"/>
      <c r="H384" s="267"/>
      <c r="I384" s="365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</row>
    <row r="385" spans="1:26" ht="12.75" customHeight="1" x14ac:dyDescent="0.15">
      <c r="A385" s="267"/>
      <c r="B385" s="267"/>
      <c r="C385" s="267"/>
      <c r="D385" s="267"/>
      <c r="E385" s="367"/>
      <c r="F385" s="368"/>
      <c r="G385" s="369"/>
      <c r="H385" s="267"/>
      <c r="I385" s="365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</row>
    <row r="386" spans="1:26" ht="12.75" customHeight="1" x14ac:dyDescent="0.15">
      <c r="A386" s="267"/>
      <c r="B386" s="267"/>
      <c r="C386" s="267"/>
      <c r="D386" s="267"/>
      <c r="E386" s="367"/>
      <c r="F386" s="368"/>
      <c r="G386" s="369"/>
      <c r="H386" s="267"/>
      <c r="I386" s="365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</row>
    <row r="387" spans="1:26" ht="12.75" customHeight="1" x14ac:dyDescent="0.15">
      <c r="A387" s="267"/>
      <c r="B387" s="267"/>
      <c r="C387" s="267"/>
      <c r="D387" s="267"/>
      <c r="E387" s="367"/>
      <c r="F387" s="368"/>
      <c r="G387" s="369"/>
      <c r="H387" s="267"/>
      <c r="I387" s="365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</row>
    <row r="388" spans="1:26" ht="12.75" customHeight="1" x14ac:dyDescent="0.15">
      <c r="A388" s="267"/>
      <c r="B388" s="267"/>
      <c r="C388" s="267"/>
      <c r="D388" s="267"/>
      <c r="E388" s="367"/>
      <c r="F388" s="368"/>
      <c r="G388" s="369"/>
      <c r="H388" s="267"/>
      <c r="I388" s="365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</row>
    <row r="389" spans="1:26" ht="12.75" customHeight="1" x14ac:dyDescent="0.15">
      <c r="A389" s="267"/>
      <c r="B389" s="267"/>
      <c r="C389" s="267"/>
      <c r="D389" s="267"/>
      <c r="E389" s="367"/>
      <c r="F389" s="368"/>
      <c r="G389" s="369"/>
      <c r="H389" s="267"/>
      <c r="I389" s="365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</row>
    <row r="390" spans="1:26" ht="12.75" customHeight="1" x14ac:dyDescent="0.15">
      <c r="A390" s="267"/>
      <c r="B390" s="267"/>
      <c r="C390" s="267"/>
      <c r="D390" s="267"/>
      <c r="E390" s="367"/>
      <c r="F390" s="368"/>
      <c r="G390" s="369"/>
      <c r="H390" s="267"/>
      <c r="I390" s="365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</row>
    <row r="391" spans="1:26" ht="12.75" customHeight="1" x14ac:dyDescent="0.15">
      <c r="A391" s="267"/>
      <c r="B391" s="267"/>
      <c r="C391" s="267"/>
      <c r="D391" s="267"/>
      <c r="E391" s="367"/>
      <c r="F391" s="368"/>
      <c r="G391" s="369"/>
      <c r="H391" s="267"/>
      <c r="I391" s="365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</row>
    <row r="392" spans="1:26" ht="12.75" customHeight="1" x14ac:dyDescent="0.15">
      <c r="A392" s="267"/>
      <c r="B392" s="267"/>
      <c r="C392" s="267"/>
      <c r="D392" s="267"/>
      <c r="E392" s="367"/>
      <c r="F392" s="368"/>
      <c r="G392" s="369"/>
      <c r="H392" s="267"/>
      <c r="I392" s="365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</row>
    <row r="393" spans="1:26" ht="12.75" customHeight="1" x14ac:dyDescent="0.15">
      <c r="A393" s="267"/>
      <c r="B393" s="267"/>
      <c r="C393" s="267"/>
      <c r="D393" s="267"/>
      <c r="E393" s="367"/>
      <c r="F393" s="368"/>
      <c r="G393" s="369"/>
      <c r="H393" s="267"/>
      <c r="I393" s="365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</row>
    <row r="394" spans="1:26" ht="12.75" customHeight="1" x14ac:dyDescent="0.15">
      <c r="A394" s="267"/>
      <c r="B394" s="267"/>
      <c r="C394" s="267"/>
      <c r="D394" s="267"/>
      <c r="E394" s="367"/>
      <c r="F394" s="368"/>
      <c r="G394" s="369"/>
      <c r="H394" s="267"/>
      <c r="I394" s="365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</row>
    <row r="395" spans="1:26" ht="12.75" customHeight="1" x14ac:dyDescent="0.15">
      <c r="A395" s="267"/>
      <c r="B395" s="267"/>
      <c r="C395" s="267"/>
      <c r="D395" s="267"/>
      <c r="E395" s="367"/>
      <c r="F395" s="368"/>
      <c r="G395" s="369"/>
      <c r="H395" s="267"/>
      <c r="I395" s="365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</row>
    <row r="396" spans="1:26" ht="12.75" customHeight="1" x14ac:dyDescent="0.15">
      <c r="A396" s="267"/>
      <c r="B396" s="267"/>
      <c r="C396" s="267"/>
      <c r="D396" s="267"/>
      <c r="E396" s="367"/>
      <c r="F396" s="368"/>
      <c r="G396" s="369"/>
      <c r="H396" s="267"/>
      <c r="I396" s="365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</row>
    <row r="397" spans="1:26" ht="12.75" customHeight="1" x14ac:dyDescent="0.15">
      <c r="A397" s="267"/>
      <c r="B397" s="267"/>
      <c r="C397" s="267"/>
      <c r="D397" s="267"/>
      <c r="E397" s="367"/>
      <c r="F397" s="368"/>
      <c r="G397" s="369"/>
      <c r="H397" s="267"/>
      <c r="I397" s="365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</row>
    <row r="398" spans="1:26" ht="12.75" customHeight="1" x14ac:dyDescent="0.15">
      <c r="A398" s="267"/>
      <c r="B398" s="267"/>
      <c r="C398" s="267"/>
      <c r="D398" s="267"/>
      <c r="E398" s="367"/>
      <c r="F398" s="368"/>
      <c r="G398" s="369"/>
      <c r="H398" s="267"/>
      <c r="I398" s="365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</row>
    <row r="399" spans="1:26" ht="12.75" customHeight="1" x14ac:dyDescent="0.15">
      <c r="A399" s="267"/>
      <c r="B399" s="267"/>
      <c r="C399" s="267"/>
      <c r="D399" s="267"/>
      <c r="E399" s="367"/>
      <c r="F399" s="368"/>
      <c r="G399" s="369"/>
      <c r="H399" s="267"/>
      <c r="I399" s="365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</row>
    <row r="400" spans="1:26" ht="12.75" customHeight="1" x14ac:dyDescent="0.15">
      <c r="A400" s="267"/>
      <c r="B400" s="267"/>
      <c r="C400" s="267"/>
      <c r="D400" s="267"/>
      <c r="E400" s="367"/>
      <c r="F400" s="368"/>
      <c r="G400" s="369"/>
      <c r="H400" s="267"/>
      <c r="I400" s="365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</row>
    <row r="401" spans="1:26" ht="12.75" customHeight="1" x14ac:dyDescent="0.15">
      <c r="A401" s="267"/>
      <c r="B401" s="267"/>
      <c r="C401" s="267"/>
      <c r="D401" s="267"/>
      <c r="E401" s="367"/>
      <c r="F401" s="368"/>
      <c r="G401" s="369"/>
      <c r="H401" s="267"/>
      <c r="I401" s="365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</row>
    <row r="402" spans="1:26" ht="12.75" customHeight="1" x14ac:dyDescent="0.15">
      <c r="A402" s="267"/>
      <c r="B402" s="267"/>
      <c r="C402" s="267"/>
      <c r="D402" s="267"/>
      <c r="E402" s="367"/>
      <c r="F402" s="368"/>
      <c r="G402" s="369"/>
      <c r="H402" s="267"/>
      <c r="I402" s="365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</row>
    <row r="403" spans="1:26" ht="12.75" customHeight="1" x14ac:dyDescent="0.15">
      <c r="A403" s="267"/>
      <c r="B403" s="267"/>
      <c r="C403" s="267"/>
      <c r="D403" s="267"/>
      <c r="E403" s="367"/>
      <c r="F403" s="368"/>
      <c r="G403" s="369"/>
      <c r="H403" s="267"/>
      <c r="I403" s="365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</row>
    <row r="404" spans="1:26" ht="12.75" customHeight="1" x14ac:dyDescent="0.15">
      <c r="A404" s="267"/>
      <c r="B404" s="267"/>
      <c r="C404" s="267"/>
      <c r="D404" s="267"/>
      <c r="E404" s="367"/>
      <c r="F404" s="368"/>
      <c r="G404" s="369"/>
      <c r="H404" s="267"/>
      <c r="I404" s="365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</row>
    <row r="405" spans="1:26" ht="12.75" customHeight="1" x14ac:dyDescent="0.15">
      <c r="A405" s="267"/>
      <c r="B405" s="267"/>
      <c r="C405" s="267"/>
      <c r="D405" s="267"/>
      <c r="E405" s="367"/>
      <c r="F405" s="368"/>
      <c r="G405" s="369"/>
      <c r="H405" s="267"/>
      <c r="I405" s="365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</row>
    <row r="406" spans="1:26" ht="12.75" customHeight="1" x14ac:dyDescent="0.15">
      <c r="A406" s="267"/>
      <c r="B406" s="267"/>
      <c r="C406" s="267"/>
      <c r="D406" s="267"/>
      <c r="E406" s="367"/>
      <c r="F406" s="368"/>
      <c r="G406" s="369"/>
      <c r="H406" s="267"/>
      <c r="I406" s="365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</row>
    <row r="407" spans="1:26" ht="12.75" customHeight="1" x14ac:dyDescent="0.15">
      <c r="A407" s="267"/>
      <c r="B407" s="267"/>
      <c r="C407" s="267"/>
      <c r="D407" s="267"/>
      <c r="E407" s="367"/>
      <c r="F407" s="368"/>
      <c r="G407" s="369"/>
      <c r="H407" s="267"/>
      <c r="I407" s="365"/>
      <c r="J407" s="267"/>
      <c r="K407" s="267"/>
      <c r="L407" s="267"/>
      <c r="M407" s="267"/>
      <c r="N407" s="267"/>
      <c r="O407" s="267"/>
      <c r="P407" s="267"/>
      <c r="Q407" s="267"/>
      <c r="R407" s="267"/>
      <c r="S407" s="267"/>
      <c r="T407" s="267"/>
      <c r="U407" s="267"/>
      <c r="V407" s="267"/>
      <c r="W407" s="267"/>
      <c r="X407" s="267"/>
      <c r="Y407" s="267"/>
      <c r="Z407" s="267"/>
    </row>
    <row r="408" spans="1:26" ht="12.75" customHeight="1" x14ac:dyDescent="0.15">
      <c r="A408" s="267"/>
      <c r="B408" s="267"/>
      <c r="C408" s="267"/>
      <c r="D408" s="267"/>
      <c r="E408" s="367"/>
      <c r="F408" s="368"/>
      <c r="G408" s="369"/>
      <c r="H408" s="267"/>
      <c r="I408" s="365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</row>
    <row r="409" spans="1:26" ht="12.75" customHeight="1" x14ac:dyDescent="0.15">
      <c r="A409" s="267"/>
      <c r="B409" s="267"/>
      <c r="C409" s="267"/>
      <c r="D409" s="267"/>
      <c r="E409" s="367"/>
      <c r="F409" s="368"/>
      <c r="G409" s="369"/>
      <c r="H409" s="267"/>
      <c r="I409" s="365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</row>
    <row r="410" spans="1:26" ht="12.75" customHeight="1" x14ac:dyDescent="0.15">
      <c r="A410" s="267"/>
      <c r="B410" s="267"/>
      <c r="C410" s="267"/>
      <c r="D410" s="267"/>
      <c r="E410" s="367"/>
      <c r="F410" s="368"/>
      <c r="G410" s="369"/>
      <c r="H410" s="267"/>
      <c r="I410" s="365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</row>
    <row r="411" spans="1:26" ht="12.75" customHeight="1" x14ac:dyDescent="0.15">
      <c r="A411" s="267"/>
      <c r="B411" s="267"/>
      <c r="C411" s="267"/>
      <c r="D411" s="267"/>
      <c r="E411" s="367"/>
      <c r="F411" s="368"/>
      <c r="G411" s="369"/>
      <c r="H411" s="267"/>
      <c r="I411" s="365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</row>
    <row r="412" spans="1:26" ht="12.75" customHeight="1" x14ac:dyDescent="0.15">
      <c r="A412" s="267"/>
      <c r="B412" s="267"/>
      <c r="C412" s="267"/>
      <c r="D412" s="267"/>
      <c r="E412" s="367"/>
      <c r="F412" s="368"/>
      <c r="G412" s="369"/>
      <c r="H412" s="267"/>
      <c r="I412" s="365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</row>
    <row r="413" spans="1:26" ht="12.75" customHeight="1" x14ac:dyDescent="0.15">
      <c r="A413" s="267"/>
      <c r="B413" s="267"/>
      <c r="C413" s="267"/>
      <c r="D413" s="267"/>
      <c r="E413" s="367"/>
      <c r="F413" s="368"/>
      <c r="G413" s="369"/>
      <c r="H413" s="267"/>
      <c r="I413" s="365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</row>
    <row r="414" spans="1:26" ht="12.75" customHeight="1" x14ac:dyDescent="0.15">
      <c r="A414" s="267"/>
      <c r="B414" s="267"/>
      <c r="C414" s="267"/>
      <c r="D414" s="267"/>
      <c r="E414" s="367"/>
      <c r="F414" s="368"/>
      <c r="G414" s="369"/>
      <c r="H414" s="267"/>
      <c r="I414" s="365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</row>
    <row r="415" spans="1:26" ht="12.75" customHeight="1" x14ac:dyDescent="0.15">
      <c r="A415" s="267"/>
      <c r="B415" s="267"/>
      <c r="C415" s="267"/>
      <c r="D415" s="267"/>
      <c r="E415" s="367"/>
      <c r="F415" s="368"/>
      <c r="G415" s="369"/>
      <c r="H415" s="267"/>
      <c r="I415" s="365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</row>
    <row r="416" spans="1:26" ht="12.75" customHeight="1" x14ac:dyDescent="0.15">
      <c r="A416" s="267"/>
      <c r="B416" s="267"/>
      <c r="C416" s="267"/>
      <c r="D416" s="267"/>
      <c r="E416" s="367"/>
      <c r="F416" s="368"/>
      <c r="G416" s="369"/>
      <c r="H416" s="267"/>
      <c r="I416" s="365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</row>
    <row r="417" spans="1:26" ht="12.75" customHeight="1" x14ac:dyDescent="0.15">
      <c r="A417" s="267"/>
      <c r="B417" s="267"/>
      <c r="C417" s="267"/>
      <c r="D417" s="267"/>
      <c r="E417" s="367"/>
      <c r="F417" s="368"/>
      <c r="G417" s="369"/>
      <c r="H417" s="267"/>
      <c r="I417" s="365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</row>
    <row r="418" spans="1:26" ht="12.75" customHeight="1" x14ac:dyDescent="0.15">
      <c r="A418" s="267"/>
      <c r="B418" s="267"/>
      <c r="C418" s="267"/>
      <c r="D418" s="267"/>
      <c r="E418" s="367"/>
      <c r="F418" s="368"/>
      <c r="G418" s="369"/>
      <c r="H418" s="267"/>
      <c r="I418" s="365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</row>
    <row r="419" spans="1:26" ht="12.75" customHeight="1" x14ac:dyDescent="0.15">
      <c r="A419" s="267"/>
      <c r="B419" s="267"/>
      <c r="C419" s="267"/>
      <c r="D419" s="267"/>
      <c r="E419" s="367"/>
      <c r="F419" s="368"/>
      <c r="G419" s="369"/>
      <c r="H419" s="267"/>
      <c r="I419" s="365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</row>
    <row r="420" spans="1:26" ht="12.75" customHeight="1" x14ac:dyDescent="0.15">
      <c r="A420" s="267"/>
      <c r="B420" s="267"/>
      <c r="C420" s="267"/>
      <c r="D420" s="267"/>
      <c r="E420" s="367"/>
      <c r="F420" s="368"/>
      <c r="G420" s="369"/>
      <c r="H420" s="267"/>
      <c r="I420" s="365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</row>
    <row r="421" spans="1:26" ht="12.75" customHeight="1" x14ac:dyDescent="0.15">
      <c r="A421" s="267"/>
      <c r="B421" s="267"/>
      <c r="C421" s="267"/>
      <c r="D421" s="267"/>
      <c r="E421" s="367"/>
      <c r="F421" s="368"/>
      <c r="G421" s="369"/>
      <c r="H421" s="267"/>
      <c r="I421" s="365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</row>
    <row r="422" spans="1:26" ht="12.75" customHeight="1" x14ac:dyDescent="0.15">
      <c r="A422" s="267"/>
      <c r="B422" s="267"/>
      <c r="C422" s="267"/>
      <c r="D422" s="267"/>
      <c r="E422" s="367"/>
      <c r="F422" s="368"/>
      <c r="G422" s="369"/>
      <c r="H422" s="267"/>
      <c r="I422" s="365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</row>
    <row r="423" spans="1:26" ht="12.75" customHeight="1" x14ac:dyDescent="0.15">
      <c r="A423" s="267"/>
      <c r="B423" s="267"/>
      <c r="C423" s="267"/>
      <c r="D423" s="267"/>
      <c r="E423" s="367"/>
      <c r="F423" s="368"/>
      <c r="G423" s="369"/>
      <c r="H423" s="267"/>
      <c r="I423" s="365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</row>
    <row r="424" spans="1:26" ht="12.75" customHeight="1" x14ac:dyDescent="0.15">
      <c r="A424" s="267"/>
      <c r="B424" s="267"/>
      <c r="C424" s="267"/>
      <c r="D424" s="267"/>
      <c r="E424" s="367"/>
      <c r="F424" s="368"/>
      <c r="G424" s="369"/>
      <c r="H424" s="267"/>
      <c r="I424" s="365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</row>
    <row r="425" spans="1:26" ht="12.75" customHeight="1" x14ac:dyDescent="0.15">
      <c r="A425" s="267"/>
      <c r="B425" s="267"/>
      <c r="C425" s="267"/>
      <c r="D425" s="267"/>
      <c r="E425" s="367"/>
      <c r="F425" s="368"/>
      <c r="G425" s="369"/>
      <c r="H425" s="267"/>
      <c r="I425" s="365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</row>
    <row r="426" spans="1:26" ht="12.75" customHeight="1" x14ac:dyDescent="0.15">
      <c r="A426" s="267"/>
      <c r="B426" s="267"/>
      <c r="C426" s="267"/>
      <c r="D426" s="267"/>
      <c r="E426" s="367"/>
      <c r="F426" s="368"/>
      <c r="G426" s="369"/>
      <c r="H426" s="267"/>
      <c r="I426" s="365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</row>
    <row r="427" spans="1:26" ht="12.75" customHeight="1" x14ac:dyDescent="0.15">
      <c r="A427" s="267"/>
      <c r="B427" s="267"/>
      <c r="C427" s="267"/>
      <c r="D427" s="267"/>
      <c r="E427" s="367"/>
      <c r="F427" s="368"/>
      <c r="G427" s="369"/>
      <c r="H427" s="267"/>
      <c r="I427" s="365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</row>
    <row r="428" spans="1:26" ht="12.75" customHeight="1" x14ac:dyDescent="0.15">
      <c r="A428" s="267"/>
      <c r="B428" s="267"/>
      <c r="C428" s="267"/>
      <c r="D428" s="267"/>
      <c r="E428" s="367"/>
      <c r="F428" s="368"/>
      <c r="G428" s="369"/>
      <c r="H428" s="267"/>
      <c r="I428" s="365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</row>
    <row r="429" spans="1:26" ht="12.75" customHeight="1" x14ac:dyDescent="0.15">
      <c r="A429" s="267"/>
      <c r="B429" s="267"/>
      <c r="C429" s="267"/>
      <c r="D429" s="267"/>
      <c r="E429" s="367"/>
      <c r="F429" s="368"/>
      <c r="G429" s="369"/>
      <c r="H429" s="267"/>
      <c r="I429" s="365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</row>
    <row r="430" spans="1:26" ht="12.75" customHeight="1" x14ac:dyDescent="0.15">
      <c r="A430" s="267"/>
      <c r="B430" s="267"/>
      <c r="C430" s="267"/>
      <c r="D430" s="267"/>
      <c r="E430" s="367"/>
      <c r="F430" s="368"/>
      <c r="G430" s="369"/>
      <c r="H430" s="267"/>
      <c r="I430" s="365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</row>
    <row r="431" spans="1:26" ht="12.75" customHeight="1" x14ac:dyDescent="0.15">
      <c r="A431" s="267"/>
      <c r="B431" s="267"/>
      <c r="C431" s="267"/>
      <c r="D431" s="267"/>
      <c r="E431" s="367"/>
      <c r="F431" s="368"/>
      <c r="G431" s="369"/>
      <c r="H431" s="267"/>
      <c r="I431" s="365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</row>
    <row r="432" spans="1:26" ht="12.75" customHeight="1" x14ac:dyDescent="0.15">
      <c r="A432" s="267"/>
      <c r="B432" s="267"/>
      <c r="C432" s="267"/>
      <c r="D432" s="267"/>
      <c r="E432" s="367"/>
      <c r="F432" s="368"/>
      <c r="G432" s="369"/>
      <c r="H432" s="267"/>
      <c r="I432" s="365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</row>
    <row r="433" spans="1:26" ht="12.75" customHeight="1" x14ac:dyDescent="0.15">
      <c r="A433" s="267"/>
      <c r="B433" s="267"/>
      <c r="C433" s="267"/>
      <c r="D433" s="267"/>
      <c r="E433" s="367"/>
      <c r="F433" s="368"/>
      <c r="G433" s="369"/>
      <c r="H433" s="267"/>
      <c r="I433" s="365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</row>
    <row r="434" spans="1:26" ht="12.75" customHeight="1" x14ac:dyDescent="0.15">
      <c r="A434" s="267"/>
      <c r="B434" s="267"/>
      <c r="C434" s="267"/>
      <c r="D434" s="267"/>
      <c r="E434" s="367"/>
      <c r="F434" s="368"/>
      <c r="G434" s="369"/>
      <c r="H434" s="267"/>
      <c r="I434" s="365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</row>
    <row r="435" spans="1:26" ht="12.75" customHeight="1" x14ac:dyDescent="0.15">
      <c r="A435" s="267"/>
      <c r="B435" s="267"/>
      <c r="C435" s="267"/>
      <c r="D435" s="267"/>
      <c r="E435" s="367"/>
      <c r="F435" s="368"/>
      <c r="G435" s="369"/>
      <c r="H435" s="267"/>
      <c r="I435" s="365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</row>
    <row r="436" spans="1:26" ht="12.75" customHeight="1" x14ac:dyDescent="0.15">
      <c r="A436" s="267"/>
      <c r="B436" s="267"/>
      <c r="C436" s="267"/>
      <c r="D436" s="267"/>
      <c r="E436" s="367"/>
      <c r="F436" s="368"/>
      <c r="G436" s="369"/>
      <c r="H436" s="267"/>
      <c r="I436" s="365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</row>
    <row r="437" spans="1:26" ht="12.75" customHeight="1" x14ac:dyDescent="0.15">
      <c r="A437" s="267"/>
      <c r="B437" s="267"/>
      <c r="C437" s="267"/>
      <c r="D437" s="267"/>
      <c r="E437" s="367"/>
      <c r="F437" s="368"/>
      <c r="G437" s="369"/>
      <c r="H437" s="267"/>
      <c r="I437" s="365"/>
      <c r="J437" s="267"/>
      <c r="K437" s="267"/>
      <c r="L437" s="267"/>
      <c r="M437" s="267"/>
      <c r="N437" s="267"/>
      <c r="O437" s="267"/>
      <c r="P437" s="267"/>
      <c r="Q437" s="267"/>
      <c r="R437" s="267"/>
      <c r="S437" s="267"/>
      <c r="T437" s="267"/>
      <c r="U437" s="267"/>
      <c r="V437" s="267"/>
      <c r="W437" s="267"/>
      <c r="X437" s="267"/>
      <c r="Y437" s="267"/>
      <c r="Z437" s="267"/>
    </row>
    <row r="438" spans="1:26" ht="12.75" customHeight="1" x14ac:dyDescent="0.15">
      <c r="A438" s="267"/>
      <c r="B438" s="267"/>
      <c r="C438" s="267"/>
      <c r="D438" s="267"/>
      <c r="E438" s="367"/>
      <c r="F438" s="368"/>
      <c r="G438" s="369"/>
      <c r="H438" s="267"/>
      <c r="I438" s="365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</row>
    <row r="439" spans="1:26" ht="12.75" customHeight="1" x14ac:dyDescent="0.15">
      <c r="A439" s="267"/>
      <c r="B439" s="267"/>
      <c r="C439" s="267"/>
      <c r="D439" s="267"/>
      <c r="E439" s="367"/>
      <c r="F439" s="368"/>
      <c r="G439" s="369"/>
      <c r="H439" s="267"/>
      <c r="I439" s="365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</row>
    <row r="440" spans="1:26" ht="12.75" customHeight="1" x14ac:dyDescent="0.15">
      <c r="A440" s="267"/>
      <c r="B440" s="267"/>
      <c r="C440" s="267"/>
      <c r="D440" s="267"/>
      <c r="E440" s="367"/>
      <c r="F440" s="368"/>
      <c r="G440" s="369"/>
      <c r="H440" s="267"/>
      <c r="I440" s="365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</row>
    <row r="441" spans="1:26" ht="12.75" customHeight="1" x14ac:dyDescent="0.15">
      <c r="A441" s="267"/>
      <c r="B441" s="267"/>
      <c r="C441" s="267"/>
      <c r="D441" s="267"/>
      <c r="E441" s="367"/>
      <c r="F441" s="368"/>
      <c r="G441" s="369"/>
      <c r="H441" s="267"/>
      <c r="I441" s="365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</row>
    <row r="442" spans="1:26" ht="12.75" customHeight="1" x14ac:dyDescent="0.15">
      <c r="A442" s="267"/>
      <c r="B442" s="267"/>
      <c r="C442" s="267"/>
      <c r="D442" s="267"/>
      <c r="E442" s="367"/>
      <c r="F442" s="368"/>
      <c r="G442" s="369"/>
      <c r="H442" s="267"/>
      <c r="I442" s="365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</row>
    <row r="443" spans="1:26" ht="12.75" customHeight="1" x14ac:dyDescent="0.15">
      <c r="A443" s="267"/>
      <c r="B443" s="267"/>
      <c r="C443" s="267"/>
      <c r="D443" s="267"/>
      <c r="E443" s="367"/>
      <c r="F443" s="368"/>
      <c r="G443" s="369"/>
      <c r="H443" s="267"/>
      <c r="I443" s="365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</row>
    <row r="444" spans="1:26" ht="12.75" customHeight="1" x14ac:dyDescent="0.15">
      <c r="A444" s="267"/>
      <c r="B444" s="267"/>
      <c r="C444" s="267"/>
      <c r="D444" s="267"/>
      <c r="E444" s="367"/>
      <c r="F444" s="368"/>
      <c r="G444" s="369"/>
      <c r="H444" s="267"/>
      <c r="I444" s="365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</row>
    <row r="445" spans="1:26" ht="12.75" customHeight="1" x14ac:dyDescent="0.15">
      <c r="A445" s="267"/>
      <c r="B445" s="267"/>
      <c r="C445" s="267"/>
      <c r="D445" s="267"/>
      <c r="E445" s="367"/>
      <c r="F445" s="368"/>
      <c r="G445" s="369"/>
      <c r="H445" s="267"/>
      <c r="I445" s="365"/>
      <c r="J445" s="267"/>
      <c r="K445" s="267"/>
      <c r="L445" s="267"/>
      <c r="M445" s="267"/>
      <c r="N445" s="267"/>
      <c r="O445" s="267"/>
      <c r="P445" s="267"/>
      <c r="Q445" s="267"/>
      <c r="R445" s="267"/>
      <c r="S445" s="267"/>
      <c r="T445" s="267"/>
      <c r="U445" s="267"/>
      <c r="V445" s="267"/>
      <c r="W445" s="267"/>
      <c r="X445" s="267"/>
      <c r="Y445" s="267"/>
      <c r="Z445" s="267"/>
    </row>
    <row r="446" spans="1:26" ht="12.75" customHeight="1" x14ac:dyDescent="0.15">
      <c r="A446" s="267"/>
      <c r="B446" s="267"/>
      <c r="C446" s="267"/>
      <c r="D446" s="267"/>
      <c r="E446" s="367"/>
      <c r="F446" s="368"/>
      <c r="G446" s="369"/>
      <c r="H446" s="267"/>
      <c r="I446" s="365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</row>
    <row r="447" spans="1:26" ht="12.75" customHeight="1" x14ac:dyDescent="0.15">
      <c r="A447" s="267"/>
      <c r="B447" s="267"/>
      <c r="C447" s="267"/>
      <c r="D447" s="267"/>
      <c r="E447" s="367"/>
      <c r="F447" s="368"/>
      <c r="G447" s="369"/>
      <c r="H447" s="267"/>
      <c r="I447" s="365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</row>
    <row r="448" spans="1:26" ht="12.75" customHeight="1" x14ac:dyDescent="0.15">
      <c r="A448" s="267"/>
      <c r="B448" s="267"/>
      <c r="C448" s="267"/>
      <c r="D448" s="267"/>
      <c r="E448" s="367"/>
      <c r="F448" s="368"/>
      <c r="G448" s="369"/>
      <c r="H448" s="267"/>
      <c r="I448" s="365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</row>
    <row r="449" spans="1:26" ht="12.75" customHeight="1" x14ac:dyDescent="0.15">
      <c r="A449" s="267"/>
      <c r="B449" s="267"/>
      <c r="C449" s="267"/>
      <c r="D449" s="267"/>
      <c r="E449" s="367"/>
      <c r="F449" s="368"/>
      <c r="G449" s="369"/>
      <c r="H449" s="267"/>
      <c r="I449" s="365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</row>
    <row r="450" spans="1:26" ht="12.75" customHeight="1" x14ac:dyDescent="0.15">
      <c r="A450" s="267"/>
      <c r="B450" s="267"/>
      <c r="C450" s="267"/>
      <c r="D450" s="267"/>
      <c r="E450" s="367"/>
      <c r="F450" s="368"/>
      <c r="G450" s="369"/>
      <c r="H450" s="267"/>
      <c r="I450" s="365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</row>
    <row r="451" spans="1:26" ht="12.75" customHeight="1" x14ac:dyDescent="0.15">
      <c r="A451" s="267"/>
      <c r="B451" s="267"/>
      <c r="C451" s="267"/>
      <c r="D451" s="267"/>
      <c r="E451" s="367"/>
      <c r="F451" s="368"/>
      <c r="G451" s="369"/>
      <c r="H451" s="267"/>
      <c r="I451" s="365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</row>
    <row r="452" spans="1:26" ht="12.75" customHeight="1" x14ac:dyDescent="0.15">
      <c r="A452" s="267"/>
      <c r="B452" s="267"/>
      <c r="C452" s="267"/>
      <c r="D452" s="267"/>
      <c r="E452" s="367"/>
      <c r="F452" s="368"/>
      <c r="G452" s="369"/>
      <c r="H452" s="267"/>
      <c r="I452" s="365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</row>
    <row r="453" spans="1:26" ht="12.75" customHeight="1" x14ac:dyDescent="0.15">
      <c r="A453" s="267"/>
      <c r="B453" s="267"/>
      <c r="C453" s="267"/>
      <c r="D453" s="267"/>
      <c r="E453" s="367"/>
      <c r="F453" s="368"/>
      <c r="G453" s="369"/>
      <c r="H453" s="267"/>
      <c r="I453" s="365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</row>
    <row r="454" spans="1:26" ht="12.75" customHeight="1" x14ac:dyDescent="0.15">
      <c r="A454" s="267"/>
      <c r="B454" s="267"/>
      <c r="C454" s="267"/>
      <c r="D454" s="267"/>
      <c r="E454" s="367"/>
      <c r="F454" s="368"/>
      <c r="G454" s="369"/>
      <c r="H454" s="267"/>
      <c r="I454" s="365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</row>
    <row r="455" spans="1:26" ht="12.75" customHeight="1" x14ac:dyDescent="0.15">
      <c r="A455" s="267"/>
      <c r="B455" s="267"/>
      <c r="C455" s="267"/>
      <c r="D455" s="267"/>
      <c r="E455" s="367"/>
      <c r="F455" s="368"/>
      <c r="G455" s="369"/>
      <c r="H455" s="267"/>
      <c r="I455" s="365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</row>
    <row r="456" spans="1:26" ht="12.75" customHeight="1" x14ac:dyDescent="0.15">
      <c r="A456" s="267"/>
      <c r="B456" s="267"/>
      <c r="C456" s="267"/>
      <c r="D456" s="267"/>
      <c r="E456" s="367"/>
      <c r="F456" s="368"/>
      <c r="G456" s="369"/>
      <c r="H456" s="267"/>
      <c r="I456" s="365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</row>
    <row r="457" spans="1:26" ht="12.75" customHeight="1" x14ac:dyDescent="0.15">
      <c r="A457" s="267"/>
      <c r="B457" s="267"/>
      <c r="C457" s="267"/>
      <c r="D457" s="267"/>
      <c r="E457" s="367"/>
      <c r="F457" s="368"/>
      <c r="G457" s="369"/>
      <c r="H457" s="267"/>
      <c r="I457" s="365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</row>
    <row r="458" spans="1:26" ht="12.75" customHeight="1" x14ac:dyDescent="0.15">
      <c r="A458" s="267"/>
      <c r="B458" s="267"/>
      <c r="C458" s="267"/>
      <c r="D458" s="267"/>
      <c r="E458" s="367"/>
      <c r="F458" s="368"/>
      <c r="G458" s="369"/>
      <c r="H458" s="267"/>
      <c r="I458" s="365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</row>
    <row r="459" spans="1:26" ht="12.75" customHeight="1" x14ac:dyDescent="0.15">
      <c r="A459" s="267"/>
      <c r="B459" s="267"/>
      <c r="C459" s="267"/>
      <c r="D459" s="267"/>
      <c r="E459" s="367"/>
      <c r="F459" s="368"/>
      <c r="G459" s="369"/>
      <c r="H459" s="267"/>
      <c r="I459" s="365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</row>
    <row r="460" spans="1:26" ht="12.75" customHeight="1" x14ac:dyDescent="0.15">
      <c r="A460" s="267"/>
      <c r="B460" s="267"/>
      <c r="C460" s="267"/>
      <c r="D460" s="267"/>
      <c r="E460" s="367"/>
      <c r="F460" s="368"/>
      <c r="G460" s="369"/>
      <c r="H460" s="267"/>
      <c r="I460" s="365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</row>
    <row r="461" spans="1:26" ht="12.75" customHeight="1" x14ac:dyDescent="0.15">
      <c r="A461" s="267"/>
      <c r="B461" s="267"/>
      <c r="C461" s="267"/>
      <c r="D461" s="267"/>
      <c r="E461" s="367"/>
      <c r="F461" s="368"/>
      <c r="G461" s="369"/>
      <c r="H461" s="267"/>
      <c r="I461" s="365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</row>
    <row r="462" spans="1:26" ht="12.75" customHeight="1" x14ac:dyDescent="0.15">
      <c r="A462" s="267"/>
      <c r="B462" s="267"/>
      <c r="C462" s="267"/>
      <c r="D462" s="267"/>
      <c r="E462" s="367"/>
      <c r="F462" s="368"/>
      <c r="G462" s="369"/>
      <c r="H462" s="267"/>
      <c r="I462" s="365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</row>
    <row r="463" spans="1:26" ht="12.75" customHeight="1" x14ac:dyDescent="0.15">
      <c r="A463" s="267"/>
      <c r="B463" s="267"/>
      <c r="C463" s="267"/>
      <c r="D463" s="267"/>
      <c r="E463" s="367"/>
      <c r="F463" s="368"/>
      <c r="G463" s="369"/>
      <c r="H463" s="267"/>
      <c r="I463" s="365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</row>
    <row r="464" spans="1:26" ht="12.75" customHeight="1" x14ac:dyDescent="0.15">
      <c r="A464" s="267"/>
      <c r="B464" s="267"/>
      <c r="C464" s="267"/>
      <c r="D464" s="267"/>
      <c r="E464" s="367"/>
      <c r="F464" s="368"/>
      <c r="G464" s="369"/>
      <c r="H464" s="267"/>
      <c r="I464" s="365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</row>
    <row r="465" spans="1:26" ht="12.75" customHeight="1" x14ac:dyDescent="0.15">
      <c r="A465" s="267"/>
      <c r="B465" s="267"/>
      <c r="C465" s="267"/>
      <c r="D465" s="267"/>
      <c r="E465" s="367"/>
      <c r="F465" s="368"/>
      <c r="G465" s="369"/>
      <c r="H465" s="267"/>
      <c r="I465" s="365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</row>
    <row r="466" spans="1:26" ht="12.75" customHeight="1" x14ac:dyDescent="0.15">
      <c r="A466" s="267"/>
      <c r="B466" s="267"/>
      <c r="C466" s="267"/>
      <c r="D466" s="267"/>
      <c r="E466" s="367"/>
      <c r="F466" s="368"/>
      <c r="G466" s="369"/>
      <c r="H466" s="267"/>
      <c r="I466" s="365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</row>
    <row r="467" spans="1:26" ht="12.75" customHeight="1" x14ac:dyDescent="0.15">
      <c r="A467" s="267"/>
      <c r="B467" s="267"/>
      <c r="C467" s="267"/>
      <c r="D467" s="267"/>
      <c r="E467" s="367"/>
      <c r="F467" s="368"/>
      <c r="G467" s="369"/>
      <c r="H467" s="267"/>
      <c r="I467" s="365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</row>
    <row r="468" spans="1:26" ht="12.75" customHeight="1" x14ac:dyDescent="0.15">
      <c r="A468" s="267"/>
      <c r="B468" s="267"/>
      <c r="C468" s="267"/>
      <c r="D468" s="267"/>
      <c r="E468" s="367"/>
      <c r="F468" s="368"/>
      <c r="G468" s="369"/>
      <c r="H468" s="267"/>
      <c r="I468" s="365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</row>
    <row r="469" spans="1:26" ht="12.75" customHeight="1" x14ac:dyDescent="0.15">
      <c r="A469" s="267"/>
      <c r="B469" s="267"/>
      <c r="C469" s="267"/>
      <c r="D469" s="267"/>
      <c r="E469" s="367"/>
      <c r="F469" s="368"/>
      <c r="G469" s="369"/>
      <c r="H469" s="267"/>
      <c r="I469" s="365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</row>
    <row r="470" spans="1:26" ht="12.75" customHeight="1" x14ac:dyDescent="0.15">
      <c r="A470" s="267"/>
      <c r="B470" s="267"/>
      <c r="C470" s="267"/>
      <c r="D470" s="267"/>
      <c r="E470" s="367"/>
      <c r="F470" s="368"/>
      <c r="G470" s="369"/>
      <c r="H470" s="267"/>
      <c r="I470" s="365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</row>
    <row r="471" spans="1:26" ht="12.75" customHeight="1" x14ac:dyDescent="0.15">
      <c r="A471" s="267"/>
      <c r="B471" s="267"/>
      <c r="C471" s="267"/>
      <c r="D471" s="267"/>
      <c r="E471" s="367"/>
      <c r="F471" s="368"/>
      <c r="G471" s="369"/>
      <c r="H471" s="267"/>
      <c r="I471" s="365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</row>
    <row r="472" spans="1:26" ht="12.75" customHeight="1" x14ac:dyDescent="0.15">
      <c r="A472" s="267"/>
      <c r="B472" s="267"/>
      <c r="C472" s="267"/>
      <c r="D472" s="267"/>
      <c r="E472" s="367"/>
      <c r="F472" s="368"/>
      <c r="G472" s="369"/>
      <c r="H472" s="267"/>
      <c r="I472" s="365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</row>
    <row r="473" spans="1:26" ht="12.75" customHeight="1" x14ac:dyDescent="0.15">
      <c r="A473" s="267"/>
      <c r="B473" s="267"/>
      <c r="C473" s="267"/>
      <c r="D473" s="267"/>
      <c r="E473" s="367"/>
      <c r="F473" s="368"/>
      <c r="G473" s="369"/>
      <c r="H473" s="267"/>
      <c r="I473" s="365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</row>
    <row r="474" spans="1:26" ht="12.75" customHeight="1" x14ac:dyDescent="0.15">
      <c r="A474" s="267"/>
      <c r="B474" s="267"/>
      <c r="C474" s="267"/>
      <c r="D474" s="267"/>
      <c r="E474" s="367"/>
      <c r="F474" s="368"/>
      <c r="G474" s="369"/>
      <c r="H474" s="267"/>
      <c r="I474" s="365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</row>
    <row r="475" spans="1:26" ht="12.75" customHeight="1" x14ac:dyDescent="0.15">
      <c r="A475" s="267"/>
      <c r="B475" s="267"/>
      <c r="C475" s="267"/>
      <c r="D475" s="267"/>
      <c r="E475" s="367"/>
      <c r="F475" s="368"/>
      <c r="G475" s="369"/>
      <c r="H475" s="267"/>
      <c r="I475" s="365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</row>
    <row r="476" spans="1:26" ht="12.75" customHeight="1" x14ac:dyDescent="0.15">
      <c r="A476" s="267"/>
      <c r="B476" s="267"/>
      <c r="C476" s="267"/>
      <c r="D476" s="267"/>
      <c r="E476" s="367"/>
      <c r="F476" s="368"/>
      <c r="G476" s="369"/>
      <c r="H476" s="267"/>
      <c r="I476" s="365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</row>
    <row r="477" spans="1:26" ht="12.75" customHeight="1" x14ac:dyDescent="0.15">
      <c r="A477" s="267"/>
      <c r="B477" s="267"/>
      <c r="C477" s="267"/>
      <c r="D477" s="267"/>
      <c r="E477" s="367"/>
      <c r="F477" s="368"/>
      <c r="G477" s="369"/>
      <c r="H477" s="267"/>
      <c r="I477" s="365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</row>
    <row r="478" spans="1:26" ht="12.75" customHeight="1" x14ac:dyDescent="0.15">
      <c r="A478" s="267"/>
      <c r="B478" s="267"/>
      <c r="C478" s="267"/>
      <c r="D478" s="267"/>
      <c r="E478" s="367"/>
      <c r="F478" s="368"/>
      <c r="G478" s="369"/>
      <c r="H478" s="267"/>
      <c r="I478" s="365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</row>
    <row r="479" spans="1:26" ht="12.75" customHeight="1" x14ac:dyDescent="0.15">
      <c r="A479" s="267"/>
      <c r="B479" s="267"/>
      <c r="C479" s="267"/>
      <c r="D479" s="267"/>
      <c r="E479" s="367"/>
      <c r="F479" s="368"/>
      <c r="G479" s="369"/>
      <c r="H479" s="267"/>
      <c r="I479" s="365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</row>
    <row r="480" spans="1:26" ht="12.75" customHeight="1" x14ac:dyDescent="0.15">
      <c r="A480" s="267"/>
      <c r="B480" s="267"/>
      <c r="C480" s="267"/>
      <c r="D480" s="267"/>
      <c r="E480" s="367"/>
      <c r="F480" s="368"/>
      <c r="G480" s="369"/>
      <c r="H480" s="267"/>
      <c r="I480" s="365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</row>
    <row r="481" spans="1:26" ht="12.75" customHeight="1" x14ac:dyDescent="0.15">
      <c r="A481" s="267"/>
      <c r="B481" s="267"/>
      <c r="C481" s="267"/>
      <c r="D481" s="267"/>
      <c r="E481" s="367"/>
      <c r="F481" s="368"/>
      <c r="G481" s="369"/>
      <c r="H481" s="267"/>
      <c r="I481" s="365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</row>
    <row r="482" spans="1:26" ht="12.75" customHeight="1" x14ac:dyDescent="0.15">
      <c r="A482" s="267"/>
      <c r="B482" s="267"/>
      <c r="C482" s="267"/>
      <c r="D482" s="267"/>
      <c r="E482" s="367"/>
      <c r="F482" s="368"/>
      <c r="G482" s="369"/>
      <c r="H482" s="267"/>
      <c r="I482" s="365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</row>
    <row r="483" spans="1:26" ht="12.75" customHeight="1" x14ac:dyDescent="0.15">
      <c r="A483" s="267"/>
      <c r="B483" s="267"/>
      <c r="C483" s="267"/>
      <c r="D483" s="267"/>
      <c r="E483" s="367"/>
      <c r="F483" s="368"/>
      <c r="G483" s="369"/>
      <c r="H483" s="267"/>
      <c r="I483" s="365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</row>
    <row r="484" spans="1:26" ht="12.75" customHeight="1" x14ac:dyDescent="0.15">
      <c r="A484" s="267"/>
      <c r="B484" s="267"/>
      <c r="C484" s="267"/>
      <c r="D484" s="267"/>
      <c r="E484" s="367"/>
      <c r="F484" s="368"/>
      <c r="G484" s="369"/>
      <c r="H484" s="267"/>
      <c r="I484" s="365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</row>
    <row r="485" spans="1:26" ht="12.75" customHeight="1" x14ac:dyDescent="0.15">
      <c r="A485" s="267"/>
      <c r="B485" s="267"/>
      <c r="C485" s="267"/>
      <c r="D485" s="267"/>
      <c r="E485" s="367"/>
      <c r="F485" s="368"/>
      <c r="G485" s="369"/>
      <c r="H485" s="267"/>
      <c r="I485" s="365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</row>
    <row r="486" spans="1:26" ht="12.75" customHeight="1" x14ac:dyDescent="0.15">
      <c r="A486" s="267"/>
      <c r="B486" s="267"/>
      <c r="C486" s="267"/>
      <c r="D486" s="267"/>
      <c r="E486" s="367"/>
      <c r="F486" s="368"/>
      <c r="G486" s="369"/>
      <c r="H486" s="267"/>
      <c r="I486" s="365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</row>
    <row r="487" spans="1:26" ht="12.75" customHeight="1" x14ac:dyDescent="0.15">
      <c r="A487" s="267"/>
      <c r="B487" s="267"/>
      <c r="C487" s="267"/>
      <c r="D487" s="267"/>
      <c r="E487" s="367"/>
      <c r="F487" s="368"/>
      <c r="G487" s="369"/>
      <c r="H487" s="267"/>
      <c r="I487" s="365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</row>
    <row r="488" spans="1:26" ht="12.75" customHeight="1" x14ac:dyDescent="0.15">
      <c r="A488" s="267"/>
      <c r="B488" s="267"/>
      <c r="C488" s="267"/>
      <c r="D488" s="267"/>
      <c r="E488" s="367"/>
      <c r="F488" s="368"/>
      <c r="G488" s="369"/>
      <c r="H488" s="267"/>
      <c r="I488" s="365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</row>
    <row r="489" spans="1:26" ht="12.75" customHeight="1" x14ac:dyDescent="0.15">
      <c r="A489" s="267"/>
      <c r="B489" s="267"/>
      <c r="C489" s="267"/>
      <c r="D489" s="267"/>
      <c r="E489" s="367"/>
      <c r="F489" s="368"/>
      <c r="G489" s="369"/>
      <c r="H489" s="267"/>
      <c r="I489" s="365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</row>
    <row r="490" spans="1:26" ht="12.75" customHeight="1" x14ac:dyDescent="0.15">
      <c r="A490" s="267"/>
      <c r="B490" s="267"/>
      <c r="C490" s="267"/>
      <c r="D490" s="267"/>
      <c r="E490" s="367"/>
      <c r="F490" s="368"/>
      <c r="G490" s="369"/>
      <c r="H490" s="267"/>
      <c r="I490" s="365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</row>
    <row r="491" spans="1:26" ht="12.75" customHeight="1" x14ac:dyDescent="0.15">
      <c r="A491" s="267"/>
      <c r="B491" s="267"/>
      <c r="C491" s="267"/>
      <c r="D491" s="267"/>
      <c r="E491" s="367"/>
      <c r="F491" s="368"/>
      <c r="G491" s="369"/>
      <c r="H491" s="267"/>
      <c r="I491" s="365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</row>
    <row r="492" spans="1:26" ht="12.75" customHeight="1" x14ac:dyDescent="0.15">
      <c r="A492" s="267"/>
      <c r="B492" s="267"/>
      <c r="C492" s="267"/>
      <c r="D492" s="267"/>
      <c r="E492" s="367"/>
      <c r="F492" s="368"/>
      <c r="G492" s="369"/>
      <c r="H492" s="267"/>
      <c r="I492" s="365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</row>
    <row r="493" spans="1:26" ht="12.75" customHeight="1" x14ac:dyDescent="0.15">
      <c r="A493" s="267"/>
      <c r="B493" s="267"/>
      <c r="C493" s="267"/>
      <c r="D493" s="267"/>
      <c r="E493" s="367"/>
      <c r="F493" s="368"/>
      <c r="G493" s="369"/>
      <c r="H493" s="267"/>
      <c r="I493" s="365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</row>
    <row r="494" spans="1:26" ht="12.75" customHeight="1" x14ac:dyDescent="0.15">
      <c r="A494" s="267"/>
      <c r="B494" s="267"/>
      <c r="C494" s="267"/>
      <c r="D494" s="267"/>
      <c r="E494" s="367"/>
      <c r="F494" s="368"/>
      <c r="G494" s="369"/>
      <c r="H494" s="267"/>
      <c r="I494" s="365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</row>
    <row r="495" spans="1:26" ht="12.75" customHeight="1" x14ac:dyDescent="0.15">
      <c r="A495" s="267"/>
      <c r="B495" s="267"/>
      <c r="C495" s="267"/>
      <c r="D495" s="267"/>
      <c r="E495" s="367"/>
      <c r="F495" s="368"/>
      <c r="G495" s="369"/>
      <c r="H495" s="267"/>
      <c r="I495" s="365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</row>
    <row r="496" spans="1:26" ht="12.75" customHeight="1" x14ac:dyDescent="0.15">
      <c r="A496" s="267"/>
      <c r="B496" s="267"/>
      <c r="C496" s="267"/>
      <c r="D496" s="267"/>
      <c r="E496" s="367"/>
      <c r="F496" s="368"/>
      <c r="G496" s="369"/>
      <c r="H496" s="267"/>
      <c r="I496" s="365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</row>
    <row r="497" spans="1:26" ht="12.75" customHeight="1" x14ac:dyDescent="0.15">
      <c r="A497" s="267"/>
      <c r="B497" s="267"/>
      <c r="C497" s="267"/>
      <c r="D497" s="267"/>
      <c r="E497" s="367"/>
      <c r="F497" s="368"/>
      <c r="G497" s="369"/>
      <c r="H497" s="267"/>
      <c r="I497" s="365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</row>
    <row r="498" spans="1:26" ht="12.75" customHeight="1" x14ac:dyDescent="0.15">
      <c r="A498" s="267"/>
      <c r="B498" s="267"/>
      <c r="C498" s="267"/>
      <c r="D498" s="267"/>
      <c r="E498" s="367"/>
      <c r="F498" s="368"/>
      <c r="G498" s="369"/>
      <c r="H498" s="267"/>
      <c r="I498" s="365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</row>
    <row r="499" spans="1:26" ht="12.75" customHeight="1" x14ac:dyDescent="0.15">
      <c r="A499" s="267"/>
      <c r="B499" s="267"/>
      <c r="C499" s="267"/>
      <c r="D499" s="267"/>
      <c r="E499" s="367"/>
      <c r="F499" s="368"/>
      <c r="G499" s="369"/>
      <c r="H499" s="267"/>
      <c r="I499" s="365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</row>
    <row r="500" spans="1:26" ht="12.75" customHeight="1" x14ac:dyDescent="0.15">
      <c r="A500" s="267"/>
      <c r="B500" s="267"/>
      <c r="C500" s="267"/>
      <c r="D500" s="267"/>
      <c r="E500" s="367"/>
      <c r="F500" s="368"/>
      <c r="G500" s="369"/>
      <c r="H500" s="267"/>
      <c r="I500" s="365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</row>
    <row r="501" spans="1:26" ht="12.75" customHeight="1" x14ac:dyDescent="0.15">
      <c r="A501" s="267"/>
      <c r="B501" s="267"/>
      <c r="C501" s="267"/>
      <c r="D501" s="267"/>
      <c r="E501" s="367"/>
      <c r="F501" s="368"/>
      <c r="G501" s="369"/>
      <c r="H501" s="267"/>
      <c r="I501" s="365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</row>
    <row r="502" spans="1:26" ht="12.75" customHeight="1" x14ac:dyDescent="0.15">
      <c r="A502" s="267"/>
      <c r="B502" s="267"/>
      <c r="C502" s="267"/>
      <c r="D502" s="267"/>
      <c r="E502" s="367"/>
      <c r="F502" s="368"/>
      <c r="G502" s="369"/>
      <c r="H502" s="267"/>
      <c r="I502" s="365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</row>
    <row r="503" spans="1:26" ht="12.75" customHeight="1" x14ac:dyDescent="0.15">
      <c r="A503" s="267"/>
      <c r="B503" s="267"/>
      <c r="C503" s="267"/>
      <c r="D503" s="267"/>
      <c r="E503" s="367"/>
      <c r="F503" s="368"/>
      <c r="G503" s="369"/>
      <c r="H503" s="267"/>
      <c r="I503" s="365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</row>
    <row r="504" spans="1:26" ht="12.75" customHeight="1" x14ac:dyDescent="0.15">
      <c r="A504" s="267"/>
      <c r="B504" s="267"/>
      <c r="C504" s="267"/>
      <c r="D504" s="267"/>
      <c r="E504" s="367"/>
      <c r="F504" s="368"/>
      <c r="G504" s="369"/>
      <c r="H504" s="267"/>
      <c r="I504" s="365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</row>
    <row r="505" spans="1:26" ht="12.75" customHeight="1" x14ac:dyDescent="0.15">
      <c r="A505" s="267"/>
      <c r="B505" s="267"/>
      <c r="C505" s="267"/>
      <c r="D505" s="267"/>
      <c r="E505" s="367"/>
      <c r="F505" s="368"/>
      <c r="G505" s="369"/>
      <c r="H505" s="267"/>
      <c r="I505" s="365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</row>
    <row r="506" spans="1:26" ht="12.75" customHeight="1" x14ac:dyDescent="0.15">
      <c r="A506" s="267"/>
      <c r="B506" s="267"/>
      <c r="C506" s="267"/>
      <c r="D506" s="267"/>
      <c r="E506" s="367"/>
      <c r="F506" s="368"/>
      <c r="G506" s="369"/>
      <c r="H506" s="267"/>
      <c r="I506" s="365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</row>
    <row r="507" spans="1:26" ht="12.75" customHeight="1" x14ac:dyDescent="0.15">
      <c r="A507" s="267"/>
      <c r="B507" s="267"/>
      <c r="C507" s="267"/>
      <c r="D507" s="267"/>
      <c r="E507" s="367"/>
      <c r="F507" s="368"/>
      <c r="G507" s="369"/>
      <c r="H507" s="267"/>
      <c r="I507" s="365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</row>
    <row r="508" spans="1:26" ht="12.75" customHeight="1" x14ac:dyDescent="0.15">
      <c r="A508" s="267"/>
      <c r="B508" s="267"/>
      <c r="C508" s="267"/>
      <c r="D508" s="267"/>
      <c r="E508" s="367"/>
      <c r="F508" s="368"/>
      <c r="G508" s="369"/>
      <c r="H508" s="267"/>
      <c r="I508" s="365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</row>
    <row r="509" spans="1:26" ht="12.75" customHeight="1" x14ac:dyDescent="0.15">
      <c r="A509" s="267"/>
      <c r="B509" s="267"/>
      <c r="C509" s="267"/>
      <c r="D509" s="267"/>
      <c r="E509" s="367"/>
      <c r="F509" s="368"/>
      <c r="G509" s="369"/>
      <c r="H509" s="267"/>
      <c r="I509" s="365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</row>
    <row r="510" spans="1:26" ht="12.75" customHeight="1" x14ac:dyDescent="0.15">
      <c r="A510" s="267"/>
      <c r="B510" s="267"/>
      <c r="C510" s="267"/>
      <c r="D510" s="267"/>
      <c r="E510" s="367"/>
      <c r="F510" s="368"/>
      <c r="G510" s="369"/>
      <c r="H510" s="267"/>
      <c r="I510" s="365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</row>
    <row r="511" spans="1:26" ht="12.75" customHeight="1" x14ac:dyDescent="0.15">
      <c r="A511" s="267"/>
      <c r="B511" s="267"/>
      <c r="C511" s="267"/>
      <c r="D511" s="267"/>
      <c r="E511" s="367"/>
      <c r="F511" s="368"/>
      <c r="G511" s="369"/>
      <c r="H511" s="267"/>
      <c r="I511" s="365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</row>
    <row r="512" spans="1:26" ht="12.75" customHeight="1" x14ac:dyDescent="0.15">
      <c r="A512" s="267"/>
      <c r="B512" s="267"/>
      <c r="C512" s="267"/>
      <c r="D512" s="267"/>
      <c r="E512" s="367"/>
      <c r="F512" s="368"/>
      <c r="G512" s="369"/>
      <c r="H512" s="267"/>
      <c r="I512" s="365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</row>
    <row r="513" spans="1:26" ht="12.75" customHeight="1" x14ac:dyDescent="0.15">
      <c r="A513" s="267"/>
      <c r="B513" s="267"/>
      <c r="C513" s="267"/>
      <c r="D513" s="267"/>
      <c r="E513" s="367"/>
      <c r="F513" s="368"/>
      <c r="G513" s="369"/>
      <c r="H513" s="267"/>
      <c r="I513" s="365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</row>
    <row r="514" spans="1:26" ht="12.75" customHeight="1" x14ac:dyDescent="0.15">
      <c r="A514" s="267"/>
      <c r="B514" s="267"/>
      <c r="C514" s="267"/>
      <c r="D514" s="267"/>
      <c r="E514" s="367"/>
      <c r="F514" s="368"/>
      <c r="G514" s="369"/>
      <c r="H514" s="267"/>
      <c r="I514" s="365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</row>
    <row r="515" spans="1:26" ht="12.75" customHeight="1" x14ac:dyDescent="0.15">
      <c r="A515" s="267"/>
      <c r="B515" s="267"/>
      <c r="C515" s="267"/>
      <c r="D515" s="267"/>
      <c r="E515" s="367"/>
      <c r="F515" s="368"/>
      <c r="G515" s="369"/>
      <c r="H515" s="267"/>
      <c r="I515" s="365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</row>
    <row r="516" spans="1:26" ht="12.75" customHeight="1" x14ac:dyDescent="0.15">
      <c r="A516" s="267"/>
      <c r="B516" s="267"/>
      <c r="C516" s="267"/>
      <c r="D516" s="267"/>
      <c r="E516" s="367"/>
      <c r="F516" s="368"/>
      <c r="G516" s="369"/>
      <c r="H516" s="267"/>
      <c r="I516" s="365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</row>
    <row r="517" spans="1:26" ht="12.75" customHeight="1" x14ac:dyDescent="0.15">
      <c r="A517" s="267"/>
      <c r="B517" s="267"/>
      <c r="C517" s="267"/>
      <c r="D517" s="267"/>
      <c r="E517" s="367"/>
      <c r="F517" s="368"/>
      <c r="G517" s="369"/>
      <c r="H517" s="267"/>
      <c r="I517" s="365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</row>
    <row r="518" spans="1:26" ht="12.75" customHeight="1" x14ac:dyDescent="0.15">
      <c r="A518" s="267"/>
      <c r="B518" s="267"/>
      <c r="C518" s="267"/>
      <c r="D518" s="267"/>
      <c r="E518" s="367"/>
      <c r="F518" s="368"/>
      <c r="G518" s="369"/>
      <c r="H518" s="267"/>
      <c r="I518" s="365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</row>
    <row r="519" spans="1:26" ht="12.75" customHeight="1" x14ac:dyDescent="0.15">
      <c r="A519" s="267"/>
      <c r="B519" s="267"/>
      <c r="C519" s="267"/>
      <c r="D519" s="267"/>
      <c r="E519" s="367"/>
      <c r="F519" s="368"/>
      <c r="G519" s="369"/>
      <c r="H519" s="267"/>
      <c r="I519" s="365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</row>
    <row r="520" spans="1:26" ht="12.75" customHeight="1" x14ac:dyDescent="0.15">
      <c r="A520" s="267"/>
      <c r="B520" s="267"/>
      <c r="C520" s="267"/>
      <c r="D520" s="267"/>
      <c r="E520" s="367"/>
      <c r="F520" s="368"/>
      <c r="G520" s="369"/>
      <c r="H520" s="267"/>
      <c r="I520" s="365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</row>
    <row r="521" spans="1:26" ht="12.75" customHeight="1" x14ac:dyDescent="0.15">
      <c r="A521" s="267"/>
      <c r="B521" s="267"/>
      <c r="C521" s="267"/>
      <c r="D521" s="267"/>
      <c r="E521" s="367"/>
      <c r="F521" s="368"/>
      <c r="G521" s="369"/>
      <c r="H521" s="267"/>
      <c r="I521" s="365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</row>
    <row r="522" spans="1:26" ht="12.75" customHeight="1" x14ac:dyDescent="0.15">
      <c r="A522" s="267"/>
      <c r="B522" s="267"/>
      <c r="C522" s="267"/>
      <c r="D522" s="267"/>
      <c r="E522" s="367"/>
      <c r="F522" s="368"/>
      <c r="G522" s="369"/>
      <c r="H522" s="267"/>
      <c r="I522" s="365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</row>
    <row r="523" spans="1:26" ht="12.75" customHeight="1" x14ac:dyDescent="0.15">
      <c r="A523" s="267"/>
      <c r="B523" s="267"/>
      <c r="C523" s="267"/>
      <c r="D523" s="267"/>
      <c r="E523" s="367"/>
      <c r="F523" s="368"/>
      <c r="G523" s="369"/>
      <c r="H523" s="267"/>
      <c r="I523" s="365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</row>
    <row r="524" spans="1:26" ht="12.75" customHeight="1" x14ac:dyDescent="0.15">
      <c r="A524" s="267"/>
      <c r="B524" s="267"/>
      <c r="C524" s="267"/>
      <c r="D524" s="267"/>
      <c r="E524" s="367"/>
      <c r="F524" s="368"/>
      <c r="G524" s="369"/>
      <c r="H524" s="267"/>
      <c r="I524" s="365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</row>
    <row r="525" spans="1:26" ht="12.75" customHeight="1" x14ac:dyDescent="0.15">
      <c r="A525" s="267"/>
      <c r="B525" s="267"/>
      <c r="C525" s="267"/>
      <c r="D525" s="267"/>
      <c r="E525" s="367"/>
      <c r="F525" s="368"/>
      <c r="G525" s="369"/>
      <c r="H525" s="267"/>
      <c r="I525" s="365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</row>
    <row r="526" spans="1:26" ht="12.75" customHeight="1" x14ac:dyDescent="0.15">
      <c r="A526" s="267"/>
      <c r="B526" s="267"/>
      <c r="C526" s="267"/>
      <c r="D526" s="267"/>
      <c r="E526" s="367"/>
      <c r="F526" s="368"/>
      <c r="G526" s="369"/>
      <c r="H526" s="267"/>
      <c r="I526" s="365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</row>
    <row r="527" spans="1:26" ht="12.75" customHeight="1" x14ac:dyDescent="0.15">
      <c r="A527" s="267"/>
      <c r="B527" s="267"/>
      <c r="C527" s="267"/>
      <c r="D527" s="267"/>
      <c r="E527" s="367"/>
      <c r="F527" s="368"/>
      <c r="G527" s="369"/>
      <c r="H527" s="267"/>
      <c r="I527" s="365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</row>
    <row r="528" spans="1:26" ht="12.75" customHeight="1" x14ac:dyDescent="0.15">
      <c r="A528" s="267"/>
      <c r="B528" s="267"/>
      <c r="C528" s="267"/>
      <c r="D528" s="267"/>
      <c r="E528" s="367"/>
      <c r="F528" s="368"/>
      <c r="G528" s="369"/>
      <c r="H528" s="267"/>
      <c r="I528" s="365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</row>
    <row r="529" spans="1:26" ht="12.75" customHeight="1" x14ac:dyDescent="0.15">
      <c r="A529" s="267"/>
      <c r="B529" s="267"/>
      <c r="C529" s="267"/>
      <c r="D529" s="267"/>
      <c r="E529" s="367"/>
      <c r="F529" s="368"/>
      <c r="G529" s="369"/>
      <c r="H529" s="267"/>
      <c r="I529" s="365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</row>
    <row r="530" spans="1:26" ht="12.75" customHeight="1" x14ac:dyDescent="0.15">
      <c r="A530" s="267"/>
      <c r="B530" s="267"/>
      <c r="C530" s="267"/>
      <c r="D530" s="267"/>
      <c r="E530" s="367"/>
      <c r="F530" s="368"/>
      <c r="G530" s="369"/>
      <c r="H530" s="267"/>
      <c r="I530" s="365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</row>
    <row r="531" spans="1:26" ht="12.75" customHeight="1" x14ac:dyDescent="0.15">
      <c r="A531" s="267"/>
      <c r="B531" s="267"/>
      <c r="C531" s="267"/>
      <c r="D531" s="267"/>
      <c r="E531" s="367"/>
      <c r="F531" s="368"/>
      <c r="G531" s="369"/>
      <c r="H531" s="267"/>
      <c r="I531" s="365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</row>
    <row r="532" spans="1:26" ht="12.75" customHeight="1" x14ac:dyDescent="0.15">
      <c r="A532" s="267"/>
      <c r="B532" s="267"/>
      <c r="C532" s="267"/>
      <c r="D532" s="267"/>
      <c r="E532" s="367"/>
      <c r="F532" s="368"/>
      <c r="G532" s="369"/>
      <c r="H532" s="267"/>
      <c r="I532" s="365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</row>
    <row r="533" spans="1:26" ht="12.75" customHeight="1" x14ac:dyDescent="0.15">
      <c r="A533" s="267"/>
      <c r="B533" s="267"/>
      <c r="C533" s="267"/>
      <c r="D533" s="267"/>
      <c r="E533" s="367"/>
      <c r="F533" s="368"/>
      <c r="G533" s="369"/>
      <c r="H533" s="267"/>
      <c r="I533" s="365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</row>
    <row r="534" spans="1:26" ht="12.75" customHeight="1" x14ac:dyDescent="0.15">
      <c r="A534" s="267"/>
      <c r="B534" s="267"/>
      <c r="C534" s="267"/>
      <c r="D534" s="267"/>
      <c r="E534" s="367"/>
      <c r="F534" s="368"/>
      <c r="G534" s="369"/>
      <c r="H534" s="267"/>
      <c r="I534" s="365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</row>
    <row r="535" spans="1:26" ht="12.75" customHeight="1" x14ac:dyDescent="0.15">
      <c r="A535" s="267"/>
      <c r="B535" s="267"/>
      <c r="C535" s="267"/>
      <c r="D535" s="267"/>
      <c r="E535" s="367"/>
      <c r="F535" s="368"/>
      <c r="G535" s="369"/>
      <c r="H535" s="267"/>
      <c r="I535" s="365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</row>
    <row r="536" spans="1:26" ht="12.75" customHeight="1" x14ac:dyDescent="0.15">
      <c r="A536" s="267"/>
      <c r="B536" s="267"/>
      <c r="C536" s="267"/>
      <c r="D536" s="267"/>
      <c r="E536" s="367"/>
      <c r="F536" s="368"/>
      <c r="G536" s="369"/>
      <c r="H536" s="267"/>
      <c r="I536" s="365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</row>
    <row r="537" spans="1:26" ht="12.75" customHeight="1" x14ac:dyDescent="0.15">
      <c r="A537" s="267"/>
      <c r="B537" s="267"/>
      <c r="C537" s="267"/>
      <c r="D537" s="267"/>
      <c r="E537" s="367"/>
      <c r="F537" s="368"/>
      <c r="G537" s="369"/>
      <c r="H537" s="267"/>
      <c r="I537" s="365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</row>
    <row r="538" spans="1:26" ht="12.75" customHeight="1" x14ac:dyDescent="0.15">
      <c r="A538" s="267"/>
      <c r="B538" s="267"/>
      <c r="C538" s="267"/>
      <c r="D538" s="267"/>
      <c r="E538" s="367"/>
      <c r="F538" s="368"/>
      <c r="G538" s="369"/>
      <c r="H538" s="267"/>
      <c r="I538" s="365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</row>
    <row r="539" spans="1:26" ht="12.75" customHeight="1" x14ac:dyDescent="0.15">
      <c r="A539" s="267"/>
      <c r="B539" s="267"/>
      <c r="C539" s="267"/>
      <c r="D539" s="267"/>
      <c r="E539" s="367"/>
      <c r="F539" s="368"/>
      <c r="G539" s="369"/>
      <c r="H539" s="267"/>
      <c r="I539" s="365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</row>
    <row r="540" spans="1:26" ht="12.75" customHeight="1" x14ac:dyDescent="0.15">
      <c r="A540" s="267"/>
      <c r="B540" s="267"/>
      <c r="C540" s="267"/>
      <c r="D540" s="267"/>
      <c r="E540" s="367"/>
      <c r="F540" s="368"/>
      <c r="G540" s="369"/>
      <c r="H540" s="267"/>
      <c r="I540" s="365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</row>
    <row r="541" spans="1:26" ht="12.75" customHeight="1" x14ac:dyDescent="0.15">
      <c r="A541" s="267"/>
      <c r="B541" s="267"/>
      <c r="C541" s="267"/>
      <c r="D541" s="267"/>
      <c r="E541" s="367"/>
      <c r="F541" s="368"/>
      <c r="G541" s="369"/>
      <c r="H541" s="267"/>
      <c r="I541" s="365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</row>
    <row r="542" spans="1:26" ht="12.75" customHeight="1" x14ac:dyDescent="0.15">
      <c r="A542" s="267"/>
      <c r="B542" s="267"/>
      <c r="C542" s="267"/>
      <c r="D542" s="267"/>
      <c r="E542" s="367"/>
      <c r="F542" s="368"/>
      <c r="G542" s="369"/>
      <c r="H542" s="267"/>
      <c r="I542" s="365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</row>
    <row r="543" spans="1:26" ht="12.75" customHeight="1" x14ac:dyDescent="0.15">
      <c r="A543" s="267"/>
      <c r="B543" s="267"/>
      <c r="C543" s="267"/>
      <c r="D543" s="267"/>
      <c r="E543" s="367"/>
      <c r="F543" s="368"/>
      <c r="G543" s="369"/>
      <c r="H543" s="267"/>
      <c r="I543" s="365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</row>
    <row r="544" spans="1:26" ht="12.75" customHeight="1" x14ac:dyDescent="0.15">
      <c r="A544" s="267"/>
      <c r="B544" s="267"/>
      <c r="C544" s="267"/>
      <c r="D544" s="267"/>
      <c r="E544" s="367"/>
      <c r="F544" s="368"/>
      <c r="G544" s="369"/>
      <c r="H544" s="267"/>
      <c r="I544" s="365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</row>
    <row r="545" spans="1:26" ht="12.75" customHeight="1" x14ac:dyDescent="0.15">
      <c r="A545" s="267"/>
      <c r="B545" s="267"/>
      <c r="C545" s="267"/>
      <c r="D545" s="267"/>
      <c r="E545" s="367"/>
      <c r="F545" s="368"/>
      <c r="G545" s="369"/>
      <c r="H545" s="267"/>
      <c r="I545" s="365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</row>
    <row r="546" spans="1:26" ht="12.75" customHeight="1" x14ac:dyDescent="0.15">
      <c r="A546" s="267"/>
      <c r="B546" s="267"/>
      <c r="C546" s="267"/>
      <c r="D546" s="267"/>
      <c r="E546" s="367"/>
      <c r="F546" s="368"/>
      <c r="G546" s="369"/>
      <c r="H546" s="267"/>
      <c r="I546" s="365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</row>
    <row r="547" spans="1:26" ht="12.75" customHeight="1" x14ac:dyDescent="0.15">
      <c r="A547" s="267"/>
      <c r="B547" s="267"/>
      <c r="C547" s="267"/>
      <c r="D547" s="267"/>
      <c r="E547" s="367"/>
      <c r="F547" s="368"/>
      <c r="G547" s="369"/>
      <c r="H547" s="267"/>
      <c r="I547" s="365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</row>
    <row r="548" spans="1:26" ht="12.75" customHeight="1" x14ac:dyDescent="0.15">
      <c r="A548" s="267"/>
      <c r="B548" s="267"/>
      <c r="C548" s="267"/>
      <c r="D548" s="267"/>
      <c r="E548" s="367"/>
      <c r="F548" s="368"/>
      <c r="G548" s="369"/>
      <c r="H548" s="267"/>
      <c r="I548" s="365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</row>
    <row r="549" spans="1:26" ht="12.75" customHeight="1" x14ac:dyDescent="0.15">
      <c r="A549" s="267"/>
      <c r="B549" s="267"/>
      <c r="C549" s="267"/>
      <c r="D549" s="267"/>
      <c r="E549" s="367"/>
      <c r="F549" s="368"/>
      <c r="G549" s="369"/>
      <c r="H549" s="267"/>
      <c r="I549" s="365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</row>
    <row r="550" spans="1:26" ht="12.75" customHeight="1" x14ac:dyDescent="0.15">
      <c r="A550" s="267"/>
      <c r="B550" s="267"/>
      <c r="C550" s="267"/>
      <c r="D550" s="267"/>
      <c r="E550" s="367"/>
      <c r="F550" s="368"/>
      <c r="G550" s="369"/>
      <c r="H550" s="267"/>
      <c r="I550" s="365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</row>
    <row r="551" spans="1:26" ht="12.75" customHeight="1" x14ac:dyDescent="0.15">
      <c r="A551" s="267"/>
      <c r="B551" s="267"/>
      <c r="C551" s="267"/>
      <c r="D551" s="267"/>
      <c r="E551" s="367"/>
      <c r="F551" s="368"/>
      <c r="G551" s="369"/>
      <c r="H551" s="267"/>
      <c r="I551" s="365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</row>
    <row r="552" spans="1:26" ht="12.75" customHeight="1" x14ac:dyDescent="0.15">
      <c r="A552" s="267"/>
      <c r="B552" s="267"/>
      <c r="C552" s="267"/>
      <c r="D552" s="267"/>
      <c r="E552" s="367"/>
      <c r="F552" s="368"/>
      <c r="G552" s="369"/>
      <c r="H552" s="267"/>
      <c r="I552" s="365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</row>
    <row r="553" spans="1:26" ht="12.75" customHeight="1" x14ac:dyDescent="0.15">
      <c r="A553" s="267"/>
      <c r="B553" s="267"/>
      <c r="C553" s="267"/>
      <c r="D553" s="267"/>
      <c r="E553" s="367"/>
      <c r="F553" s="368"/>
      <c r="G553" s="369"/>
      <c r="H553" s="267"/>
      <c r="I553" s="365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</row>
    <row r="554" spans="1:26" ht="12.75" customHeight="1" x14ac:dyDescent="0.15">
      <c r="A554" s="267"/>
      <c r="B554" s="267"/>
      <c r="C554" s="267"/>
      <c r="D554" s="267"/>
      <c r="E554" s="367"/>
      <c r="F554" s="368"/>
      <c r="G554" s="369"/>
      <c r="H554" s="267"/>
      <c r="I554" s="365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</row>
    <row r="555" spans="1:26" ht="12.75" customHeight="1" x14ac:dyDescent="0.15">
      <c r="A555" s="267"/>
      <c r="B555" s="267"/>
      <c r="C555" s="267"/>
      <c r="D555" s="267"/>
      <c r="E555" s="367"/>
      <c r="F555" s="368"/>
      <c r="G555" s="369"/>
      <c r="H555" s="267"/>
      <c r="I555" s="365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</row>
    <row r="556" spans="1:26" ht="12.75" customHeight="1" x14ac:dyDescent="0.15">
      <c r="A556" s="267"/>
      <c r="B556" s="267"/>
      <c r="C556" s="267"/>
      <c r="D556" s="267"/>
      <c r="E556" s="367"/>
      <c r="F556" s="368"/>
      <c r="G556" s="369"/>
      <c r="H556" s="267"/>
      <c r="I556" s="365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</row>
    <row r="557" spans="1:26" ht="12.75" customHeight="1" x14ac:dyDescent="0.15">
      <c r="A557" s="267"/>
      <c r="B557" s="267"/>
      <c r="C557" s="267"/>
      <c r="D557" s="267"/>
      <c r="E557" s="367"/>
      <c r="F557" s="368"/>
      <c r="G557" s="369"/>
      <c r="H557" s="267"/>
      <c r="I557" s="365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</row>
    <row r="558" spans="1:26" ht="12.75" customHeight="1" x14ac:dyDescent="0.15">
      <c r="A558" s="267"/>
      <c r="B558" s="267"/>
      <c r="C558" s="267"/>
      <c r="D558" s="267"/>
      <c r="E558" s="367"/>
      <c r="F558" s="368"/>
      <c r="G558" s="369"/>
      <c r="H558" s="267"/>
      <c r="I558" s="365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</row>
    <row r="559" spans="1:26" ht="12.75" customHeight="1" x14ac:dyDescent="0.15">
      <c r="A559" s="267"/>
      <c r="B559" s="267"/>
      <c r="C559" s="267"/>
      <c r="D559" s="267"/>
      <c r="E559" s="367"/>
      <c r="F559" s="368"/>
      <c r="G559" s="369"/>
      <c r="H559" s="267"/>
      <c r="I559" s="365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</row>
    <row r="560" spans="1:26" ht="12.75" customHeight="1" x14ac:dyDescent="0.15">
      <c r="A560" s="267"/>
      <c r="B560" s="267"/>
      <c r="C560" s="267"/>
      <c r="D560" s="267"/>
      <c r="E560" s="367"/>
      <c r="F560" s="368"/>
      <c r="G560" s="369"/>
      <c r="H560" s="267"/>
      <c r="I560" s="365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 spans="1:26" ht="12.75" customHeight="1" x14ac:dyDescent="0.15">
      <c r="A561" s="267"/>
      <c r="B561" s="267"/>
      <c r="C561" s="267"/>
      <c r="D561" s="267"/>
      <c r="E561" s="367"/>
      <c r="F561" s="368"/>
      <c r="G561" s="369"/>
      <c r="H561" s="267"/>
      <c r="I561" s="365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 spans="1:26" ht="12.75" customHeight="1" x14ac:dyDescent="0.15">
      <c r="A562" s="267"/>
      <c r="B562" s="267"/>
      <c r="C562" s="267"/>
      <c r="D562" s="267"/>
      <c r="E562" s="367"/>
      <c r="F562" s="368"/>
      <c r="G562" s="369"/>
      <c r="H562" s="267"/>
      <c r="I562" s="365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 spans="1:26" ht="12.75" customHeight="1" x14ac:dyDescent="0.15">
      <c r="A563" s="267"/>
      <c r="B563" s="267"/>
      <c r="C563" s="267"/>
      <c r="D563" s="267"/>
      <c r="E563" s="367"/>
      <c r="F563" s="368"/>
      <c r="G563" s="369"/>
      <c r="H563" s="267"/>
      <c r="I563" s="365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</row>
    <row r="564" spans="1:26" ht="12.75" customHeight="1" x14ac:dyDescent="0.15">
      <c r="A564" s="267"/>
      <c r="B564" s="267"/>
      <c r="C564" s="267"/>
      <c r="D564" s="267"/>
      <c r="E564" s="367"/>
      <c r="F564" s="368"/>
      <c r="G564" s="369"/>
      <c r="H564" s="267"/>
      <c r="I564" s="365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</row>
    <row r="565" spans="1:26" ht="12.75" customHeight="1" x14ac:dyDescent="0.15">
      <c r="A565" s="267"/>
      <c r="B565" s="267"/>
      <c r="C565" s="267"/>
      <c r="D565" s="267"/>
      <c r="E565" s="367"/>
      <c r="F565" s="368"/>
      <c r="G565" s="369"/>
      <c r="H565" s="267"/>
      <c r="I565" s="365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</row>
    <row r="566" spans="1:26" ht="12.75" customHeight="1" x14ac:dyDescent="0.15">
      <c r="A566" s="267"/>
      <c r="B566" s="267"/>
      <c r="C566" s="267"/>
      <c r="D566" s="267"/>
      <c r="E566" s="367"/>
      <c r="F566" s="368"/>
      <c r="G566" s="369"/>
      <c r="H566" s="267"/>
      <c r="I566" s="365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</row>
    <row r="567" spans="1:26" ht="12.75" customHeight="1" x14ac:dyDescent="0.15">
      <c r="A567" s="267"/>
      <c r="B567" s="267"/>
      <c r="C567" s="267"/>
      <c r="D567" s="267"/>
      <c r="E567" s="367"/>
      <c r="F567" s="368"/>
      <c r="G567" s="369"/>
      <c r="H567" s="267"/>
      <c r="I567" s="365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</row>
    <row r="568" spans="1:26" ht="12.75" customHeight="1" x14ac:dyDescent="0.15">
      <c r="A568" s="267"/>
      <c r="B568" s="267"/>
      <c r="C568" s="267"/>
      <c r="D568" s="267"/>
      <c r="E568" s="367"/>
      <c r="F568" s="368"/>
      <c r="G568" s="369"/>
      <c r="H568" s="267"/>
      <c r="I568" s="365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</row>
    <row r="569" spans="1:26" ht="12.75" customHeight="1" x14ac:dyDescent="0.15">
      <c r="A569" s="267"/>
      <c r="B569" s="267"/>
      <c r="C569" s="267"/>
      <c r="D569" s="267"/>
      <c r="E569" s="367"/>
      <c r="F569" s="368"/>
      <c r="G569" s="369"/>
      <c r="H569" s="267"/>
      <c r="I569" s="365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</row>
    <row r="570" spans="1:26" ht="12.75" customHeight="1" x14ac:dyDescent="0.15">
      <c r="A570" s="267"/>
      <c r="B570" s="267"/>
      <c r="C570" s="267"/>
      <c r="D570" s="267"/>
      <c r="E570" s="367"/>
      <c r="F570" s="368"/>
      <c r="G570" s="369"/>
      <c r="H570" s="267"/>
      <c r="I570" s="365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</row>
    <row r="571" spans="1:26" ht="12.75" customHeight="1" x14ac:dyDescent="0.15">
      <c r="A571" s="267"/>
      <c r="B571" s="267"/>
      <c r="C571" s="267"/>
      <c r="D571" s="267"/>
      <c r="E571" s="367"/>
      <c r="F571" s="368"/>
      <c r="G571" s="369"/>
      <c r="H571" s="267"/>
      <c r="I571" s="365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</row>
    <row r="572" spans="1:26" ht="12.75" customHeight="1" x14ac:dyDescent="0.15">
      <c r="A572" s="267"/>
      <c r="B572" s="267"/>
      <c r="C572" s="267"/>
      <c r="D572" s="267"/>
      <c r="E572" s="367"/>
      <c r="F572" s="368"/>
      <c r="G572" s="369"/>
      <c r="H572" s="267"/>
      <c r="I572" s="365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</row>
    <row r="573" spans="1:26" ht="12.75" customHeight="1" x14ac:dyDescent="0.15">
      <c r="A573" s="267"/>
      <c r="B573" s="267"/>
      <c r="C573" s="267"/>
      <c r="D573" s="267"/>
      <c r="E573" s="367"/>
      <c r="F573" s="368"/>
      <c r="G573" s="369"/>
      <c r="H573" s="267"/>
      <c r="I573" s="365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</row>
    <row r="574" spans="1:26" ht="12.75" customHeight="1" x14ac:dyDescent="0.15">
      <c r="A574" s="267"/>
      <c r="B574" s="267"/>
      <c r="C574" s="267"/>
      <c r="D574" s="267"/>
      <c r="E574" s="367"/>
      <c r="F574" s="368"/>
      <c r="G574" s="369"/>
      <c r="H574" s="267"/>
      <c r="I574" s="365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</row>
    <row r="575" spans="1:26" ht="12.75" customHeight="1" x14ac:dyDescent="0.15">
      <c r="A575" s="267"/>
      <c r="B575" s="267"/>
      <c r="C575" s="267"/>
      <c r="D575" s="267"/>
      <c r="E575" s="367"/>
      <c r="F575" s="368"/>
      <c r="G575" s="369"/>
      <c r="H575" s="267"/>
      <c r="I575" s="365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</row>
    <row r="576" spans="1:26" ht="12.75" customHeight="1" x14ac:dyDescent="0.15">
      <c r="A576" s="267"/>
      <c r="B576" s="267"/>
      <c r="C576" s="267"/>
      <c r="D576" s="267"/>
      <c r="E576" s="367"/>
      <c r="F576" s="368"/>
      <c r="G576" s="369"/>
      <c r="H576" s="267"/>
      <c r="I576" s="365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</row>
    <row r="577" spans="1:26" ht="12.75" customHeight="1" x14ac:dyDescent="0.15">
      <c r="A577" s="267"/>
      <c r="B577" s="267"/>
      <c r="C577" s="267"/>
      <c r="D577" s="267"/>
      <c r="E577" s="367"/>
      <c r="F577" s="368"/>
      <c r="G577" s="369"/>
      <c r="H577" s="267"/>
      <c r="I577" s="365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</row>
    <row r="578" spans="1:26" ht="12.75" customHeight="1" x14ac:dyDescent="0.15">
      <c r="A578" s="267"/>
      <c r="B578" s="267"/>
      <c r="C578" s="267"/>
      <c r="D578" s="267"/>
      <c r="E578" s="367"/>
      <c r="F578" s="368"/>
      <c r="G578" s="369"/>
      <c r="H578" s="267"/>
      <c r="I578" s="365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</row>
    <row r="579" spans="1:26" ht="12.75" customHeight="1" x14ac:dyDescent="0.15">
      <c r="A579" s="267"/>
      <c r="B579" s="267"/>
      <c r="C579" s="267"/>
      <c r="D579" s="267"/>
      <c r="E579" s="367"/>
      <c r="F579" s="368"/>
      <c r="G579" s="369"/>
      <c r="H579" s="267"/>
      <c r="I579" s="365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</row>
    <row r="580" spans="1:26" ht="12.75" customHeight="1" x14ac:dyDescent="0.15">
      <c r="A580" s="267"/>
      <c r="B580" s="267"/>
      <c r="C580" s="267"/>
      <c r="D580" s="267"/>
      <c r="E580" s="367"/>
      <c r="F580" s="368"/>
      <c r="G580" s="369"/>
      <c r="H580" s="267"/>
      <c r="I580" s="365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</row>
    <row r="581" spans="1:26" ht="12.75" customHeight="1" x14ac:dyDescent="0.15">
      <c r="A581" s="267"/>
      <c r="B581" s="267"/>
      <c r="C581" s="267"/>
      <c r="D581" s="267"/>
      <c r="E581" s="367"/>
      <c r="F581" s="368"/>
      <c r="G581" s="369"/>
      <c r="H581" s="267"/>
      <c r="I581" s="365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</row>
    <row r="582" spans="1:26" ht="12.75" customHeight="1" x14ac:dyDescent="0.15">
      <c r="A582" s="267"/>
      <c r="B582" s="267"/>
      <c r="C582" s="267"/>
      <c r="D582" s="267"/>
      <c r="E582" s="367"/>
      <c r="F582" s="368"/>
      <c r="G582" s="369"/>
      <c r="H582" s="267"/>
      <c r="I582" s="365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</row>
    <row r="583" spans="1:26" ht="12.75" customHeight="1" x14ac:dyDescent="0.15">
      <c r="A583" s="267"/>
      <c r="B583" s="267"/>
      <c r="C583" s="267"/>
      <c r="D583" s="267"/>
      <c r="E583" s="367"/>
      <c r="F583" s="368"/>
      <c r="G583" s="369"/>
      <c r="H583" s="267"/>
      <c r="I583" s="365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</row>
    <row r="584" spans="1:26" ht="12.75" customHeight="1" x14ac:dyDescent="0.15">
      <c r="A584" s="267"/>
      <c r="B584" s="267"/>
      <c r="C584" s="267"/>
      <c r="D584" s="267"/>
      <c r="E584" s="367"/>
      <c r="F584" s="368"/>
      <c r="G584" s="369"/>
      <c r="H584" s="267"/>
      <c r="I584" s="365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</row>
    <row r="585" spans="1:26" ht="12.75" customHeight="1" x14ac:dyDescent="0.15">
      <c r="A585" s="267"/>
      <c r="B585" s="267"/>
      <c r="C585" s="267"/>
      <c r="D585" s="267"/>
      <c r="E585" s="367"/>
      <c r="F585" s="368"/>
      <c r="G585" s="369"/>
      <c r="H585" s="267"/>
      <c r="I585" s="365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</row>
    <row r="586" spans="1:26" ht="12.75" customHeight="1" x14ac:dyDescent="0.15">
      <c r="A586" s="267"/>
      <c r="B586" s="267"/>
      <c r="C586" s="267"/>
      <c r="D586" s="267"/>
      <c r="E586" s="367"/>
      <c r="F586" s="368"/>
      <c r="G586" s="369"/>
      <c r="H586" s="267"/>
      <c r="I586" s="365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</row>
    <row r="587" spans="1:26" ht="12.75" customHeight="1" x14ac:dyDescent="0.15">
      <c r="A587" s="267"/>
      <c r="B587" s="267"/>
      <c r="C587" s="267"/>
      <c r="D587" s="267"/>
      <c r="E587" s="367"/>
      <c r="F587" s="368"/>
      <c r="G587" s="369"/>
      <c r="H587" s="267"/>
      <c r="I587" s="365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</row>
    <row r="588" spans="1:26" ht="12.75" customHeight="1" x14ac:dyDescent="0.15">
      <c r="A588" s="267"/>
      <c r="B588" s="267"/>
      <c r="C588" s="267"/>
      <c r="D588" s="267"/>
      <c r="E588" s="367"/>
      <c r="F588" s="368"/>
      <c r="G588" s="369"/>
      <c r="H588" s="267"/>
      <c r="I588" s="365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</row>
    <row r="589" spans="1:26" ht="12.75" customHeight="1" x14ac:dyDescent="0.15">
      <c r="A589" s="267"/>
      <c r="B589" s="267"/>
      <c r="C589" s="267"/>
      <c r="D589" s="267"/>
      <c r="E589" s="367"/>
      <c r="F589" s="368"/>
      <c r="G589" s="369"/>
      <c r="H589" s="267"/>
      <c r="I589" s="365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</row>
    <row r="590" spans="1:26" ht="12.75" customHeight="1" x14ac:dyDescent="0.15">
      <c r="A590" s="267"/>
      <c r="B590" s="267"/>
      <c r="C590" s="267"/>
      <c r="D590" s="267"/>
      <c r="E590" s="367"/>
      <c r="F590" s="368"/>
      <c r="G590" s="369"/>
      <c r="H590" s="267"/>
      <c r="I590" s="365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</row>
    <row r="591" spans="1:26" ht="12.75" customHeight="1" x14ac:dyDescent="0.15">
      <c r="A591" s="267"/>
      <c r="B591" s="267"/>
      <c r="C591" s="267"/>
      <c r="D591" s="267"/>
      <c r="E591" s="367"/>
      <c r="F591" s="368"/>
      <c r="G591" s="369"/>
      <c r="H591" s="267"/>
      <c r="I591" s="365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</row>
    <row r="592" spans="1:26" ht="12.75" customHeight="1" x14ac:dyDescent="0.15">
      <c r="A592" s="267"/>
      <c r="B592" s="267"/>
      <c r="C592" s="267"/>
      <c r="D592" s="267"/>
      <c r="E592" s="367"/>
      <c r="F592" s="368"/>
      <c r="G592" s="369"/>
      <c r="H592" s="267"/>
      <c r="I592" s="365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</row>
    <row r="593" spans="1:26" ht="12.75" customHeight="1" x14ac:dyDescent="0.15">
      <c r="A593" s="267"/>
      <c r="B593" s="267"/>
      <c r="C593" s="267"/>
      <c r="D593" s="267"/>
      <c r="E593" s="367"/>
      <c r="F593" s="368"/>
      <c r="G593" s="369"/>
      <c r="H593" s="267"/>
      <c r="I593" s="365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</row>
    <row r="594" spans="1:26" ht="12.75" customHeight="1" x14ac:dyDescent="0.15">
      <c r="A594" s="267"/>
      <c r="B594" s="267"/>
      <c r="C594" s="267"/>
      <c r="D594" s="267"/>
      <c r="E594" s="367"/>
      <c r="F594" s="368"/>
      <c r="G594" s="369"/>
      <c r="H594" s="267"/>
      <c r="I594" s="365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</row>
    <row r="595" spans="1:26" ht="12.75" customHeight="1" x14ac:dyDescent="0.15">
      <c r="A595" s="267"/>
      <c r="B595" s="267"/>
      <c r="C595" s="267"/>
      <c r="D595" s="267"/>
      <c r="E595" s="367"/>
      <c r="F595" s="368"/>
      <c r="G595" s="369"/>
      <c r="H595" s="267"/>
      <c r="I595" s="365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 spans="1:26" ht="12.75" customHeight="1" x14ac:dyDescent="0.15">
      <c r="A596" s="267"/>
      <c r="B596" s="267"/>
      <c r="C596" s="267"/>
      <c r="D596" s="267"/>
      <c r="E596" s="367"/>
      <c r="F596" s="368"/>
      <c r="G596" s="369"/>
      <c r="H596" s="267"/>
      <c r="I596" s="365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 spans="1:26" ht="12.75" customHeight="1" x14ac:dyDescent="0.15">
      <c r="A597" s="267"/>
      <c r="B597" s="267"/>
      <c r="C597" s="267"/>
      <c r="D597" s="267"/>
      <c r="E597" s="367"/>
      <c r="F597" s="368"/>
      <c r="G597" s="369"/>
      <c r="H597" s="267"/>
      <c r="I597" s="365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</row>
    <row r="598" spans="1:26" ht="12.75" customHeight="1" x14ac:dyDescent="0.15">
      <c r="A598" s="267"/>
      <c r="B598" s="267"/>
      <c r="C598" s="267"/>
      <c r="D598" s="267"/>
      <c r="E598" s="367"/>
      <c r="F598" s="368"/>
      <c r="G598" s="369"/>
      <c r="H598" s="267"/>
      <c r="I598" s="365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</row>
    <row r="599" spans="1:26" ht="12.75" customHeight="1" x14ac:dyDescent="0.15">
      <c r="A599" s="267"/>
      <c r="B599" s="267"/>
      <c r="C599" s="267"/>
      <c r="D599" s="267"/>
      <c r="E599" s="367"/>
      <c r="F599" s="368"/>
      <c r="G599" s="369"/>
      <c r="H599" s="267"/>
      <c r="I599" s="365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</row>
    <row r="600" spans="1:26" ht="12.75" customHeight="1" x14ac:dyDescent="0.15">
      <c r="A600" s="267"/>
      <c r="B600" s="267"/>
      <c r="C600" s="267"/>
      <c r="D600" s="267"/>
      <c r="E600" s="367"/>
      <c r="F600" s="368"/>
      <c r="G600" s="369"/>
      <c r="H600" s="267"/>
      <c r="I600" s="365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</row>
    <row r="601" spans="1:26" ht="12.75" customHeight="1" x14ac:dyDescent="0.15">
      <c r="A601" s="267"/>
      <c r="B601" s="267"/>
      <c r="C601" s="267"/>
      <c r="D601" s="267"/>
      <c r="E601" s="367"/>
      <c r="F601" s="368"/>
      <c r="G601" s="369"/>
      <c r="H601" s="267"/>
      <c r="I601" s="365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</row>
    <row r="602" spans="1:26" ht="12.75" customHeight="1" x14ac:dyDescent="0.15">
      <c r="A602" s="267"/>
      <c r="B602" s="267"/>
      <c r="C602" s="267"/>
      <c r="D602" s="267"/>
      <c r="E602" s="367"/>
      <c r="F602" s="368"/>
      <c r="G602" s="369"/>
      <c r="H602" s="267"/>
      <c r="I602" s="365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</row>
    <row r="603" spans="1:26" ht="12.75" customHeight="1" x14ac:dyDescent="0.15">
      <c r="A603" s="267"/>
      <c r="B603" s="267"/>
      <c r="C603" s="267"/>
      <c r="D603" s="267"/>
      <c r="E603" s="367"/>
      <c r="F603" s="368"/>
      <c r="G603" s="369"/>
      <c r="H603" s="267"/>
      <c r="I603" s="365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</row>
    <row r="604" spans="1:26" ht="12.75" customHeight="1" x14ac:dyDescent="0.15">
      <c r="A604" s="267"/>
      <c r="B604" s="267"/>
      <c r="C604" s="267"/>
      <c r="D604" s="267"/>
      <c r="E604" s="367"/>
      <c r="F604" s="368"/>
      <c r="G604" s="369"/>
      <c r="H604" s="267"/>
      <c r="I604" s="365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 spans="1:26" ht="12.75" customHeight="1" x14ac:dyDescent="0.15">
      <c r="A605" s="267"/>
      <c r="B605" s="267"/>
      <c r="C605" s="267"/>
      <c r="D605" s="267"/>
      <c r="E605" s="367"/>
      <c r="F605" s="368"/>
      <c r="G605" s="369"/>
      <c r="H605" s="267"/>
      <c r="I605" s="365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 spans="1:26" ht="12.75" customHeight="1" x14ac:dyDescent="0.15">
      <c r="A606" s="267"/>
      <c r="B606" s="267"/>
      <c r="C606" s="267"/>
      <c r="D606" s="267"/>
      <c r="E606" s="367"/>
      <c r="F606" s="368"/>
      <c r="G606" s="369"/>
      <c r="H606" s="267"/>
      <c r="I606" s="365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 spans="1:26" ht="12.75" customHeight="1" x14ac:dyDescent="0.15">
      <c r="A607" s="267"/>
      <c r="B607" s="267"/>
      <c r="C607" s="267"/>
      <c r="D607" s="267"/>
      <c r="E607" s="367"/>
      <c r="F607" s="368"/>
      <c r="G607" s="369"/>
      <c r="H607" s="267"/>
      <c r="I607" s="365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 spans="1:26" ht="12.75" customHeight="1" x14ac:dyDescent="0.15">
      <c r="A608" s="267"/>
      <c r="B608" s="267"/>
      <c r="C608" s="267"/>
      <c r="D608" s="267"/>
      <c r="E608" s="367"/>
      <c r="F608" s="368"/>
      <c r="G608" s="369"/>
      <c r="H608" s="267"/>
      <c r="I608" s="365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</row>
    <row r="609" spans="1:26" ht="12.75" customHeight="1" x14ac:dyDescent="0.15">
      <c r="A609" s="267"/>
      <c r="B609" s="267"/>
      <c r="C609" s="267"/>
      <c r="D609" s="267"/>
      <c r="E609" s="367"/>
      <c r="F609" s="368"/>
      <c r="G609" s="369"/>
      <c r="H609" s="267"/>
      <c r="I609" s="365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</row>
    <row r="610" spans="1:26" ht="12.75" customHeight="1" x14ac:dyDescent="0.15">
      <c r="A610" s="267"/>
      <c r="B610" s="267"/>
      <c r="C610" s="267"/>
      <c r="D610" s="267"/>
      <c r="E610" s="367"/>
      <c r="F610" s="368"/>
      <c r="G610" s="369"/>
      <c r="H610" s="267"/>
      <c r="I610" s="365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 spans="1:26" ht="12.75" customHeight="1" x14ac:dyDescent="0.15">
      <c r="A611" s="267"/>
      <c r="B611" s="267"/>
      <c r="C611" s="267"/>
      <c r="D611" s="267"/>
      <c r="E611" s="367"/>
      <c r="F611" s="368"/>
      <c r="G611" s="369"/>
      <c r="H611" s="267"/>
      <c r="I611" s="365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 spans="1:26" ht="12.75" customHeight="1" x14ac:dyDescent="0.15">
      <c r="A612" s="267"/>
      <c r="B612" s="267"/>
      <c r="C612" s="267"/>
      <c r="D612" s="267"/>
      <c r="E612" s="367"/>
      <c r="F612" s="368"/>
      <c r="G612" s="369"/>
      <c r="H612" s="267"/>
      <c r="I612" s="365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 spans="1:26" ht="12.75" customHeight="1" x14ac:dyDescent="0.15">
      <c r="A613" s="267"/>
      <c r="B613" s="267"/>
      <c r="C613" s="267"/>
      <c r="D613" s="267"/>
      <c r="E613" s="367"/>
      <c r="F613" s="368"/>
      <c r="G613" s="369"/>
      <c r="H613" s="267"/>
      <c r="I613" s="365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 spans="1:26" ht="12.75" customHeight="1" x14ac:dyDescent="0.15">
      <c r="A614" s="267"/>
      <c r="B614" s="267"/>
      <c r="C614" s="267"/>
      <c r="D614" s="267"/>
      <c r="E614" s="367"/>
      <c r="F614" s="368"/>
      <c r="G614" s="369"/>
      <c r="H614" s="267"/>
      <c r="I614" s="365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 spans="1:26" ht="12.75" customHeight="1" x14ac:dyDescent="0.15">
      <c r="A615" s="267"/>
      <c r="B615" s="267"/>
      <c r="C615" s="267"/>
      <c r="D615" s="267"/>
      <c r="E615" s="367"/>
      <c r="F615" s="368"/>
      <c r="G615" s="369"/>
      <c r="H615" s="267"/>
      <c r="I615" s="365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 spans="1:26" ht="12.75" customHeight="1" x14ac:dyDescent="0.15">
      <c r="A616" s="267"/>
      <c r="B616" s="267"/>
      <c r="C616" s="267"/>
      <c r="D616" s="267"/>
      <c r="E616" s="367"/>
      <c r="F616" s="368"/>
      <c r="G616" s="369"/>
      <c r="H616" s="267"/>
      <c r="I616" s="365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 spans="1:26" ht="12.75" customHeight="1" x14ac:dyDescent="0.15">
      <c r="A617" s="267"/>
      <c r="B617" s="267"/>
      <c r="C617" s="267"/>
      <c r="D617" s="267"/>
      <c r="E617" s="367"/>
      <c r="F617" s="368"/>
      <c r="G617" s="369"/>
      <c r="H617" s="267"/>
      <c r="I617" s="365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 spans="1:26" ht="12.75" customHeight="1" x14ac:dyDescent="0.15">
      <c r="A618" s="267"/>
      <c r="B618" s="267"/>
      <c r="C618" s="267"/>
      <c r="D618" s="267"/>
      <c r="E618" s="367"/>
      <c r="F618" s="368"/>
      <c r="G618" s="369"/>
      <c r="H618" s="267"/>
      <c r="I618" s="365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 spans="1:26" ht="12.75" customHeight="1" x14ac:dyDescent="0.15">
      <c r="A619" s="267"/>
      <c r="B619" s="267"/>
      <c r="C619" s="267"/>
      <c r="D619" s="267"/>
      <c r="E619" s="367"/>
      <c r="F619" s="368"/>
      <c r="G619" s="369"/>
      <c r="H619" s="267"/>
      <c r="I619" s="365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 spans="1:26" ht="12.75" customHeight="1" x14ac:dyDescent="0.15">
      <c r="A620" s="267"/>
      <c r="B620" s="267"/>
      <c r="C620" s="267"/>
      <c r="D620" s="267"/>
      <c r="E620" s="367"/>
      <c r="F620" s="368"/>
      <c r="G620" s="369"/>
      <c r="H620" s="267"/>
      <c r="I620" s="365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 spans="1:26" ht="12.75" customHeight="1" x14ac:dyDescent="0.15">
      <c r="A621" s="267"/>
      <c r="B621" s="267"/>
      <c r="C621" s="267"/>
      <c r="D621" s="267"/>
      <c r="E621" s="367"/>
      <c r="F621" s="368"/>
      <c r="G621" s="369"/>
      <c r="H621" s="267"/>
      <c r="I621" s="365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 spans="1:26" ht="12.75" customHeight="1" x14ac:dyDescent="0.15">
      <c r="A622" s="267"/>
      <c r="B622" s="267"/>
      <c r="C622" s="267"/>
      <c r="D622" s="267"/>
      <c r="E622" s="367"/>
      <c r="F622" s="368"/>
      <c r="G622" s="369"/>
      <c r="H622" s="267"/>
      <c r="I622" s="365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 spans="1:26" ht="12.75" customHeight="1" x14ac:dyDescent="0.15">
      <c r="A623" s="267"/>
      <c r="B623" s="267"/>
      <c r="C623" s="267"/>
      <c r="D623" s="267"/>
      <c r="E623" s="367"/>
      <c r="F623" s="368"/>
      <c r="G623" s="369"/>
      <c r="H623" s="267"/>
      <c r="I623" s="365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 spans="1:26" ht="12.75" customHeight="1" x14ac:dyDescent="0.15">
      <c r="A624" s="267"/>
      <c r="B624" s="267"/>
      <c r="C624" s="267"/>
      <c r="D624" s="267"/>
      <c r="E624" s="367"/>
      <c r="F624" s="368"/>
      <c r="G624" s="369"/>
      <c r="H624" s="267"/>
      <c r="I624" s="365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 spans="1:26" ht="12.75" customHeight="1" x14ac:dyDescent="0.15">
      <c r="A625" s="267"/>
      <c r="B625" s="267"/>
      <c r="C625" s="267"/>
      <c r="D625" s="267"/>
      <c r="E625" s="367"/>
      <c r="F625" s="368"/>
      <c r="G625" s="369"/>
      <c r="H625" s="267"/>
      <c r="I625" s="365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 spans="1:26" ht="12.75" customHeight="1" x14ac:dyDescent="0.15">
      <c r="A626" s="267"/>
      <c r="B626" s="267"/>
      <c r="C626" s="267"/>
      <c r="D626" s="267"/>
      <c r="E626" s="367"/>
      <c r="F626" s="368"/>
      <c r="G626" s="369"/>
      <c r="H626" s="267"/>
      <c r="I626" s="365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 spans="1:26" ht="12.75" customHeight="1" x14ac:dyDescent="0.15">
      <c r="A627" s="267"/>
      <c r="B627" s="267"/>
      <c r="C627" s="267"/>
      <c r="D627" s="267"/>
      <c r="E627" s="367"/>
      <c r="F627" s="368"/>
      <c r="G627" s="369"/>
      <c r="H627" s="267"/>
      <c r="I627" s="365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 spans="1:26" ht="12.75" customHeight="1" x14ac:dyDescent="0.15">
      <c r="A628" s="267"/>
      <c r="B628" s="267"/>
      <c r="C628" s="267"/>
      <c r="D628" s="267"/>
      <c r="E628" s="367"/>
      <c r="F628" s="368"/>
      <c r="G628" s="369"/>
      <c r="H628" s="267"/>
      <c r="I628" s="365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 spans="1:26" ht="12.75" customHeight="1" x14ac:dyDescent="0.15">
      <c r="A629" s="267"/>
      <c r="B629" s="267"/>
      <c r="C629" s="267"/>
      <c r="D629" s="267"/>
      <c r="E629" s="367"/>
      <c r="F629" s="368"/>
      <c r="G629" s="369"/>
      <c r="H629" s="267"/>
      <c r="I629" s="365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 spans="1:26" ht="12.75" customHeight="1" x14ac:dyDescent="0.15">
      <c r="A630" s="267"/>
      <c r="B630" s="267"/>
      <c r="C630" s="267"/>
      <c r="D630" s="267"/>
      <c r="E630" s="367"/>
      <c r="F630" s="368"/>
      <c r="G630" s="369"/>
      <c r="H630" s="267"/>
      <c r="I630" s="365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 spans="1:26" ht="12.75" customHeight="1" x14ac:dyDescent="0.15">
      <c r="A631" s="267"/>
      <c r="B631" s="267"/>
      <c r="C631" s="267"/>
      <c r="D631" s="267"/>
      <c r="E631" s="367"/>
      <c r="F631" s="368"/>
      <c r="G631" s="369"/>
      <c r="H631" s="267"/>
      <c r="I631" s="365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 spans="1:26" ht="12.75" customHeight="1" x14ac:dyDescent="0.15">
      <c r="A632" s="267"/>
      <c r="B632" s="267"/>
      <c r="C632" s="267"/>
      <c r="D632" s="267"/>
      <c r="E632" s="367"/>
      <c r="F632" s="368"/>
      <c r="G632" s="369"/>
      <c r="H632" s="267"/>
      <c r="I632" s="365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 spans="1:26" ht="12.75" customHeight="1" x14ac:dyDescent="0.15">
      <c r="A633" s="267"/>
      <c r="B633" s="267"/>
      <c r="C633" s="267"/>
      <c r="D633" s="267"/>
      <c r="E633" s="367"/>
      <c r="F633" s="368"/>
      <c r="G633" s="369"/>
      <c r="H633" s="267"/>
      <c r="I633" s="365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 spans="1:26" ht="12.75" customHeight="1" x14ac:dyDescent="0.15">
      <c r="A634" s="267"/>
      <c r="B634" s="267"/>
      <c r="C634" s="267"/>
      <c r="D634" s="267"/>
      <c r="E634" s="367"/>
      <c r="F634" s="368"/>
      <c r="G634" s="369"/>
      <c r="H634" s="267"/>
      <c r="I634" s="365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 spans="1:26" ht="12.75" customHeight="1" x14ac:dyDescent="0.15">
      <c r="A635" s="267"/>
      <c r="B635" s="267"/>
      <c r="C635" s="267"/>
      <c r="D635" s="267"/>
      <c r="E635" s="367"/>
      <c r="F635" s="368"/>
      <c r="G635" s="369"/>
      <c r="H635" s="267"/>
      <c r="I635" s="365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 spans="1:26" ht="12.75" customHeight="1" x14ac:dyDescent="0.15">
      <c r="A636" s="267"/>
      <c r="B636" s="267"/>
      <c r="C636" s="267"/>
      <c r="D636" s="267"/>
      <c r="E636" s="367"/>
      <c r="F636" s="368"/>
      <c r="G636" s="369"/>
      <c r="H636" s="267"/>
      <c r="I636" s="365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 spans="1:26" ht="12.75" customHeight="1" x14ac:dyDescent="0.15">
      <c r="A637" s="267"/>
      <c r="B637" s="267"/>
      <c r="C637" s="267"/>
      <c r="D637" s="267"/>
      <c r="E637" s="367"/>
      <c r="F637" s="368"/>
      <c r="G637" s="369"/>
      <c r="H637" s="267"/>
      <c r="I637" s="365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 spans="1:26" ht="12.75" customHeight="1" x14ac:dyDescent="0.15">
      <c r="A638" s="267"/>
      <c r="B638" s="267"/>
      <c r="C638" s="267"/>
      <c r="D638" s="267"/>
      <c r="E638" s="367"/>
      <c r="F638" s="368"/>
      <c r="G638" s="369"/>
      <c r="H638" s="267"/>
      <c r="I638" s="365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 spans="1:26" ht="12.75" customHeight="1" x14ac:dyDescent="0.15">
      <c r="A639" s="267"/>
      <c r="B639" s="267"/>
      <c r="C639" s="267"/>
      <c r="D639" s="267"/>
      <c r="E639" s="367"/>
      <c r="F639" s="368"/>
      <c r="G639" s="369"/>
      <c r="H639" s="267"/>
      <c r="I639" s="365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 spans="1:26" ht="12.75" customHeight="1" x14ac:dyDescent="0.15">
      <c r="A640" s="267"/>
      <c r="B640" s="267"/>
      <c r="C640" s="267"/>
      <c r="D640" s="267"/>
      <c r="E640" s="367"/>
      <c r="F640" s="368"/>
      <c r="G640" s="369"/>
      <c r="H640" s="267"/>
      <c r="I640" s="365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 spans="1:26" ht="12.75" customHeight="1" x14ac:dyDescent="0.15">
      <c r="A641" s="267"/>
      <c r="B641" s="267"/>
      <c r="C641" s="267"/>
      <c r="D641" s="267"/>
      <c r="E641" s="367"/>
      <c r="F641" s="368"/>
      <c r="G641" s="369"/>
      <c r="H641" s="267"/>
      <c r="I641" s="365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 spans="1:26" ht="12.75" customHeight="1" x14ac:dyDescent="0.15">
      <c r="A642" s="267"/>
      <c r="B642" s="267"/>
      <c r="C642" s="267"/>
      <c r="D642" s="267"/>
      <c r="E642" s="367"/>
      <c r="F642" s="368"/>
      <c r="G642" s="369"/>
      <c r="H642" s="267"/>
      <c r="I642" s="365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 spans="1:26" ht="12.75" customHeight="1" x14ac:dyDescent="0.15">
      <c r="A643" s="267"/>
      <c r="B643" s="267"/>
      <c r="C643" s="267"/>
      <c r="D643" s="267"/>
      <c r="E643" s="367"/>
      <c r="F643" s="368"/>
      <c r="G643" s="369"/>
      <c r="H643" s="267"/>
      <c r="I643" s="365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 spans="1:26" ht="12.75" customHeight="1" x14ac:dyDescent="0.15">
      <c r="A644" s="267"/>
      <c r="B644" s="267"/>
      <c r="C644" s="267"/>
      <c r="D644" s="267"/>
      <c r="E644" s="367"/>
      <c r="F644" s="368"/>
      <c r="G644" s="369"/>
      <c r="H644" s="267"/>
      <c r="I644" s="365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 spans="1:26" ht="12.75" customHeight="1" x14ac:dyDescent="0.15">
      <c r="A645" s="267"/>
      <c r="B645" s="267"/>
      <c r="C645" s="267"/>
      <c r="D645" s="267"/>
      <c r="E645" s="367"/>
      <c r="F645" s="368"/>
      <c r="G645" s="369"/>
      <c r="H645" s="267"/>
      <c r="I645" s="365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 spans="1:26" ht="12.75" customHeight="1" x14ac:dyDescent="0.15">
      <c r="A646" s="267"/>
      <c r="B646" s="267"/>
      <c r="C646" s="267"/>
      <c r="D646" s="267"/>
      <c r="E646" s="367"/>
      <c r="F646" s="368"/>
      <c r="G646" s="369"/>
      <c r="H646" s="267"/>
      <c r="I646" s="365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 spans="1:26" ht="12.75" customHeight="1" x14ac:dyDescent="0.15">
      <c r="A647" s="267"/>
      <c r="B647" s="267"/>
      <c r="C647" s="267"/>
      <c r="D647" s="267"/>
      <c r="E647" s="367"/>
      <c r="F647" s="368"/>
      <c r="G647" s="369"/>
      <c r="H647" s="267"/>
      <c r="I647" s="365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 spans="1:26" ht="12.75" customHeight="1" x14ac:dyDescent="0.15">
      <c r="A648" s="267"/>
      <c r="B648" s="267"/>
      <c r="C648" s="267"/>
      <c r="D648" s="267"/>
      <c r="E648" s="367"/>
      <c r="F648" s="368"/>
      <c r="G648" s="369"/>
      <c r="H648" s="267"/>
      <c r="I648" s="365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 spans="1:26" ht="12.75" customHeight="1" x14ac:dyDescent="0.15">
      <c r="A649" s="267"/>
      <c r="B649" s="267"/>
      <c r="C649" s="267"/>
      <c r="D649" s="267"/>
      <c r="E649" s="367"/>
      <c r="F649" s="368"/>
      <c r="G649" s="369"/>
      <c r="H649" s="267"/>
      <c r="I649" s="365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 spans="1:26" ht="12.75" customHeight="1" x14ac:dyDescent="0.15">
      <c r="A650" s="267"/>
      <c r="B650" s="267"/>
      <c r="C650" s="267"/>
      <c r="D650" s="267"/>
      <c r="E650" s="367"/>
      <c r="F650" s="368"/>
      <c r="G650" s="369"/>
      <c r="H650" s="267"/>
      <c r="I650" s="365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 spans="1:26" ht="12.75" customHeight="1" x14ac:dyDescent="0.15">
      <c r="A651" s="267"/>
      <c r="B651" s="267"/>
      <c r="C651" s="267"/>
      <c r="D651" s="267"/>
      <c r="E651" s="367"/>
      <c r="F651" s="368"/>
      <c r="G651" s="369"/>
      <c r="H651" s="267"/>
      <c r="I651" s="365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 spans="1:26" ht="12.75" customHeight="1" x14ac:dyDescent="0.15">
      <c r="A652" s="267"/>
      <c r="B652" s="267"/>
      <c r="C652" s="267"/>
      <c r="D652" s="267"/>
      <c r="E652" s="367"/>
      <c r="F652" s="368"/>
      <c r="G652" s="369"/>
      <c r="H652" s="267"/>
      <c r="I652" s="365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 spans="1:26" ht="12.75" customHeight="1" x14ac:dyDescent="0.15">
      <c r="A653" s="267"/>
      <c r="B653" s="267"/>
      <c r="C653" s="267"/>
      <c r="D653" s="267"/>
      <c r="E653" s="367"/>
      <c r="F653" s="368"/>
      <c r="G653" s="369"/>
      <c r="H653" s="267"/>
      <c r="I653" s="365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 spans="1:26" ht="12.75" customHeight="1" x14ac:dyDescent="0.15">
      <c r="A654" s="267"/>
      <c r="B654" s="267"/>
      <c r="C654" s="267"/>
      <c r="D654" s="267"/>
      <c r="E654" s="367"/>
      <c r="F654" s="368"/>
      <c r="G654" s="369"/>
      <c r="H654" s="267"/>
      <c r="I654" s="365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 spans="1:26" ht="12.75" customHeight="1" x14ac:dyDescent="0.15">
      <c r="A655" s="267"/>
      <c r="B655" s="267"/>
      <c r="C655" s="267"/>
      <c r="D655" s="267"/>
      <c r="E655" s="367"/>
      <c r="F655" s="368"/>
      <c r="G655" s="369"/>
      <c r="H655" s="267"/>
      <c r="I655" s="365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 spans="1:26" ht="12.75" customHeight="1" x14ac:dyDescent="0.15">
      <c r="A656" s="267"/>
      <c r="B656" s="267"/>
      <c r="C656" s="267"/>
      <c r="D656" s="267"/>
      <c r="E656" s="367"/>
      <c r="F656" s="368"/>
      <c r="G656" s="369"/>
      <c r="H656" s="267"/>
      <c r="I656" s="365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 spans="1:26" ht="12.75" customHeight="1" x14ac:dyDescent="0.15">
      <c r="A657" s="267"/>
      <c r="B657" s="267"/>
      <c r="C657" s="267"/>
      <c r="D657" s="267"/>
      <c r="E657" s="367"/>
      <c r="F657" s="368"/>
      <c r="G657" s="369"/>
      <c r="H657" s="267"/>
      <c r="I657" s="365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 spans="1:26" ht="12.75" customHeight="1" x14ac:dyDescent="0.15">
      <c r="A658" s="267"/>
      <c r="B658" s="267"/>
      <c r="C658" s="267"/>
      <c r="D658" s="267"/>
      <c r="E658" s="367"/>
      <c r="F658" s="368"/>
      <c r="G658" s="369"/>
      <c r="H658" s="267"/>
      <c r="I658" s="365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 spans="1:26" ht="12.75" customHeight="1" x14ac:dyDescent="0.15">
      <c r="A659" s="267"/>
      <c r="B659" s="267"/>
      <c r="C659" s="267"/>
      <c r="D659" s="267"/>
      <c r="E659" s="367"/>
      <c r="F659" s="368"/>
      <c r="G659" s="369"/>
      <c r="H659" s="267"/>
      <c r="I659" s="365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 spans="1:26" ht="12.75" customHeight="1" x14ac:dyDescent="0.15">
      <c r="A660" s="267"/>
      <c r="B660" s="267"/>
      <c r="C660" s="267"/>
      <c r="D660" s="267"/>
      <c r="E660" s="367"/>
      <c r="F660" s="368"/>
      <c r="G660" s="369"/>
      <c r="H660" s="267"/>
      <c r="I660" s="365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 spans="1:26" ht="12.75" customHeight="1" x14ac:dyDescent="0.15">
      <c r="A661" s="267"/>
      <c r="B661" s="267"/>
      <c r="C661" s="267"/>
      <c r="D661" s="267"/>
      <c r="E661" s="367"/>
      <c r="F661" s="368"/>
      <c r="G661" s="369"/>
      <c r="H661" s="267"/>
      <c r="I661" s="365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 spans="1:26" ht="12.75" customHeight="1" x14ac:dyDescent="0.15">
      <c r="A662" s="267"/>
      <c r="B662" s="267"/>
      <c r="C662" s="267"/>
      <c r="D662" s="267"/>
      <c r="E662" s="367"/>
      <c r="F662" s="368"/>
      <c r="G662" s="369"/>
      <c r="H662" s="267"/>
      <c r="I662" s="365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 spans="1:26" ht="12.75" customHeight="1" x14ac:dyDescent="0.15">
      <c r="A663" s="267"/>
      <c r="B663" s="267"/>
      <c r="C663" s="267"/>
      <c r="D663" s="267"/>
      <c r="E663" s="367"/>
      <c r="F663" s="368"/>
      <c r="G663" s="369"/>
      <c r="H663" s="267"/>
      <c r="I663" s="365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 spans="1:26" ht="12.75" customHeight="1" x14ac:dyDescent="0.15">
      <c r="A664" s="267"/>
      <c r="B664" s="267"/>
      <c r="C664" s="267"/>
      <c r="D664" s="267"/>
      <c r="E664" s="367"/>
      <c r="F664" s="368"/>
      <c r="G664" s="369"/>
      <c r="H664" s="267"/>
      <c r="I664" s="365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 spans="1:26" ht="12.75" customHeight="1" x14ac:dyDescent="0.15">
      <c r="A665" s="267"/>
      <c r="B665" s="267"/>
      <c r="C665" s="267"/>
      <c r="D665" s="267"/>
      <c r="E665" s="367"/>
      <c r="F665" s="368"/>
      <c r="G665" s="369"/>
      <c r="H665" s="267"/>
      <c r="I665" s="365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 spans="1:26" ht="12.75" customHeight="1" x14ac:dyDescent="0.15">
      <c r="A666" s="267"/>
      <c r="B666" s="267"/>
      <c r="C666" s="267"/>
      <c r="D666" s="267"/>
      <c r="E666" s="367"/>
      <c r="F666" s="368"/>
      <c r="G666" s="369"/>
      <c r="H666" s="267"/>
      <c r="I666" s="365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 spans="1:26" ht="12.75" customHeight="1" x14ac:dyDescent="0.15">
      <c r="A667" s="267"/>
      <c r="B667" s="267"/>
      <c r="C667" s="267"/>
      <c r="D667" s="267"/>
      <c r="E667" s="367"/>
      <c r="F667" s="368"/>
      <c r="G667" s="369"/>
      <c r="H667" s="267"/>
      <c r="I667" s="365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 spans="1:26" ht="12.75" customHeight="1" x14ac:dyDescent="0.15">
      <c r="A668" s="267"/>
      <c r="B668" s="267"/>
      <c r="C668" s="267"/>
      <c r="D668" s="267"/>
      <c r="E668" s="367"/>
      <c r="F668" s="368"/>
      <c r="G668" s="369"/>
      <c r="H668" s="267"/>
      <c r="I668" s="365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 spans="1:26" ht="12.75" customHeight="1" x14ac:dyDescent="0.15">
      <c r="A669" s="267"/>
      <c r="B669" s="267"/>
      <c r="C669" s="267"/>
      <c r="D669" s="267"/>
      <c r="E669" s="367"/>
      <c r="F669" s="368"/>
      <c r="G669" s="369"/>
      <c r="H669" s="267"/>
      <c r="I669" s="365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 spans="1:26" ht="12.75" customHeight="1" x14ac:dyDescent="0.15">
      <c r="A670" s="267"/>
      <c r="B670" s="267"/>
      <c r="C670" s="267"/>
      <c r="D670" s="267"/>
      <c r="E670" s="367"/>
      <c r="F670" s="368"/>
      <c r="G670" s="369"/>
      <c r="H670" s="267"/>
      <c r="I670" s="365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 spans="1:26" ht="12.75" customHeight="1" x14ac:dyDescent="0.15">
      <c r="A671" s="267"/>
      <c r="B671" s="267"/>
      <c r="C671" s="267"/>
      <c r="D671" s="267"/>
      <c r="E671" s="367"/>
      <c r="F671" s="368"/>
      <c r="G671" s="369"/>
      <c r="H671" s="267"/>
      <c r="I671" s="365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 spans="1:26" ht="12.75" customHeight="1" x14ac:dyDescent="0.15">
      <c r="A672" s="267"/>
      <c r="B672" s="267"/>
      <c r="C672" s="267"/>
      <c r="D672" s="267"/>
      <c r="E672" s="367"/>
      <c r="F672" s="368"/>
      <c r="G672" s="369"/>
      <c r="H672" s="267"/>
      <c r="I672" s="365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 spans="1:26" ht="12.75" customHeight="1" x14ac:dyDescent="0.15">
      <c r="A673" s="267"/>
      <c r="B673" s="267"/>
      <c r="C673" s="267"/>
      <c r="D673" s="267"/>
      <c r="E673" s="367"/>
      <c r="F673" s="368"/>
      <c r="G673" s="369"/>
      <c r="H673" s="267"/>
      <c r="I673" s="365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 spans="1:26" ht="12.75" customHeight="1" x14ac:dyDescent="0.15">
      <c r="A674" s="267"/>
      <c r="B674" s="267"/>
      <c r="C674" s="267"/>
      <c r="D674" s="267"/>
      <c r="E674" s="367"/>
      <c r="F674" s="368"/>
      <c r="G674" s="369"/>
      <c r="H674" s="267"/>
      <c r="I674" s="365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 spans="1:26" ht="12.75" customHeight="1" x14ac:dyDescent="0.15">
      <c r="A675" s="267"/>
      <c r="B675" s="267"/>
      <c r="C675" s="267"/>
      <c r="D675" s="267"/>
      <c r="E675" s="367"/>
      <c r="F675" s="368"/>
      <c r="G675" s="369"/>
      <c r="H675" s="267"/>
      <c r="I675" s="365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 spans="1:26" ht="12.75" customHeight="1" x14ac:dyDescent="0.15">
      <c r="A676" s="267"/>
      <c r="B676" s="267"/>
      <c r="C676" s="267"/>
      <c r="D676" s="267"/>
      <c r="E676" s="367"/>
      <c r="F676" s="368"/>
      <c r="G676" s="369"/>
      <c r="H676" s="267"/>
      <c r="I676" s="365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 spans="1:26" ht="12.75" customHeight="1" x14ac:dyDescent="0.15">
      <c r="A677" s="267"/>
      <c r="B677" s="267"/>
      <c r="C677" s="267"/>
      <c r="D677" s="267"/>
      <c r="E677" s="367"/>
      <c r="F677" s="368"/>
      <c r="G677" s="369"/>
      <c r="H677" s="267"/>
      <c r="I677" s="365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 spans="1:26" ht="12.75" customHeight="1" x14ac:dyDescent="0.15">
      <c r="A678" s="267"/>
      <c r="B678" s="267"/>
      <c r="C678" s="267"/>
      <c r="D678" s="267"/>
      <c r="E678" s="367"/>
      <c r="F678" s="368"/>
      <c r="G678" s="369"/>
      <c r="H678" s="267"/>
      <c r="I678" s="365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 spans="1:26" ht="12.75" customHeight="1" x14ac:dyDescent="0.15">
      <c r="A679" s="267"/>
      <c r="B679" s="267"/>
      <c r="C679" s="267"/>
      <c r="D679" s="267"/>
      <c r="E679" s="367"/>
      <c r="F679" s="368"/>
      <c r="G679" s="369"/>
      <c r="H679" s="267"/>
      <c r="I679" s="365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 spans="1:26" ht="12.75" customHeight="1" x14ac:dyDescent="0.15">
      <c r="A680" s="267"/>
      <c r="B680" s="267"/>
      <c r="C680" s="267"/>
      <c r="D680" s="267"/>
      <c r="E680" s="367"/>
      <c r="F680" s="368"/>
      <c r="G680" s="369"/>
      <c r="H680" s="267"/>
      <c r="I680" s="365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 spans="1:26" ht="12.75" customHeight="1" x14ac:dyDescent="0.15">
      <c r="A681" s="267"/>
      <c r="B681" s="267"/>
      <c r="C681" s="267"/>
      <c r="D681" s="267"/>
      <c r="E681" s="367"/>
      <c r="F681" s="368"/>
      <c r="G681" s="369"/>
      <c r="H681" s="267"/>
      <c r="I681" s="365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 spans="1:26" ht="12.75" customHeight="1" x14ac:dyDescent="0.15">
      <c r="A682" s="267"/>
      <c r="B682" s="267"/>
      <c r="C682" s="267"/>
      <c r="D682" s="267"/>
      <c r="E682" s="367"/>
      <c r="F682" s="368"/>
      <c r="G682" s="369"/>
      <c r="H682" s="267"/>
      <c r="I682" s="365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 spans="1:26" ht="12.75" customHeight="1" x14ac:dyDescent="0.15">
      <c r="A683" s="267"/>
      <c r="B683" s="267"/>
      <c r="C683" s="267"/>
      <c r="D683" s="267"/>
      <c r="E683" s="367"/>
      <c r="F683" s="368"/>
      <c r="G683" s="369"/>
      <c r="H683" s="267"/>
      <c r="I683" s="365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 spans="1:26" ht="12.75" customHeight="1" x14ac:dyDescent="0.15">
      <c r="A684" s="267"/>
      <c r="B684" s="267"/>
      <c r="C684" s="267"/>
      <c r="D684" s="267"/>
      <c r="E684" s="367"/>
      <c r="F684" s="368"/>
      <c r="G684" s="369"/>
      <c r="H684" s="267"/>
      <c r="I684" s="365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 spans="1:26" ht="12.75" customHeight="1" x14ac:dyDescent="0.15">
      <c r="A685" s="267"/>
      <c r="B685" s="267"/>
      <c r="C685" s="267"/>
      <c r="D685" s="267"/>
      <c r="E685" s="367"/>
      <c r="F685" s="368"/>
      <c r="G685" s="369"/>
      <c r="H685" s="267"/>
      <c r="I685" s="365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 spans="1:26" ht="12.75" customHeight="1" x14ac:dyDescent="0.15">
      <c r="A686" s="267"/>
      <c r="B686" s="267"/>
      <c r="C686" s="267"/>
      <c r="D686" s="267"/>
      <c r="E686" s="367"/>
      <c r="F686" s="368"/>
      <c r="G686" s="369"/>
      <c r="H686" s="267"/>
      <c r="I686" s="365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 spans="1:26" ht="12.75" customHeight="1" x14ac:dyDescent="0.15">
      <c r="A687" s="267"/>
      <c r="B687" s="267"/>
      <c r="C687" s="267"/>
      <c r="D687" s="267"/>
      <c r="E687" s="367"/>
      <c r="F687" s="368"/>
      <c r="G687" s="369"/>
      <c r="H687" s="267"/>
      <c r="I687" s="365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 spans="1:26" ht="12.75" customHeight="1" x14ac:dyDescent="0.15">
      <c r="A688" s="267"/>
      <c r="B688" s="267"/>
      <c r="C688" s="267"/>
      <c r="D688" s="267"/>
      <c r="E688" s="367"/>
      <c r="F688" s="368"/>
      <c r="G688" s="369"/>
      <c r="H688" s="267"/>
      <c r="I688" s="365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 spans="1:26" ht="12.75" customHeight="1" x14ac:dyDescent="0.15">
      <c r="A689" s="267"/>
      <c r="B689" s="267"/>
      <c r="C689" s="267"/>
      <c r="D689" s="267"/>
      <c r="E689" s="367"/>
      <c r="F689" s="368"/>
      <c r="G689" s="369"/>
      <c r="H689" s="267"/>
      <c r="I689" s="365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 spans="1:26" ht="12.75" customHeight="1" x14ac:dyDescent="0.15">
      <c r="A690" s="267"/>
      <c r="B690" s="267"/>
      <c r="C690" s="267"/>
      <c r="D690" s="267"/>
      <c r="E690" s="367"/>
      <c r="F690" s="368"/>
      <c r="G690" s="369"/>
      <c r="H690" s="267"/>
      <c r="I690" s="365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 spans="1:26" ht="12.75" customHeight="1" x14ac:dyDescent="0.15">
      <c r="A691" s="267"/>
      <c r="B691" s="267"/>
      <c r="C691" s="267"/>
      <c r="D691" s="267"/>
      <c r="E691" s="367"/>
      <c r="F691" s="368"/>
      <c r="G691" s="369"/>
      <c r="H691" s="267"/>
      <c r="I691" s="365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 spans="1:26" ht="12.75" customHeight="1" x14ac:dyDescent="0.15">
      <c r="A692" s="267"/>
      <c r="B692" s="267"/>
      <c r="C692" s="267"/>
      <c r="D692" s="267"/>
      <c r="E692" s="367"/>
      <c r="F692" s="368"/>
      <c r="G692" s="369"/>
      <c r="H692" s="267"/>
      <c r="I692" s="365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 spans="1:26" ht="12.75" customHeight="1" x14ac:dyDescent="0.15">
      <c r="A693" s="267"/>
      <c r="B693" s="267"/>
      <c r="C693" s="267"/>
      <c r="D693" s="267"/>
      <c r="E693" s="367"/>
      <c r="F693" s="368"/>
      <c r="G693" s="369"/>
      <c r="H693" s="267"/>
      <c r="I693" s="365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 spans="1:26" ht="12.75" customHeight="1" x14ac:dyDescent="0.15">
      <c r="A694" s="267"/>
      <c r="B694" s="267"/>
      <c r="C694" s="267"/>
      <c r="D694" s="267"/>
      <c r="E694" s="367"/>
      <c r="F694" s="368"/>
      <c r="G694" s="369"/>
      <c r="H694" s="267"/>
      <c r="I694" s="365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 spans="1:26" ht="12.75" customHeight="1" x14ac:dyDescent="0.15">
      <c r="A695" s="267"/>
      <c r="B695" s="267"/>
      <c r="C695" s="267"/>
      <c r="D695" s="267"/>
      <c r="E695" s="367"/>
      <c r="F695" s="368"/>
      <c r="G695" s="369"/>
      <c r="H695" s="267"/>
      <c r="I695" s="365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 spans="1:26" ht="12.75" customHeight="1" x14ac:dyDescent="0.15">
      <c r="A696" s="267"/>
      <c r="B696" s="267"/>
      <c r="C696" s="267"/>
      <c r="D696" s="267"/>
      <c r="E696" s="367"/>
      <c r="F696" s="368"/>
      <c r="G696" s="369"/>
      <c r="H696" s="267"/>
      <c r="I696" s="365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 spans="1:26" ht="12.75" customHeight="1" x14ac:dyDescent="0.15">
      <c r="A697" s="267"/>
      <c r="B697" s="267"/>
      <c r="C697" s="267"/>
      <c r="D697" s="267"/>
      <c r="E697" s="367"/>
      <c r="F697" s="368"/>
      <c r="G697" s="369"/>
      <c r="H697" s="267"/>
      <c r="I697" s="365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 spans="1:26" ht="12.75" customHeight="1" x14ac:dyDescent="0.15">
      <c r="A698" s="267"/>
      <c r="B698" s="267"/>
      <c r="C698" s="267"/>
      <c r="D698" s="267"/>
      <c r="E698" s="367"/>
      <c r="F698" s="368"/>
      <c r="G698" s="369"/>
      <c r="H698" s="267"/>
      <c r="I698" s="365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 spans="1:26" ht="12.75" customHeight="1" x14ac:dyDescent="0.15">
      <c r="A699" s="267"/>
      <c r="B699" s="267"/>
      <c r="C699" s="267"/>
      <c r="D699" s="267"/>
      <c r="E699" s="367"/>
      <c r="F699" s="368"/>
      <c r="G699" s="369"/>
      <c r="H699" s="267"/>
      <c r="I699" s="365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 spans="1:26" ht="12.75" customHeight="1" x14ac:dyDescent="0.15">
      <c r="A700" s="267"/>
      <c r="B700" s="267"/>
      <c r="C700" s="267"/>
      <c r="D700" s="267"/>
      <c r="E700" s="367"/>
      <c r="F700" s="368"/>
      <c r="G700" s="369"/>
      <c r="H700" s="267"/>
      <c r="I700" s="365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 spans="1:26" ht="12.75" customHeight="1" x14ac:dyDescent="0.15">
      <c r="A701" s="267"/>
      <c r="B701" s="267"/>
      <c r="C701" s="267"/>
      <c r="D701" s="267"/>
      <c r="E701" s="367"/>
      <c r="F701" s="368"/>
      <c r="G701" s="369"/>
      <c r="H701" s="267"/>
      <c r="I701" s="365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 spans="1:26" ht="12.75" customHeight="1" x14ac:dyDescent="0.15">
      <c r="A702" s="267"/>
      <c r="B702" s="267"/>
      <c r="C702" s="267"/>
      <c r="D702" s="267"/>
      <c r="E702" s="367"/>
      <c r="F702" s="368"/>
      <c r="G702" s="369"/>
      <c r="H702" s="267"/>
      <c r="I702" s="365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 spans="1:26" ht="12.75" customHeight="1" x14ac:dyDescent="0.15">
      <c r="A703" s="267"/>
      <c r="B703" s="267"/>
      <c r="C703" s="267"/>
      <c r="D703" s="267"/>
      <c r="E703" s="367"/>
      <c r="F703" s="368"/>
      <c r="G703" s="369"/>
      <c r="H703" s="267"/>
      <c r="I703" s="365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 spans="1:26" ht="12.75" customHeight="1" x14ac:dyDescent="0.15">
      <c r="A704" s="267"/>
      <c r="B704" s="267"/>
      <c r="C704" s="267"/>
      <c r="D704" s="267"/>
      <c r="E704" s="367"/>
      <c r="F704" s="368"/>
      <c r="G704" s="369"/>
      <c r="H704" s="267"/>
      <c r="I704" s="365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 spans="1:26" ht="12.75" customHeight="1" x14ac:dyDescent="0.15">
      <c r="A705" s="267"/>
      <c r="B705" s="267"/>
      <c r="C705" s="267"/>
      <c r="D705" s="267"/>
      <c r="E705" s="367"/>
      <c r="F705" s="368"/>
      <c r="G705" s="369"/>
      <c r="H705" s="267"/>
      <c r="I705" s="365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 spans="1:26" ht="12.75" customHeight="1" x14ac:dyDescent="0.15">
      <c r="A706" s="267"/>
      <c r="B706" s="267"/>
      <c r="C706" s="267"/>
      <c r="D706" s="267"/>
      <c r="E706" s="367"/>
      <c r="F706" s="368"/>
      <c r="G706" s="369"/>
      <c r="H706" s="267"/>
      <c r="I706" s="365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 spans="1:26" ht="12.75" customHeight="1" x14ac:dyDescent="0.15">
      <c r="A707" s="267"/>
      <c r="B707" s="267"/>
      <c r="C707" s="267"/>
      <c r="D707" s="267"/>
      <c r="E707" s="367"/>
      <c r="F707" s="368"/>
      <c r="G707" s="369"/>
      <c r="H707" s="267"/>
      <c r="I707" s="365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 spans="1:26" ht="12.75" customHeight="1" x14ac:dyDescent="0.15">
      <c r="A708" s="267"/>
      <c r="B708" s="267"/>
      <c r="C708" s="267"/>
      <c r="D708" s="267"/>
      <c r="E708" s="367"/>
      <c r="F708" s="368"/>
      <c r="G708" s="369"/>
      <c r="H708" s="267"/>
      <c r="I708" s="365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 spans="1:26" ht="12.75" customHeight="1" x14ac:dyDescent="0.15">
      <c r="A709" s="267"/>
      <c r="B709" s="267"/>
      <c r="C709" s="267"/>
      <c r="D709" s="267"/>
      <c r="E709" s="367"/>
      <c r="F709" s="368"/>
      <c r="G709" s="369"/>
      <c r="H709" s="267"/>
      <c r="I709" s="365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 spans="1:26" ht="12.75" customHeight="1" x14ac:dyDescent="0.15">
      <c r="A710" s="267"/>
      <c r="B710" s="267"/>
      <c r="C710" s="267"/>
      <c r="D710" s="267"/>
      <c r="E710" s="367"/>
      <c r="F710" s="368"/>
      <c r="G710" s="369"/>
      <c r="H710" s="267"/>
      <c r="I710" s="365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 spans="1:26" ht="12.75" customHeight="1" x14ac:dyDescent="0.15">
      <c r="A711" s="267"/>
      <c r="B711" s="267"/>
      <c r="C711" s="267"/>
      <c r="D711" s="267"/>
      <c r="E711" s="367"/>
      <c r="F711" s="368"/>
      <c r="G711" s="369"/>
      <c r="H711" s="267"/>
      <c r="I711" s="365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 spans="1:26" ht="12.75" customHeight="1" x14ac:dyDescent="0.15">
      <c r="A712" s="267"/>
      <c r="B712" s="267"/>
      <c r="C712" s="267"/>
      <c r="D712" s="267"/>
      <c r="E712" s="367"/>
      <c r="F712" s="368"/>
      <c r="G712" s="369"/>
      <c r="H712" s="267"/>
      <c r="I712" s="365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 spans="1:26" ht="12.75" customHeight="1" x14ac:dyDescent="0.15">
      <c r="A713" s="267"/>
      <c r="B713" s="267"/>
      <c r="C713" s="267"/>
      <c r="D713" s="267"/>
      <c r="E713" s="367"/>
      <c r="F713" s="368"/>
      <c r="G713" s="369"/>
      <c r="H713" s="267"/>
      <c r="I713" s="365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 spans="1:26" ht="12.75" customHeight="1" x14ac:dyDescent="0.15">
      <c r="A714" s="267"/>
      <c r="B714" s="267"/>
      <c r="C714" s="267"/>
      <c r="D714" s="267"/>
      <c r="E714" s="367"/>
      <c r="F714" s="368"/>
      <c r="G714" s="369"/>
      <c r="H714" s="267"/>
      <c r="I714" s="365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 spans="1:26" ht="12.75" customHeight="1" x14ac:dyDescent="0.15">
      <c r="A715" s="267"/>
      <c r="B715" s="267"/>
      <c r="C715" s="267"/>
      <c r="D715" s="267"/>
      <c r="E715" s="367"/>
      <c r="F715" s="368"/>
      <c r="G715" s="369"/>
      <c r="H715" s="267"/>
      <c r="I715" s="365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 spans="1:26" ht="12.75" customHeight="1" x14ac:dyDescent="0.15">
      <c r="A716" s="267"/>
      <c r="B716" s="267"/>
      <c r="C716" s="267"/>
      <c r="D716" s="267"/>
      <c r="E716" s="367"/>
      <c r="F716" s="368"/>
      <c r="G716" s="369"/>
      <c r="H716" s="267"/>
      <c r="I716" s="365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 spans="1:26" ht="12.75" customHeight="1" x14ac:dyDescent="0.15">
      <c r="A717" s="267"/>
      <c r="B717" s="267"/>
      <c r="C717" s="267"/>
      <c r="D717" s="267"/>
      <c r="E717" s="367"/>
      <c r="F717" s="368"/>
      <c r="G717" s="369"/>
      <c r="H717" s="267"/>
      <c r="I717" s="365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 spans="1:26" ht="12.75" customHeight="1" x14ac:dyDescent="0.15">
      <c r="A718" s="267"/>
      <c r="B718" s="267"/>
      <c r="C718" s="267"/>
      <c r="D718" s="267"/>
      <c r="E718" s="367"/>
      <c r="F718" s="368"/>
      <c r="G718" s="369"/>
      <c r="H718" s="267"/>
      <c r="I718" s="365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 spans="1:26" ht="12.75" customHeight="1" x14ac:dyDescent="0.15">
      <c r="A719" s="267"/>
      <c r="B719" s="267"/>
      <c r="C719" s="267"/>
      <c r="D719" s="267"/>
      <c r="E719" s="367"/>
      <c r="F719" s="368"/>
      <c r="G719" s="369"/>
      <c r="H719" s="267"/>
      <c r="I719" s="365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 spans="1:26" ht="12.75" customHeight="1" x14ac:dyDescent="0.15">
      <c r="A720" s="267"/>
      <c r="B720" s="267"/>
      <c r="C720" s="267"/>
      <c r="D720" s="267"/>
      <c r="E720" s="367"/>
      <c r="F720" s="368"/>
      <c r="G720" s="369"/>
      <c r="H720" s="267"/>
      <c r="I720" s="365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 spans="1:26" ht="12.75" customHeight="1" x14ac:dyDescent="0.15">
      <c r="A721" s="267"/>
      <c r="B721" s="267"/>
      <c r="C721" s="267"/>
      <c r="D721" s="267"/>
      <c r="E721" s="367"/>
      <c r="F721" s="368"/>
      <c r="G721" s="369"/>
      <c r="H721" s="267"/>
      <c r="I721" s="365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 spans="1:26" ht="12.75" customHeight="1" x14ac:dyDescent="0.15">
      <c r="A722" s="267"/>
      <c r="B722" s="267"/>
      <c r="C722" s="267"/>
      <c r="D722" s="267"/>
      <c r="E722" s="367"/>
      <c r="F722" s="368"/>
      <c r="G722" s="369"/>
      <c r="H722" s="267"/>
      <c r="I722" s="365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 spans="1:26" ht="12.75" customHeight="1" x14ac:dyDescent="0.15">
      <c r="A723" s="267"/>
      <c r="B723" s="267"/>
      <c r="C723" s="267"/>
      <c r="D723" s="267"/>
      <c r="E723" s="367"/>
      <c r="F723" s="368"/>
      <c r="G723" s="369"/>
      <c r="H723" s="267"/>
      <c r="I723" s="365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 spans="1:26" ht="12.75" customHeight="1" x14ac:dyDescent="0.15">
      <c r="A724" s="267"/>
      <c r="B724" s="267"/>
      <c r="C724" s="267"/>
      <c r="D724" s="267"/>
      <c r="E724" s="367"/>
      <c r="F724" s="368"/>
      <c r="G724" s="369"/>
      <c r="H724" s="267"/>
      <c r="I724" s="365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 spans="1:26" ht="12.75" customHeight="1" x14ac:dyDescent="0.15">
      <c r="A725" s="267"/>
      <c r="B725" s="267"/>
      <c r="C725" s="267"/>
      <c r="D725" s="267"/>
      <c r="E725" s="367"/>
      <c r="F725" s="368"/>
      <c r="G725" s="369"/>
      <c r="H725" s="267"/>
      <c r="I725" s="365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 spans="1:26" ht="12.75" customHeight="1" x14ac:dyDescent="0.15">
      <c r="A726" s="267"/>
      <c r="B726" s="267"/>
      <c r="C726" s="267"/>
      <c r="D726" s="267"/>
      <c r="E726" s="367"/>
      <c r="F726" s="368"/>
      <c r="G726" s="369"/>
      <c r="H726" s="267"/>
      <c r="I726" s="365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 spans="1:26" ht="12.75" customHeight="1" x14ac:dyDescent="0.15">
      <c r="A727" s="267"/>
      <c r="B727" s="267"/>
      <c r="C727" s="267"/>
      <c r="D727" s="267"/>
      <c r="E727" s="367"/>
      <c r="F727" s="368"/>
      <c r="G727" s="369"/>
      <c r="H727" s="267"/>
      <c r="I727" s="365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 spans="1:26" ht="12.75" customHeight="1" x14ac:dyDescent="0.15">
      <c r="A728" s="267"/>
      <c r="B728" s="267"/>
      <c r="C728" s="267"/>
      <c r="D728" s="267"/>
      <c r="E728" s="367"/>
      <c r="F728" s="368"/>
      <c r="G728" s="369"/>
      <c r="H728" s="267"/>
      <c r="I728" s="365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 spans="1:26" ht="12.75" customHeight="1" x14ac:dyDescent="0.15">
      <c r="A729" s="267"/>
      <c r="B729" s="267"/>
      <c r="C729" s="267"/>
      <c r="D729" s="267"/>
      <c r="E729" s="367"/>
      <c r="F729" s="368"/>
      <c r="G729" s="369"/>
      <c r="H729" s="267"/>
      <c r="I729" s="365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 spans="1:26" ht="12.75" customHeight="1" x14ac:dyDescent="0.15">
      <c r="A730" s="267"/>
      <c r="B730" s="267"/>
      <c r="C730" s="267"/>
      <c r="D730" s="267"/>
      <c r="E730" s="367"/>
      <c r="F730" s="368"/>
      <c r="G730" s="369"/>
      <c r="H730" s="267"/>
      <c r="I730" s="365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 spans="1:26" ht="12.75" customHeight="1" x14ac:dyDescent="0.15">
      <c r="A731" s="267"/>
      <c r="B731" s="267"/>
      <c r="C731" s="267"/>
      <c r="D731" s="267"/>
      <c r="E731" s="367"/>
      <c r="F731" s="368"/>
      <c r="G731" s="369"/>
      <c r="H731" s="267"/>
      <c r="I731" s="365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 spans="1:26" ht="12.75" customHeight="1" x14ac:dyDescent="0.15">
      <c r="A732" s="267"/>
      <c r="B732" s="267"/>
      <c r="C732" s="267"/>
      <c r="D732" s="267"/>
      <c r="E732" s="367"/>
      <c r="F732" s="368"/>
      <c r="G732" s="369"/>
      <c r="H732" s="267"/>
      <c r="I732" s="365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 spans="1:26" ht="12.75" customHeight="1" x14ac:dyDescent="0.15">
      <c r="A733" s="267"/>
      <c r="B733" s="267"/>
      <c r="C733" s="267"/>
      <c r="D733" s="267"/>
      <c r="E733" s="367"/>
      <c r="F733" s="368"/>
      <c r="G733" s="369"/>
      <c r="H733" s="267"/>
      <c r="I733" s="365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 spans="1:26" ht="12.75" customHeight="1" x14ac:dyDescent="0.15">
      <c r="A734" s="267"/>
      <c r="B734" s="267"/>
      <c r="C734" s="267"/>
      <c r="D734" s="267"/>
      <c r="E734" s="367"/>
      <c r="F734" s="368"/>
      <c r="G734" s="369"/>
      <c r="H734" s="267"/>
      <c r="I734" s="365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 spans="1:26" ht="12.75" customHeight="1" x14ac:dyDescent="0.15">
      <c r="A735" s="267"/>
      <c r="B735" s="267"/>
      <c r="C735" s="267"/>
      <c r="D735" s="267"/>
      <c r="E735" s="367"/>
      <c r="F735" s="368"/>
      <c r="G735" s="369"/>
      <c r="H735" s="267"/>
      <c r="I735" s="365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 spans="1:26" ht="12.75" customHeight="1" x14ac:dyDescent="0.15">
      <c r="A736" s="267"/>
      <c r="B736" s="267"/>
      <c r="C736" s="267"/>
      <c r="D736" s="267"/>
      <c r="E736" s="367"/>
      <c r="F736" s="368"/>
      <c r="G736" s="369"/>
      <c r="H736" s="267"/>
      <c r="I736" s="365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 spans="1:26" ht="12.75" customHeight="1" x14ac:dyDescent="0.15">
      <c r="A737" s="267"/>
      <c r="B737" s="267"/>
      <c r="C737" s="267"/>
      <c r="D737" s="267"/>
      <c r="E737" s="367"/>
      <c r="F737" s="368"/>
      <c r="G737" s="369"/>
      <c r="H737" s="267"/>
      <c r="I737" s="365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 spans="1:26" ht="12.75" customHeight="1" x14ac:dyDescent="0.15">
      <c r="A738" s="267"/>
      <c r="B738" s="267"/>
      <c r="C738" s="267"/>
      <c r="D738" s="267"/>
      <c r="E738" s="367"/>
      <c r="F738" s="368"/>
      <c r="G738" s="369"/>
      <c r="H738" s="267"/>
      <c r="I738" s="365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 spans="1:26" ht="12.75" customHeight="1" x14ac:dyDescent="0.15">
      <c r="A739" s="267"/>
      <c r="B739" s="267"/>
      <c r="C739" s="267"/>
      <c r="D739" s="267"/>
      <c r="E739" s="367"/>
      <c r="F739" s="368"/>
      <c r="G739" s="369"/>
      <c r="H739" s="267"/>
      <c r="I739" s="365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 spans="1:26" ht="12.75" customHeight="1" x14ac:dyDescent="0.15">
      <c r="A740" s="267"/>
      <c r="B740" s="267"/>
      <c r="C740" s="267"/>
      <c r="D740" s="267"/>
      <c r="E740" s="367"/>
      <c r="F740" s="368"/>
      <c r="G740" s="369"/>
      <c r="H740" s="267"/>
      <c r="I740" s="365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 spans="1:26" ht="12.75" customHeight="1" x14ac:dyDescent="0.15">
      <c r="A741" s="267"/>
      <c r="B741" s="267"/>
      <c r="C741" s="267"/>
      <c r="D741" s="267"/>
      <c r="E741" s="367"/>
      <c r="F741" s="368"/>
      <c r="G741" s="369"/>
      <c r="H741" s="267"/>
      <c r="I741" s="365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 spans="1:26" ht="12.75" customHeight="1" x14ac:dyDescent="0.15">
      <c r="A742" s="267"/>
      <c r="B742" s="267"/>
      <c r="C742" s="267"/>
      <c r="D742" s="267"/>
      <c r="E742" s="367"/>
      <c r="F742" s="368"/>
      <c r="G742" s="369"/>
      <c r="H742" s="267"/>
      <c r="I742" s="365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 spans="1:26" ht="12.75" customHeight="1" x14ac:dyDescent="0.15">
      <c r="A743" s="267"/>
      <c r="B743" s="267"/>
      <c r="C743" s="267"/>
      <c r="D743" s="267"/>
      <c r="E743" s="367"/>
      <c r="F743" s="368"/>
      <c r="G743" s="369"/>
      <c r="H743" s="267"/>
      <c r="I743" s="365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 spans="1:26" ht="12.75" customHeight="1" x14ac:dyDescent="0.15">
      <c r="A744" s="267"/>
      <c r="B744" s="267"/>
      <c r="C744" s="267"/>
      <c r="D744" s="267"/>
      <c r="E744" s="367"/>
      <c r="F744" s="368"/>
      <c r="G744" s="369"/>
      <c r="H744" s="267"/>
      <c r="I744" s="365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 spans="1:26" ht="12.75" customHeight="1" x14ac:dyDescent="0.15">
      <c r="A745" s="267"/>
      <c r="B745" s="267"/>
      <c r="C745" s="267"/>
      <c r="D745" s="267"/>
      <c r="E745" s="367"/>
      <c r="F745" s="368"/>
      <c r="G745" s="369"/>
      <c r="H745" s="267"/>
      <c r="I745" s="365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 spans="1:26" ht="12.75" customHeight="1" x14ac:dyDescent="0.15">
      <c r="A746" s="267"/>
      <c r="B746" s="267"/>
      <c r="C746" s="267"/>
      <c r="D746" s="267"/>
      <c r="E746" s="367"/>
      <c r="F746" s="368"/>
      <c r="G746" s="369"/>
      <c r="H746" s="267"/>
      <c r="I746" s="365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 spans="1:26" ht="12.75" customHeight="1" x14ac:dyDescent="0.15">
      <c r="A747" s="267"/>
      <c r="B747" s="267"/>
      <c r="C747" s="267"/>
      <c r="D747" s="267"/>
      <c r="E747" s="367"/>
      <c r="F747" s="368"/>
      <c r="G747" s="369"/>
      <c r="H747" s="267"/>
      <c r="I747" s="365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 spans="1:26" ht="12.75" customHeight="1" x14ac:dyDescent="0.15">
      <c r="A748" s="267"/>
      <c r="B748" s="267"/>
      <c r="C748" s="267"/>
      <c r="D748" s="267"/>
      <c r="E748" s="367"/>
      <c r="F748" s="368"/>
      <c r="G748" s="369"/>
      <c r="H748" s="267"/>
      <c r="I748" s="365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 spans="1:26" ht="12.75" customHeight="1" x14ac:dyDescent="0.15">
      <c r="A749" s="267"/>
      <c r="B749" s="267"/>
      <c r="C749" s="267"/>
      <c r="D749" s="267"/>
      <c r="E749" s="367"/>
      <c r="F749" s="368"/>
      <c r="G749" s="369"/>
      <c r="H749" s="267"/>
      <c r="I749" s="365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 spans="1:26" ht="12.75" customHeight="1" x14ac:dyDescent="0.15">
      <c r="A750" s="267"/>
      <c r="B750" s="267"/>
      <c r="C750" s="267"/>
      <c r="D750" s="267"/>
      <c r="E750" s="367"/>
      <c r="F750" s="368"/>
      <c r="G750" s="369"/>
      <c r="H750" s="267"/>
      <c r="I750" s="365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 spans="1:26" ht="12.75" customHeight="1" x14ac:dyDescent="0.15">
      <c r="A751" s="267"/>
      <c r="B751" s="267"/>
      <c r="C751" s="267"/>
      <c r="D751" s="267"/>
      <c r="E751" s="367"/>
      <c r="F751" s="368"/>
      <c r="G751" s="369"/>
      <c r="H751" s="267"/>
      <c r="I751" s="365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 spans="1:26" ht="12.75" customHeight="1" x14ac:dyDescent="0.15">
      <c r="A752" s="267"/>
      <c r="B752" s="267"/>
      <c r="C752" s="267"/>
      <c r="D752" s="267"/>
      <c r="E752" s="367"/>
      <c r="F752" s="368"/>
      <c r="G752" s="369"/>
      <c r="H752" s="267"/>
      <c r="I752" s="365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 spans="1:26" ht="12.75" customHeight="1" x14ac:dyDescent="0.15">
      <c r="A753" s="267"/>
      <c r="B753" s="267"/>
      <c r="C753" s="267"/>
      <c r="D753" s="267"/>
      <c r="E753" s="367"/>
      <c r="F753" s="368"/>
      <c r="G753" s="369"/>
      <c r="H753" s="267"/>
      <c r="I753" s="365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 spans="1:26" ht="12.75" customHeight="1" x14ac:dyDescent="0.15">
      <c r="A754" s="267"/>
      <c r="B754" s="267"/>
      <c r="C754" s="267"/>
      <c r="D754" s="267"/>
      <c r="E754" s="367"/>
      <c r="F754" s="368"/>
      <c r="G754" s="369"/>
      <c r="H754" s="267"/>
      <c r="I754" s="365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 spans="1:26" ht="12.75" customHeight="1" x14ac:dyDescent="0.15">
      <c r="A755" s="267"/>
      <c r="B755" s="267"/>
      <c r="C755" s="267"/>
      <c r="D755" s="267"/>
      <c r="E755" s="367"/>
      <c r="F755" s="368"/>
      <c r="G755" s="369"/>
      <c r="H755" s="267"/>
      <c r="I755" s="365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 spans="1:26" ht="12.75" customHeight="1" x14ac:dyDescent="0.15">
      <c r="A756" s="267"/>
      <c r="B756" s="267"/>
      <c r="C756" s="267"/>
      <c r="D756" s="267"/>
      <c r="E756" s="367"/>
      <c r="F756" s="368"/>
      <c r="G756" s="369"/>
      <c r="H756" s="267"/>
      <c r="I756" s="365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 spans="1:26" ht="12.75" customHeight="1" x14ac:dyDescent="0.15">
      <c r="A757" s="267"/>
      <c r="B757" s="267"/>
      <c r="C757" s="267"/>
      <c r="D757" s="267"/>
      <c r="E757" s="367"/>
      <c r="F757" s="368"/>
      <c r="G757" s="369"/>
      <c r="H757" s="267"/>
      <c r="I757" s="365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 spans="1:26" ht="12.75" customHeight="1" x14ac:dyDescent="0.15">
      <c r="A758" s="267"/>
      <c r="B758" s="267"/>
      <c r="C758" s="267"/>
      <c r="D758" s="267"/>
      <c r="E758" s="367"/>
      <c r="F758" s="368"/>
      <c r="G758" s="369"/>
      <c r="H758" s="267"/>
      <c r="I758" s="365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 spans="1:26" ht="12.75" customHeight="1" x14ac:dyDescent="0.15">
      <c r="A759" s="267"/>
      <c r="B759" s="267"/>
      <c r="C759" s="267"/>
      <c r="D759" s="267"/>
      <c r="E759" s="367"/>
      <c r="F759" s="368"/>
      <c r="G759" s="369"/>
      <c r="H759" s="267"/>
      <c r="I759" s="365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 spans="1:26" ht="12.75" customHeight="1" x14ac:dyDescent="0.15">
      <c r="A760" s="267"/>
      <c r="B760" s="267"/>
      <c r="C760" s="267"/>
      <c r="D760" s="267"/>
      <c r="E760" s="367"/>
      <c r="F760" s="368"/>
      <c r="G760" s="369"/>
      <c r="H760" s="267"/>
      <c r="I760" s="365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 spans="1:26" ht="12.75" customHeight="1" x14ac:dyDescent="0.15">
      <c r="A761" s="267"/>
      <c r="B761" s="267"/>
      <c r="C761" s="267"/>
      <c r="D761" s="267"/>
      <c r="E761" s="367"/>
      <c r="F761" s="368"/>
      <c r="G761" s="369"/>
      <c r="H761" s="267"/>
      <c r="I761" s="365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 spans="1:26" ht="12.75" customHeight="1" x14ac:dyDescent="0.15">
      <c r="A762" s="267"/>
      <c r="B762" s="267"/>
      <c r="C762" s="267"/>
      <c r="D762" s="267"/>
      <c r="E762" s="367"/>
      <c r="F762" s="368"/>
      <c r="G762" s="369"/>
      <c r="H762" s="267"/>
      <c r="I762" s="365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 spans="1:26" ht="12.75" customHeight="1" x14ac:dyDescent="0.15">
      <c r="A763" s="267"/>
      <c r="B763" s="267"/>
      <c r="C763" s="267"/>
      <c r="D763" s="267"/>
      <c r="E763" s="367"/>
      <c r="F763" s="368"/>
      <c r="G763" s="369"/>
      <c r="H763" s="267"/>
      <c r="I763" s="365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 spans="1:26" ht="12.75" customHeight="1" x14ac:dyDescent="0.15">
      <c r="A764" s="267"/>
      <c r="B764" s="267"/>
      <c r="C764" s="267"/>
      <c r="D764" s="267"/>
      <c r="E764" s="367"/>
      <c r="F764" s="368"/>
      <c r="G764" s="369"/>
      <c r="H764" s="267"/>
      <c r="I764" s="365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 spans="1:26" ht="12.75" customHeight="1" x14ac:dyDescent="0.15">
      <c r="A765" s="267"/>
      <c r="B765" s="267"/>
      <c r="C765" s="267"/>
      <c r="D765" s="267"/>
      <c r="E765" s="367"/>
      <c r="F765" s="368"/>
      <c r="G765" s="369"/>
      <c r="H765" s="267"/>
      <c r="I765" s="365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 spans="1:26" ht="12.75" customHeight="1" x14ac:dyDescent="0.15">
      <c r="A766" s="267"/>
      <c r="B766" s="267"/>
      <c r="C766" s="267"/>
      <c r="D766" s="267"/>
      <c r="E766" s="367"/>
      <c r="F766" s="368"/>
      <c r="G766" s="369"/>
      <c r="H766" s="267"/>
      <c r="I766" s="365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 spans="1:26" ht="12.75" customHeight="1" x14ac:dyDescent="0.15">
      <c r="A767" s="267"/>
      <c r="B767" s="267"/>
      <c r="C767" s="267"/>
      <c r="D767" s="267"/>
      <c r="E767" s="367"/>
      <c r="F767" s="368"/>
      <c r="G767" s="369"/>
      <c r="H767" s="267"/>
      <c r="I767" s="365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 spans="1:26" ht="12.75" customHeight="1" x14ac:dyDescent="0.15">
      <c r="A768" s="267"/>
      <c r="B768" s="267"/>
      <c r="C768" s="267"/>
      <c r="D768" s="267"/>
      <c r="E768" s="367"/>
      <c r="F768" s="368"/>
      <c r="G768" s="369"/>
      <c r="H768" s="267"/>
      <c r="I768" s="365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 spans="1:26" ht="12.75" customHeight="1" x14ac:dyDescent="0.15">
      <c r="A769" s="267"/>
      <c r="B769" s="267"/>
      <c r="C769" s="267"/>
      <c r="D769" s="267"/>
      <c r="E769" s="367"/>
      <c r="F769" s="368"/>
      <c r="G769" s="369"/>
      <c r="H769" s="267"/>
      <c r="I769" s="365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 spans="1:26" ht="12.75" customHeight="1" x14ac:dyDescent="0.15">
      <c r="A770" s="267"/>
      <c r="B770" s="267"/>
      <c r="C770" s="267"/>
      <c r="D770" s="267"/>
      <c r="E770" s="367"/>
      <c r="F770" s="368"/>
      <c r="G770" s="369"/>
      <c r="H770" s="267"/>
      <c r="I770" s="365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 spans="1:26" ht="12.75" customHeight="1" x14ac:dyDescent="0.15">
      <c r="A771" s="267"/>
      <c r="B771" s="267"/>
      <c r="C771" s="267"/>
      <c r="D771" s="267"/>
      <c r="E771" s="367"/>
      <c r="F771" s="368"/>
      <c r="G771" s="369"/>
      <c r="H771" s="267"/>
      <c r="I771" s="365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 spans="1:26" ht="12.75" customHeight="1" x14ac:dyDescent="0.15">
      <c r="A772" s="267"/>
      <c r="B772" s="267"/>
      <c r="C772" s="267"/>
      <c r="D772" s="267"/>
      <c r="E772" s="367"/>
      <c r="F772" s="368"/>
      <c r="G772" s="369"/>
      <c r="H772" s="267"/>
      <c r="I772" s="365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 spans="1:26" ht="12.75" customHeight="1" x14ac:dyDescent="0.15">
      <c r="A773" s="267"/>
      <c r="B773" s="267"/>
      <c r="C773" s="267"/>
      <c r="D773" s="267"/>
      <c r="E773" s="367"/>
      <c r="F773" s="368"/>
      <c r="G773" s="369"/>
      <c r="H773" s="267"/>
      <c r="I773" s="365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 spans="1:26" ht="12.75" customHeight="1" x14ac:dyDescent="0.15">
      <c r="A774" s="267"/>
      <c r="B774" s="267"/>
      <c r="C774" s="267"/>
      <c r="D774" s="267"/>
      <c r="E774" s="367"/>
      <c r="F774" s="368"/>
      <c r="G774" s="369"/>
      <c r="H774" s="267"/>
      <c r="I774" s="365"/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 spans="1:26" ht="12.75" customHeight="1" x14ac:dyDescent="0.15">
      <c r="A775" s="267"/>
      <c r="B775" s="267"/>
      <c r="C775" s="267"/>
      <c r="D775" s="267"/>
      <c r="E775" s="367"/>
      <c r="F775" s="368"/>
      <c r="G775" s="369"/>
      <c r="H775" s="267"/>
      <c r="I775" s="365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 spans="1:26" ht="12.75" customHeight="1" x14ac:dyDescent="0.15">
      <c r="A776" s="267"/>
      <c r="B776" s="267"/>
      <c r="C776" s="267"/>
      <c r="D776" s="267"/>
      <c r="E776" s="367"/>
      <c r="F776" s="368"/>
      <c r="G776" s="369"/>
      <c r="H776" s="267"/>
      <c r="I776" s="365"/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 spans="1:26" ht="12.75" customHeight="1" x14ac:dyDescent="0.15">
      <c r="A777" s="267"/>
      <c r="B777" s="267"/>
      <c r="C777" s="267"/>
      <c r="D777" s="267"/>
      <c r="E777" s="367"/>
      <c r="F777" s="368"/>
      <c r="G777" s="369"/>
      <c r="H777" s="267"/>
      <c r="I777" s="365"/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 spans="1:26" ht="12.75" customHeight="1" x14ac:dyDescent="0.15">
      <c r="A778" s="267"/>
      <c r="B778" s="267"/>
      <c r="C778" s="267"/>
      <c r="D778" s="267"/>
      <c r="E778" s="367"/>
      <c r="F778" s="368"/>
      <c r="G778" s="369"/>
      <c r="H778" s="267"/>
      <c r="I778" s="365"/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 spans="1:26" ht="12.75" customHeight="1" x14ac:dyDescent="0.15">
      <c r="A779" s="267"/>
      <c r="B779" s="267"/>
      <c r="C779" s="267"/>
      <c r="D779" s="267"/>
      <c r="E779" s="367"/>
      <c r="F779" s="368"/>
      <c r="G779" s="369"/>
      <c r="H779" s="267"/>
      <c r="I779" s="365"/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 spans="1:26" ht="12.75" customHeight="1" x14ac:dyDescent="0.15">
      <c r="A780" s="267"/>
      <c r="B780" s="267"/>
      <c r="C780" s="267"/>
      <c r="D780" s="267"/>
      <c r="E780" s="367"/>
      <c r="F780" s="368"/>
      <c r="G780" s="369"/>
      <c r="H780" s="267"/>
      <c r="I780" s="365"/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 spans="1:26" ht="12.75" customHeight="1" x14ac:dyDescent="0.15">
      <c r="A781" s="267"/>
      <c r="B781" s="267"/>
      <c r="C781" s="267"/>
      <c r="D781" s="267"/>
      <c r="E781" s="367"/>
      <c r="F781" s="368"/>
      <c r="G781" s="369"/>
      <c r="H781" s="267"/>
      <c r="I781" s="365"/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 spans="1:26" ht="12.75" customHeight="1" x14ac:dyDescent="0.15">
      <c r="A782" s="267"/>
      <c r="B782" s="267"/>
      <c r="C782" s="267"/>
      <c r="D782" s="267"/>
      <c r="E782" s="367"/>
      <c r="F782" s="368"/>
      <c r="G782" s="369"/>
      <c r="H782" s="267"/>
      <c r="I782" s="365"/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 spans="1:26" ht="12.75" customHeight="1" x14ac:dyDescent="0.15">
      <c r="A783" s="267"/>
      <c r="B783" s="267"/>
      <c r="C783" s="267"/>
      <c r="D783" s="267"/>
      <c r="E783" s="367"/>
      <c r="F783" s="368"/>
      <c r="G783" s="369"/>
      <c r="H783" s="267"/>
      <c r="I783" s="365"/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 spans="1:26" ht="12.75" customHeight="1" x14ac:dyDescent="0.15">
      <c r="A784" s="267"/>
      <c r="B784" s="267"/>
      <c r="C784" s="267"/>
      <c r="D784" s="267"/>
      <c r="E784" s="367"/>
      <c r="F784" s="368"/>
      <c r="G784" s="369"/>
      <c r="H784" s="267"/>
      <c r="I784" s="365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 spans="1:26" ht="12.75" customHeight="1" x14ac:dyDescent="0.15">
      <c r="A785" s="267"/>
      <c r="B785" s="267"/>
      <c r="C785" s="267"/>
      <c r="D785" s="267"/>
      <c r="E785" s="367"/>
      <c r="F785" s="368"/>
      <c r="G785" s="369"/>
      <c r="H785" s="267"/>
      <c r="I785" s="365"/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 spans="1:26" ht="12.75" customHeight="1" x14ac:dyDescent="0.15">
      <c r="A786" s="267"/>
      <c r="B786" s="267"/>
      <c r="C786" s="267"/>
      <c r="D786" s="267"/>
      <c r="E786" s="367"/>
      <c r="F786" s="368"/>
      <c r="G786" s="369"/>
      <c r="H786" s="267"/>
      <c r="I786" s="365"/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 spans="1:26" ht="12.75" customHeight="1" x14ac:dyDescent="0.15">
      <c r="A787" s="267"/>
      <c r="B787" s="267"/>
      <c r="C787" s="267"/>
      <c r="D787" s="267"/>
      <c r="E787" s="367"/>
      <c r="F787" s="368"/>
      <c r="G787" s="369"/>
      <c r="H787" s="267"/>
      <c r="I787" s="365"/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 spans="1:26" ht="12.75" customHeight="1" x14ac:dyDescent="0.15">
      <c r="A788" s="267"/>
      <c r="B788" s="267"/>
      <c r="C788" s="267"/>
      <c r="D788" s="267"/>
      <c r="E788" s="367"/>
      <c r="F788" s="368"/>
      <c r="G788" s="369"/>
      <c r="H788" s="267"/>
      <c r="I788" s="365"/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 spans="1:26" ht="12.75" customHeight="1" x14ac:dyDescent="0.15">
      <c r="A789" s="267"/>
      <c r="B789" s="267"/>
      <c r="C789" s="267"/>
      <c r="D789" s="267"/>
      <c r="E789" s="367"/>
      <c r="F789" s="368"/>
      <c r="G789" s="369"/>
      <c r="H789" s="267"/>
      <c r="I789" s="365"/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 spans="1:26" ht="12.75" customHeight="1" x14ac:dyDescent="0.15">
      <c r="A790" s="267"/>
      <c r="B790" s="267"/>
      <c r="C790" s="267"/>
      <c r="D790" s="267"/>
      <c r="E790" s="367"/>
      <c r="F790" s="368"/>
      <c r="G790" s="369"/>
      <c r="H790" s="267"/>
      <c r="I790" s="365"/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 spans="1:26" ht="12.75" customHeight="1" x14ac:dyDescent="0.15">
      <c r="A791" s="267"/>
      <c r="B791" s="267"/>
      <c r="C791" s="267"/>
      <c r="D791" s="267"/>
      <c r="E791" s="367"/>
      <c r="F791" s="368"/>
      <c r="G791" s="369"/>
      <c r="H791" s="267"/>
      <c r="I791" s="365"/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 spans="1:26" ht="12.75" customHeight="1" x14ac:dyDescent="0.15">
      <c r="A792" s="267"/>
      <c r="B792" s="267"/>
      <c r="C792" s="267"/>
      <c r="D792" s="267"/>
      <c r="E792" s="367"/>
      <c r="F792" s="368"/>
      <c r="G792" s="369"/>
      <c r="H792" s="267"/>
      <c r="I792" s="365"/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 spans="1:26" ht="12.75" customHeight="1" x14ac:dyDescent="0.15">
      <c r="A793" s="267"/>
      <c r="B793" s="267"/>
      <c r="C793" s="267"/>
      <c r="D793" s="267"/>
      <c r="E793" s="367"/>
      <c r="F793" s="368"/>
      <c r="G793" s="369"/>
      <c r="H793" s="267"/>
      <c r="I793" s="365"/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 spans="1:26" ht="12.75" customHeight="1" x14ac:dyDescent="0.15">
      <c r="A794" s="267"/>
      <c r="B794" s="267"/>
      <c r="C794" s="267"/>
      <c r="D794" s="267"/>
      <c r="E794" s="367"/>
      <c r="F794" s="368"/>
      <c r="G794" s="369"/>
      <c r="H794" s="267"/>
      <c r="I794" s="365"/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 spans="1:26" ht="12.75" customHeight="1" x14ac:dyDescent="0.15">
      <c r="A795" s="267"/>
      <c r="B795" s="267"/>
      <c r="C795" s="267"/>
      <c r="D795" s="267"/>
      <c r="E795" s="367"/>
      <c r="F795" s="368"/>
      <c r="G795" s="369"/>
      <c r="H795" s="267"/>
      <c r="I795" s="365"/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 spans="1:26" ht="12.75" customHeight="1" x14ac:dyDescent="0.15">
      <c r="A796" s="267"/>
      <c r="B796" s="267"/>
      <c r="C796" s="267"/>
      <c r="D796" s="267"/>
      <c r="E796" s="367"/>
      <c r="F796" s="368"/>
      <c r="G796" s="369"/>
      <c r="H796" s="267"/>
      <c r="I796" s="365"/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 spans="1:26" ht="12.75" customHeight="1" x14ac:dyDescent="0.15">
      <c r="A797" s="267"/>
      <c r="B797" s="267"/>
      <c r="C797" s="267"/>
      <c r="D797" s="267"/>
      <c r="E797" s="367"/>
      <c r="F797" s="368"/>
      <c r="G797" s="369"/>
      <c r="H797" s="267"/>
      <c r="I797" s="365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 spans="1:26" ht="12.75" customHeight="1" x14ac:dyDescent="0.15">
      <c r="A798" s="267"/>
      <c r="B798" s="267"/>
      <c r="C798" s="267"/>
      <c r="D798" s="267"/>
      <c r="E798" s="367"/>
      <c r="F798" s="368"/>
      <c r="G798" s="369"/>
      <c r="H798" s="267"/>
      <c r="I798" s="365"/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 spans="1:26" ht="12.75" customHeight="1" x14ac:dyDescent="0.15">
      <c r="A799" s="267"/>
      <c r="B799" s="267"/>
      <c r="C799" s="267"/>
      <c r="D799" s="267"/>
      <c r="E799" s="367"/>
      <c r="F799" s="368"/>
      <c r="G799" s="369"/>
      <c r="H799" s="267"/>
      <c r="I799" s="365"/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 spans="1:26" ht="12.75" customHeight="1" x14ac:dyDescent="0.15">
      <c r="A800" s="267"/>
      <c r="B800" s="267"/>
      <c r="C800" s="267"/>
      <c r="D800" s="267"/>
      <c r="E800" s="367"/>
      <c r="F800" s="368"/>
      <c r="G800" s="369"/>
      <c r="H800" s="267"/>
      <c r="I800" s="365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 spans="1:26" ht="12.75" customHeight="1" x14ac:dyDescent="0.15">
      <c r="A801" s="267"/>
      <c r="B801" s="267"/>
      <c r="C801" s="267"/>
      <c r="D801" s="267"/>
      <c r="E801" s="367"/>
      <c r="F801" s="368"/>
      <c r="G801" s="369"/>
      <c r="H801" s="267"/>
      <c r="I801" s="365"/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 spans="1:26" ht="12.75" customHeight="1" x14ac:dyDescent="0.15">
      <c r="A802" s="267"/>
      <c r="B802" s="267"/>
      <c r="C802" s="267"/>
      <c r="D802" s="267"/>
      <c r="E802" s="367"/>
      <c r="F802" s="368"/>
      <c r="G802" s="369"/>
      <c r="H802" s="267"/>
      <c r="I802" s="365"/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 spans="1:26" ht="12.75" customHeight="1" x14ac:dyDescent="0.15">
      <c r="A803" s="267"/>
      <c r="B803" s="267"/>
      <c r="C803" s="267"/>
      <c r="D803" s="267"/>
      <c r="E803" s="367"/>
      <c r="F803" s="368"/>
      <c r="G803" s="369"/>
      <c r="H803" s="267"/>
      <c r="I803" s="365"/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 spans="1:26" ht="12.75" customHeight="1" x14ac:dyDescent="0.15">
      <c r="A804" s="267"/>
      <c r="B804" s="267"/>
      <c r="C804" s="267"/>
      <c r="D804" s="267"/>
      <c r="E804" s="367"/>
      <c r="F804" s="368"/>
      <c r="G804" s="369"/>
      <c r="H804" s="267"/>
      <c r="I804" s="365"/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 spans="1:26" ht="12.75" customHeight="1" x14ac:dyDescent="0.15">
      <c r="A805" s="267"/>
      <c r="B805" s="267"/>
      <c r="C805" s="267"/>
      <c r="D805" s="267"/>
      <c r="E805" s="367"/>
      <c r="F805" s="368"/>
      <c r="G805" s="369"/>
      <c r="H805" s="267"/>
      <c r="I805" s="365"/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 spans="1:26" ht="12.75" customHeight="1" x14ac:dyDescent="0.15">
      <c r="A806" s="267"/>
      <c r="B806" s="267"/>
      <c r="C806" s="267"/>
      <c r="D806" s="267"/>
      <c r="E806" s="367"/>
      <c r="F806" s="368"/>
      <c r="G806" s="369"/>
      <c r="H806" s="267"/>
      <c r="I806" s="365"/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 spans="1:26" ht="12.75" customHeight="1" x14ac:dyDescent="0.15">
      <c r="A807" s="267"/>
      <c r="B807" s="267"/>
      <c r="C807" s="267"/>
      <c r="D807" s="267"/>
      <c r="E807" s="367"/>
      <c r="F807" s="368"/>
      <c r="G807" s="369"/>
      <c r="H807" s="267"/>
      <c r="I807" s="365"/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 spans="1:26" ht="12.75" customHeight="1" x14ac:dyDescent="0.15">
      <c r="A808" s="267"/>
      <c r="B808" s="267"/>
      <c r="C808" s="267"/>
      <c r="D808" s="267"/>
      <c r="E808" s="367"/>
      <c r="F808" s="368"/>
      <c r="G808" s="369"/>
      <c r="H808" s="267"/>
      <c r="I808" s="365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 spans="1:26" ht="12.75" customHeight="1" x14ac:dyDescent="0.15">
      <c r="A809" s="267"/>
      <c r="B809" s="267"/>
      <c r="C809" s="267"/>
      <c r="D809" s="267"/>
      <c r="E809" s="367"/>
      <c r="F809" s="368"/>
      <c r="G809" s="369"/>
      <c r="H809" s="267"/>
      <c r="I809" s="365"/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 spans="1:26" ht="12.75" customHeight="1" x14ac:dyDescent="0.15">
      <c r="A810" s="267"/>
      <c r="B810" s="267"/>
      <c r="C810" s="267"/>
      <c r="D810" s="267"/>
      <c r="E810" s="367"/>
      <c r="F810" s="368"/>
      <c r="G810" s="369"/>
      <c r="H810" s="267"/>
      <c r="I810" s="365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 spans="1:26" ht="12.75" customHeight="1" x14ac:dyDescent="0.15">
      <c r="A811" s="267"/>
      <c r="B811" s="267"/>
      <c r="C811" s="267"/>
      <c r="D811" s="267"/>
      <c r="E811" s="367"/>
      <c r="F811" s="368"/>
      <c r="G811" s="369"/>
      <c r="H811" s="267"/>
      <c r="I811" s="365"/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 spans="1:26" ht="12.75" customHeight="1" x14ac:dyDescent="0.15">
      <c r="A812" s="267"/>
      <c r="B812" s="267"/>
      <c r="C812" s="267"/>
      <c r="D812" s="267"/>
      <c r="E812" s="367"/>
      <c r="F812" s="368"/>
      <c r="G812" s="369"/>
      <c r="H812" s="267"/>
      <c r="I812" s="365"/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 spans="1:26" ht="12.75" customHeight="1" x14ac:dyDescent="0.15">
      <c r="A813" s="267"/>
      <c r="B813" s="267"/>
      <c r="C813" s="267"/>
      <c r="D813" s="267"/>
      <c r="E813" s="367"/>
      <c r="F813" s="368"/>
      <c r="G813" s="369"/>
      <c r="H813" s="267"/>
      <c r="I813" s="365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 spans="1:26" ht="12.75" customHeight="1" x14ac:dyDescent="0.15">
      <c r="A814" s="267"/>
      <c r="B814" s="267"/>
      <c r="C814" s="267"/>
      <c r="D814" s="267"/>
      <c r="E814" s="367"/>
      <c r="F814" s="368"/>
      <c r="G814" s="369"/>
      <c r="H814" s="267"/>
      <c r="I814" s="365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 spans="1:26" ht="12.75" customHeight="1" x14ac:dyDescent="0.15">
      <c r="A815" s="267"/>
      <c r="B815" s="267"/>
      <c r="C815" s="267"/>
      <c r="D815" s="267"/>
      <c r="E815" s="367"/>
      <c r="F815" s="368"/>
      <c r="G815" s="369"/>
      <c r="H815" s="267"/>
      <c r="I815" s="365"/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 spans="1:26" ht="12.75" customHeight="1" x14ac:dyDescent="0.15">
      <c r="A816" s="267"/>
      <c r="B816" s="267"/>
      <c r="C816" s="267"/>
      <c r="D816" s="267"/>
      <c r="E816" s="367"/>
      <c r="F816" s="368"/>
      <c r="G816" s="369"/>
      <c r="H816" s="267"/>
      <c r="I816" s="365"/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 spans="1:26" ht="12.75" customHeight="1" x14ac:dyDescent="0.15">
      <c r="A817" s="267"/>
      <c r="B817" s="267"/>
      <c r="C817" s="267"/>
      <c r="D817" s="267"/>
      <c r="E817" s="367"/>
      <c r="F817" s="368"/>
      <c r="G817" s="369"/>
      <c r="H817" s="267"/>
      <c r="I817" s="365"/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 spans="1:26" ht="12.75" customHeight="1" x14ac:dyDescent="0.15">
      <c r="A818" s="267"/>
      <c r="B818" s="267"/>
      <c r="C818" s="267"/>
      <c r="D818" s="267"/>
      <c r="E818" s="367"/>
      <c r="F818" s="368"/>
      <c r="G818" s="369"/>
      <c r="H818" s="267"/>
      <c r="I818" s="365"/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 spans="1:26" ht="12.75" customHeight="1" x14ac:dyDescent="0.15">
      <c r="A819" s="267"/>
      <c r="B819" s="267"/>
      <c r="C819" s="267"/>
      <c r="D819" s="267"/>
      <c r="E819" s="367"/>
      <c r="F819" s="368"/>
      <c r="G819" s="369"/>
      <c r="H819" s="267"/>
      <c r="I819" s="365"/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 spans="1:26" ht="12.75" customHeight="1" x14ac:dyDescent="0.15">
      <c r="A820" s="267"/>
      <c r="B820" s="267"/>
      <c r="C820" s="267"/>
      <c r="D820" s="267"/>
      <c r="E820" s="367"/>
      <c r="F820" s="368"/>
      <c r="G820" s="369"/>
      <c r="H820" s="267"/>
      <c r="I820" s="365"/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 spans="1:26" ht="12.75" customHeight="1" x14ac:dyDescent="0.15">
      <c r="A821" s="267"/>
      <c r="B821" s="267"/>
      <c r="C821" s="267"/>
      <c r="D821" s="267"/>
      <c r="E821" s="367"/>
      <c r="F821" s="368"/>
      <c r="G821" s="369"/>
      <c r="H821" s="267"/>
      <c r="I821" s="365"/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 spans="1:26" ht="12.75" customHeight="1" x14ac:dyDescent="0.15">
      <c r="A822" s="267"/>
      <c r="B822" s="267"/>
      <c r="C822" s="267"/>
      <c r="D822" s="267"/>
      <c r="E822" s="367"/>
      <c r="F822" s="368"/>
      <c r="G822" s="369"/>
      <c r="H822" s="267"/>
      <c r="I822" s="365"/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 spans="1:26" ht="12.75" customHeight="1" x14ac:dyDescent="0.15">
      <c r="A823" s="267"/>
      <c r="B823" s="267"/>
      <c r="C823" s="267"/>
      <c r="D823" s="267"/>
      <c r="E823" s="367"/>
      <c r="F823" s="368"/>
      <c r="G823" s="369"/>
      <c r="H823" s="267"/>
      <c r="I823" s="365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 spans="1:26" ht="12.75" customHeight="1" x14ac:dyDescent="0.15">
      <c r="A824" s="267"/>
      <c r="B824" s="267"/>
      <c r="C824" s="267"/>
      <c r="D824" s="267"/>
      <c r="E824" s="367"/>
      <c r="F824" s="368"/>
      <c r="G824" s="369"/>
      <c r="H824" s="267"/>
      <c r="I824" s="365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 spans="1:26" ht="12.75" customHeight="1" x14ac:dyDescent="0.15">
      <c r="A825" s="267"/>
      <c r="B825" s="267"/>
      <c r="C825" s="267"/>
      <c r="D825" s="267"/>
      <c r="E825" s="367"/>
      <c r="F825" s="368"/>
      <c r="G825" s="369"/>
      <c r="H825" s="267"/>
      <c r="I825" s="365"/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 spans="1:26" ht="12.75" customHeight="1" x14ac:dyDescent="0.15">
      <c r="A826" s="267"/>
      <c r="B826" s="267"/>
      <c r="C826" s="267"/>
      <c r="D826" s="267"/>
      <c r="E826" s="367"/>
      <c r="F826" s="368"/>
      <c r="G826" s="369"/>
      <c r="H826" s="267"/>
      <c r="I826" s="365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 spans="1:26" ht="12.75" customHeight="1" x14ac:dyDescent="0.15">
      <c r="A827" s="267"/>
      <c r="B827" s="267"/>
      <c r="C827" s="267"/>
      <c r="D827" s="267"/>
      <c r="E827" s="367"/>
      <c r="F827" s="368"/>
      <c r="G827" s="369"/>
      <c r="H827" s="267"/>
      <c r="I827" s="365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 spans="1:26" ht="12.75" customHeight="1" x14ac:dyDescent="0.15">
      <c r="A828" s="267"/>
      <c r="B828" s="267"/>
      <c r="C828" s="267"/>
      <c r="D828" s="267"/>
      <c r="E828" s="367"/>
      <c r="F828" s="368"/>
      <c r="G828" s="369"/>
      <c r="H828" s="267"/>
      <c r="I828" s="365"/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 spans="1:26" ht="12.75" customHeight="1" x14ac:dyDescent="0.15">
      <c r="A829" s="267"/>
      <c r="B829" s="267"/>
      <c r="C829" s="267"/>
      <c r="D829" s="267"/>
      <c r="E829" s="367"/>
      <c r="F829" s="368"/>
      <c r="G829" s="369"/>
      <c r="H829" s="267"/>
      <c r="I829" s="365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 spans="1:26" ht="12.75" customHeight="1" x14ac:dyDescent="0.15">
      <c r="A830" s="267"/>
      <c r="B830" s="267"/>
      <c r="C830" s="267"/>
      <c r="D830" s="267"/>
      <c r="E830" s="367"/>
      <c r="F830" s="368"/>
      <c r="G830" s="369"/>
      <c r="H830" s="267"/>
      <c r="I830" s="365"/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 spans="1:26" ht="12.75" customHeight="1" x14ac:dyDescent="0.15">
      <c r="A831" s="267"/>
      <c r="B831" s="267"/>
      <c r="C831" s="267"/>
      <c r="D831" s="267"/>
      <c r="E831" s="367"/>
      <c r="F831" s="368"/>
      <c r="G831" s="369"/>
      <c r="H831" s="267"/>
      <c r="I831" s="365"/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 spans="1:26" ht="12.75" customHeight="1" x14ac:dyDescent="0.15">
      <c r="A832" s="267"/>
      <c r="B832" s="267"/>
      <c r="C832" s="267"/>
      <c r="D832" s="267"/>
      <c r="E832" s="367"/>
      <c r="F832" s="368"/>
      <c r="G832" s="369"/>
      <c r="H832" s="267"/>
      <c r="I832" s="365"/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 spans="1:26" ht="12.75" customHeight="1" x14ac:dyDescent="0.15">
      <c r="A833" s="267"/>
      <c r="B833" s="267"/>
      <c r="C833" s="267"/>
      <c r="D833" s="267"/>
      <c r="E833" s="367"/>
      <c r="F833" s="368"/>
      <c r="G833" s="369"/>
      <c r="H833" s="267"/>
      <c r="I833" s="365"/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 spans="1:26" ht="12.75" customHeight="1" x14ac:dyDescent="0.15">
      <c r="A834" s="267"/>
      <c r="B834" s="267"/>
      <c r="C834" s="267"/>
      <c r="D834" s="267"/>
      <c r="E834" s="367"/>
      <c r="F834" s="368"/>
      <c r="G834" s="369"/>
      <c r="H834" s="267"/>
      <c r="I834" s="365"/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 spans="1:26" ht="12.75" customHeight="1" x14ac:dyDescent="0.15">
      <c r="A835" s="267"/>
      <c r="B835" s="267"/>
      <c r="C835" s="267"/>
      <c r="D835" s="267"/>
      <c r="E835" s="367"/>
      <c r="F835" s="368"/>
      <c r="G835" s="369"/>
      <c r="H835" s="267"/>
      <c r="I835" s="365"/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 spans="1:26" ht="12.75" customHeight="1" x14ac:dyDescent="0.15">
      <c r="A836" s="267"/>
      <c r="B836" s="267"/>
      <c r="C836" s="267"/>
      <c r="D836" s="267"/>
      <c r="E836" s="367"/>
      <c r="F836" s="368"/>
      <c r="G836" s="369"/>
      <c r="H836" s="267"/>
      <c r="I836" s="365"/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 spans="1:26" ht="12.75" customHeight="1" x14ac:dyDescent="0.15">
      <c r="A837" s="267"/>
      <c r="B837" s="267"/>
      <c r="C837" s="267"/>
      <c r="D837" s="267"/>
      <c r="E837" s="367"/>
      <c r="F837" s="368"/>
      <c r="G837" s="369"/>
      <c r="H837" s="267"/>
      <c r="I837" s="365"/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 spans="1:26" ht="12.75" customHeight="1" x14ac:dyDescent="0.15">
      <c r="A838" s="267"/>
      <c r="B838" s="267"/>
      <c r="C838" s="267"/>
      <c r="D838" s="267"/>
      <c r="E838" s="367"/>
      <c r="F838" s="368"/>
      <c r="G838" s="369"/>
      <c r="H838" s="267"/>
      <c r="I838" s="365"/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 spans="1:26" ht="12.75" customHeight="1" x14ac:dyDescent="0.15">
      <c r="A839" s="267"/>
      <c r="B839" s="267"/>
      <c r="C839" s="267"/>
      <c r="D839" s="267"/>
      <c r="E839" s="367"/>
      <c r="F839" s="368"/>
      <c r="G839" s="369"/>
      <c r="H839" s="267"/>
      <c r="I839" s="365"/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 spans="1:26" ht="12.75" customHeight="1" x14ac:dyDescent="0.15">
      <c r="A840" s="267"/>
      <c r="B840" s="267"/>
      <c r="C840" s="267"/>
      <c r="D840" s="267"/>
      <c r="E840" s="367"/>
      <c r="F840" s="368"/>
      <c r="G840" s="369"/>
      <c r="H840" s="267"/>
      <c r="I840" s="365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 spans="1:26" ht="12.75" customHeight="1" x14ac:dyDescent="0.15">
      <c r="A841" s="267"/>
      <c r="B841" s="267"/>
      <c r="C841" s="267"/>
      <c r="D841" s="267"/>
      <c r="E841" s="367"/>
      <c r="F841" s="368"/>
      <c r="G841" s="369"/>
      <c r="H841" s="267"/>
      <c r="I841" s="365"/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 spans="1:26" ht="12.75" customHeight="1" x14ac:dyDescent="0.15">
      <c r="A842" s="267"/>
      <c r="B842" s="267"/>
      <c r="C842" s="267"/>
      <c r="D842" s="267"/>
      <c r="E842" s="367"/>
      <c r="F842" s="368"/>
      <c r="G842" s="369"/>
      <c r="H842" s="267"/>
      <c r="I842" s="365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 spans="1:26" ht="12.75" customHeight="1" x14ac:dyDescent="0.15">
      <c r="A843" s="267"/>
      <c r="B843" s="267"/>
      <c r="C843" s="267"/>
      <c r="D843" s="267"/>
      <c r="E843" s="367"/>
      <c r="F843" s="368"/>
      <c r="G843" s="369"/>
      <c r="H843" s="267"/>
      <c r="I843" s="365"/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 spans="1:26" ht="12.75" customHeight="1" x14ac:dyDescent="0.15">
      <c r="A844" s="267"/>
      <c r="B844" s="267"/>
      <c r="C844" s="267"/>
      <c r="D844" s="267"/>
      <c r="E844" s="367"/>
      <c r="F844" s="368"/>
      <c r="G844" s="369"/>
      <c r="H844" s="267"/>
      <c r="I844" s="365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 spans="1:26" ht="12.75" customHeight="1" x14ac:dyDescent="0.15">
      <c r="A845" s="267"/>
      <c r="B845" s="267"/>
      <c r="C845" s="267"/>
      <c r="D845" s="267"/>
      <c r="E845" s="367"/>
      <c r="F845" s="368"/>
      <c r="G845" s="369"/>
      <c r="H845" s="267"/>
      <c r="I845" s="365"/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 spans="1:26" ht="12.75" customHeight="1" x14ac:dyDescent="0.15">
      <c r="A846" s="267"/>
      <c r="B846" s="267"/>
      <c r="C846" s="267"/>
      <c r="D846" s="267"/>
      <c r="E846" s="367"/>
      <c r="F846" s="368"/>
      <c r="G846" s="369"/>
      <c r="H846" s="267"/>
      <c r="I846" s="365"/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 spans="1:26" ht="12.75" customHeight="1" x14ac:dyDescent="0.15">
      <c r="A847" s="267"/>
      <c r="B847" s="267"/>
      <c r="C847" s="267"/>
      <c r="D847" s="267"/>
      <c r="E847" s="367"/>
      <c r="F847" s="368"/>
      <c r="G847" s="369"/>
      <c r="H847" s="267"/>
      <c r="I847" s="365"/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 spans="1:26" ht="12.75" customHeight="1" x14ac:dyDescent="0.15">
      <c r="A848" s="267"/>
      <c r="B848" s="267"/>
      <c r="C848" s="267"/>
      <c r="D848" s="267"/>
      <c r="E848" s="367"/>
      <c r="F848" s="368"/>
      <c r="G848" s="369"/>
      <c r="H848" s="267"/>
      <c r="I848" s="365"/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 spans="1:26" ht="12.75" customHeight="1" x14ac:dyDescent="0.15">
      <c r="A849" s="267"/>
      <c r="B849" s="267"/>
      <c r="C849" s="267"/>
      <c r="D849" s="267"/>
      <c r="E849" s="367"/>
      <c r="F849" s="368"/>
      <c r="G849" s="369"/>
      <c r="H849" s="267"/>
      <c r="I849" s="365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 spans="1:26" ht="12.75" customHeight="1" x14ac:dyDescent="0.15">
      <c r="A850" s="267"/>
      <c r="B850" s="267"/>
      <c r="C850" s="267"/>
      <c r="D850" s="267"/>
      <c r="E850" s="367"/>
      <c r="F850" s="368"/>
      <c r="G850" s="369"/>
      <c r="H850" s="267"/>
      <c r="I850" s="365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 spans="1:26" ht="12.75" customHeight="1" x14ac:dyDescent="0.15">
      <c r="A851" s="267"/>
      <c r="B851" s="267"/>
      <c r="C851" s="267"/>
      <c r="D851" s="267"/>
      <c r="E851" s="367"/>
      <c r="F851" s="368"/>
      <c r="G851" s="369"/>
      <c r="H851" s="267"/>
      <c r="I851" s="365"/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 spans="1:26" ht="12.75" customHeight="1" x14ac:dyDescent="0.15">
      <c r="A852" s="267"/>
      <c r="B852" s="267"/>
      <c r="C852" s="267"/>
      <c r="D852" s="267"/>
      <c r="E852" s="367"/>
      <c r="F852" s="368"/>
      <c r="G852" s="369"/>
      <c r="H852" s="267"/>
      <c r="I852" s="365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 spans="1:26" ht="12.75" customHeight="1" x14ac:dyDescent="0.15">
      <c r="A853" s="267"/>
      <c r="B853" s="267"/>
      <c r="C853" s="267"/>
      <c r="D853" s="267"/>
      <c r="E853" s="367"/>
      <c r="F853" s="368"/>
      <c r="G853" s="369"/>
      <c r="H853" s="267"/>
      <c r="I853" s="365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 spans="1:26" ht="12.75" customHeight="1" x14ac:dyDescent="0.15">
      <c r="A854" s="267"/>
      <c r="B854" s="267"/>
      <c r="C854" s="267"/>
      <c r="D854" s="267"/>
      <c r="E854" s="367"/>
      <c r="F854" s="368"/>
      <c r="G854" s="369"/>
      <c r="H854" s="267"/>
      <c r="I854" s="365"/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 spans="1:26" ht="12.75" customHeight="1" x14ac:dyDescent="0.15">
      <c r="A855" s="267"/>
      <c r="B855" s="267"/>
      <c r="C855" s="267"/>
      <c r="D855" s="267"/>
      <c r="E855" s="367"/>
      <c r="F855" s="368"/>
      <c r="G855" s="369"/>
      <c r="H855" s="267"/>
      <c r="I855" s="365"/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 spans="1:26" ht="12.75" customHeight="1" x14ac:dyDescent="0.15">
      <c r="A856" s="267"/>
      <c r="B856" s="267"/>
      <c r="C856" s="267"/>
      <c r="D856" s="267"/>
      <c r="E856" s="367"/>
      <c r="F856" s="368"/>
      <c r="G856" s="369"/>
      <c r="H856" s="267"/>
      <c r="I856" s="365"/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 spans="1:26" ht="12.75" customHeight="1" x14ac:dyDescent="0.15">
      <c r="A857" s="267"/>
      <c r="B857" s="267"/>
      <c r="C857" s="267"/>
      <c r="D857" s="267"/>
      <c r="E857" s="367"/>
      <c r="F857" s="368"/>
      <c r="G857" s="369"/>
      <c r="H857" s="267"/>
      <c r="I857" s="365"/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 spans="1:26" ht="12.75" customHeight="1" x14ac:dyDescent="0.15">
      <c r="A858" s="267"/>
      <c r="B858" s="267"/>
      <c r="C858" s="267"/>
      <c r="D858" s="267"/>
      <c r="E858" s="367"/>
      <c r="F858" s="368"/>
      <c r="G858" s="369"/>
      <c r="H858" s="267"/>
      <c r="I858" s="365"/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 spans="1:26" ht="12.75" customHeight="1" x14ac:dyDescent="0.15">
      <c r="A859" s="267"/>
      <c r="B859" s="267"/>
      <c r="C859" s="267"/>
      <c r="D859" s="267"/>
      <c r="E859" s="367"/>
      <c r="F859" s="368"/>
      <c r="G859" s="369"/>
      <c r="H859" s="267"/>
      <c r="I859" s="365"/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 spans="1:26" ht="12.75" customHeight="1" x14ac:dyDescent="0.15">
      <c r="A860" s="267"/>
      <c r="B860" s="267"/>
      <c r="C860" s="267"/>
      <c r="D860" s="267"/>
      <c r="E860" s="367"/>
      <c r="F860" s="368"/>
      <c r="G860" s="369"/>
      <c r="H860" s="267"/>
      <c r="I860" s="365"/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 spans="1:26" ht="12.75" customHeight="1" x14ac:dyDescent="0.15">
      <c r="A861" s="267"/>
      <c r="B861" s="267"/>
      <c r="C861" s="267"/>
      <c r="D861" s="267"/>
      <c r="E861" s="367"/>
      <c r="F861" s="368"/>
      <c r="G861" s="369"/>
      <c r="H861" s="267"/>
      <c r="I861" s="365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 spans="1:26" ht="12.75" customHeight="1" x14ac:dyDescent="0.15">
      <c r="A862" s="267"/>
      <c r="B862" s="267"/>
      <c r="C862" s="267"/>
      <c r="D862" s="267"/>
      <c r="E862" s="367"/>
      <c r="F862" s="368"/>
      <c r="G862" s="369"/>
      <c r="H862" s="267"/>
      <c r="I862" s="365"/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 spans="1:26" ht="12.75" customHeight="1" x14ac:dyDescent="0.15">
      <c r="A863" s="267"/>
      <c r="B863" s="267"/>
      <c r="C863" s="267"/>
      <c r="D863" s="267"/>
      <c r="E863" s="367"/>
      <c r="F863" s="368"/>
      <c r="G863" s="369"/>
      <c r="H863" s="267"/>
      <c r="I863" s="365"/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 spans="1:26" ht="12.75" customHeight="1" x14ac:dyDescent="0.15">
      <c r="A864" s="267"/>
      <c r="B864" s="267"/>
      <c r="C864" s="267"/>
      <c r="D864" s="267"/>
      <c r="E864" s="367"/>
      <c r="F864" s="368"/>
      <c r="G864" s="369"/>
      <c r="H864" s="267"/>
      <c r="I864" s="365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 spans="1:26" ht="12.75" customHeight="1" x14ac:dyDescent="0.15">
      <c r="A865" s="267"/>
      <c r="B865" s="267"/>
      <c r="C865" s="267"/>
      <c r="D865" s="267"/>
      <c r="E865" s="367"/>
      <c r="F865" s="368"/>
      <c r="G865" s="369"/>
      <c r="H865" s="267"/>
      <c r="I865" s="365"/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 spans="1:26" ht="12.75" customHeight="1" x14ac:dyDescent="0.15">
      <c r="A866" s="267"/>
      <c r="B866" s="267"/>
      <c r="C866" s="267"/>
      <c r="D866" s="267"/>
      <c r="E866" s="367"/>
      <c r="F866" s="368"/>
      <c r="G866" s="369"/>
      <c r="H866" s="267"/>
      <c r="I866" s="365"/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 spans="1:26" ht="12.75" customHeight="1" x14ac:dyDescent="0.15">
      <c r="A867" s="267"/>
      <c r="B867" s="267"/>
      <c r="C867" s="267"/>
      <c r="D867" s="267"/>
      <c r="E867" s="367"/>
      <c r="F867" s="368"/>
      <c r="G867" s="369"/>
      <c r="H867" s="267"/>
      <c r="I867" s="365"/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 spans="1:26" ht="12.75" customHeight="1" x14ac:dyDescent="0.15">
      <c r="A868" s="267"/>
      <c r="B868" s="267"/>
      <c r="C868" s="267"/>
      <c r="D868" s="267"/>
      <c r="E868" s="367"/>
      <c r="F868" s="368"/>
      <c r="G868" s="369"/>
      <c r="H868" s="267"/>
      <c r="I868" s="365"/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 spans="1:26" ht="12.75" customHeight="1" x14ac:dyDescent="0.15">
      <c r="A869" s="267"/>
      <c r="B869" s="267"/>
      <c r="C869" s="267"/>
      <c r="D869" s="267"/>
      <c r="E869" s="367"/>
      <c r="F869" s="368"/>
      <c r="G869" s="369"/>
      <c r="H869" s="267"/>
      <c r="I869" s="365"/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 spans="1:26" ht="12.75" customHeight="1" x14ac:dyDescent="0.15">
      <c r="A870" s="267"/>
      <c r="B870" s="267"/>
      <c r="C870" s="267"/>
      <c r="D870" s="267"/>
      <c r="E870" s="367"/>
      <c r="F870" s="368"/>
      <c r="G870" s="369"/>
      <c r="H870" s="267"/>
      <c r="I870" s="365"/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 spans="1:26" ht="12.75" customHeight="1" x14ac:dyDescent="0.15">
      <c r="A871" s="267"/>
      <c r="B871" s="267"/>
      <c r="C871" s="267"/>
      <c r="D871" s="267"/>
      <c r="E871" s="367"/>
      <c r="F871" s="368"/>
      <c r="G871" s="369"/>
      <c r="H871" s="267"/>
      <c r="I871" s="365"/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 spans="1:26" ht="12.75" customHeight="1" x14ac:dyDescent="0.15">
      <c r="A872" s="267"/>
      <c r="B872" s="267"/>
      <c r="C872" s="267"/>
      <c r="D872" s="267"/>
      <c r="E872" s="367"/>
      <c r="F872" s="368"/>
      <c r="G872" s="369"/>
      <c r="H872" s="267"/>
      <c r="I872" s="365"/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 spans="1:26" ht="12.75" customHeight="1" x14ac:dyDescent="0.15">
      <c r="A873" s="267"/>
      <c r="B873" s="267"/>
      <c r="C873" s="267"/>
      <c r="D873" s="267"/>
      <c r="E873" s="367"/>
      <c r="F873" s="368"/>
      <c r="G873" s="369"/>
      <c r="H873" s="267"/>
      <c r="I873" s="365"/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 spans="1:26" ht="12.75" customHeight="1" x14ac:dyDescent="0.15">
      <c r="A874" s="267"/>
      <c r="B874" s="267"/>
      <c r="C874" s="267"/>
      <c r="D874" s="267"/>
      <c r="E874" s="367"/>
      <c r="F874" s="368"/>
      <c r="G874" s="369"/>
      <c r="H874" s="267"/>
      <c r="I874" s="365"/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 spans="1:26" ht="12.75" customHeight="1" x14ac:dyDescent="0.15">
      <c r="A875" s="267"/>
      <c r="B875" s="267"/>
      <c r="C875" s="267"/>
      <c r="D875" s="267"/>
      <c r="E875" s="367"/>
      <c r="F875" s="368"/>
      <c r="G875" s="369"/>
      <c r="H875" s="267"/>
      <c r="I875" s="365"/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 spans="1:26" ht="12.75" customHeight="1" x14ac:dyDescent="0.15">
      <c r="A876" s="267"/>
      <c r="B876" s="267"/>
      <c r="C876" s="267"/>
      <c r="D876" s="267"/>
      <c r="E876" s="367"/>
      <c r="F876" s="368"/>
      <c r="G876" s="369"/>
      <c r="H876" s="267"/>
      <c r="I876" s="365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 spans="1:26" ht="12.75" customHeight="1" x14ac:dyDescent="0.15">
      <c r="A877" s="267"/>
      <c r="B877" s="267"/>
      <c r="C877" s="267"/>
      <c r="D877" s="267"/>
      <c r="E877" s="367"/>
      <c r="F877" s="368"/>
      <c r="G877" s="369"/>
      <c r="H877" s="267"/>
      <c r="I877" s="365"/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 spans="1:26" ht="12.75" customHeight="1" x14ac:dyDescent="0.15">
      <c r="A878" s="267"/>
      <c r="B878" s="267"/>
      <c r="C878" s="267"/>
      <c r="D878" s="267"/>
      <c r="E878" s="367"/>
      <c r="F878" s="368"/>
      <c r="G878" s="369"/>
      <c r="H878" s="267"/>
      <c r="I878" s="365"/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 spans="1:26" ht="12.75" customHeight="1" x14ac:dyDescent="0.15">
      <c r="A879" s="267"/>
      <c r="B879" s="267"/>
      <c r="C879" s="267"/>
      <c r="D879" s="267"/>
      <c r="E879" s="367"/>
      <c r="F879" s="368"/>
      <c r="G879" s="369"/>
      <c r="H879" s="267"/>
      <c r="I879" s="365"/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 spans="1:26" ht="12.75" customHeight="1" x14ac:dyDescent="0.15">
      <c r="A880" s="267"/>
      <c r="B880" s="267"/>
      <c r="C880" s="267"/>
      <c r="D880" s="267"/>
      <c r="E880" s="367"/>
      <c r="F880" s="368"/>
      <c r="G880" s="369"/>
      <c r="H880" s="267"/>
      <c r="I880" s="365"/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 spans="1:26" ht="12.75" customHeight="1" x14ac:dyDescent="0.15">
      <c r="A881" s="267"/>
      <c r="B881" s="267"/>
      <c r="C881" s="267"/>
      <c r="D881" s="267"/>
      <c r="E881" s="367"/>
      <c r="F881" s="368"/>
      <c r="G881" s="369"/>
      <c r="H881" s="267"/>
      <c r="I881" s="365"/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 spans="1:26" ht="12.75" customHeight="1" x14ac:dyDescent="0.15">
      <c r="A882" s="267"/>
      <c r="B882" s="267"/>
      <c r="C882" s="267"/>
      <c r="D882" s="267"/>
      <c r="E882" s="367"/>
      <c r="F882" s="368"/>
      <c r="G882" s="369"/>
      <c r="H882" s="267"/>
      <c r="I882" s="365"/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 spans="1:26" ht="12.75" customHeight="1" x14ac:dyDescent="0.15">
      <c r="A883" s="267"/>
      <c r="B883" s="267"/>
      <c r="C883" s="267"/>
      <c r="D883" s="267"/>
      <c r="E883" s="367"/>
      <c r="F883" s="368"/>
      <c r="G883" s="369"/>
      <c r="H883" s="267"/>
      <c r="I883" s="365"/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 spans="1:26" ht="12.75" customHeight="1" x14ac:dyDescent="0.15">
      <c r="A884" s="267"/>
      <c r="B884" s="267"/>
      <c r="C884" s="267"/>
      <c r="D884" s="267"/>
      <c r="E884" s="367"/>
      <c r="F884" s="368"/>
      <c r="G884" s="369"/>
      <c r="H884" s="267"/>
      <c r="I884" s="365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 spans="1:26" ht="12.75" customHeight="1" x14ac:dyDescent="0.15">
      <c r="A885" s="267"/>
      <c r="B885" s="267"/>
      <c r="C885" s="267"/>
      <c r="D885" s="267"/>
      <c r="E885" s="367"/>
      <c r="F885" s="368"/>
      <c r="G885" s="369"/>
      <c r="H885" s="267"/>
      <c r="I885" s="365"/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 spans="1:26" ht="12.75" customHeight="1" x14ac:dyDescent="0.15">
      <c r="A886" s="267"/>
      <c r="B886" s="267"/>
      <c r="C886" s="267"/>
      <c r="D886" s="267"/>
      <c r="E886" s="367"/>
      <c r="F886" s="368"/>
      <c r="G886" s="369"/>
      <c r="H886" s="267"/>
      <c r="I886" s="365"/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 spans="1:26" ht="12.75" customHeight="1" x14ac:dyDescent="0.15">
      <c r="A887" s="267"/>
      <c r="B887" s="267"/>
      <c r="C887" s="267"/>
      <c r="D887" s="267"/>
      <c r="E887" s="367"/>
      <c r="F887" s="368"/>
      <c r="G887" s="369"/>
      <c r="H887" s="267"/>
      <c r="I887" s="365"/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 spans="1:26" ht="12.75" customHeight="1" x14ac:dyDescent="0.15">
      <c r="A888" s="267"/>
      <c r="B888" s="267"/>
      <c r="C888" s="267"/>
      <c r="D888" s="267"/>
      <c r="E888" s="367"/>
      <c r="F888" s="368"/>
      <c r="G888" s="369"/>
      <c r="H888" s="267"/>
      <c r="I888" s="365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 spans="1:26" ht="12.75" customHeight="1" x14ac:dyDescent="0.15">
      <c r="A889" s="267"/>
      <c r="B889" s="267"/>
      <c r="C889" s="267"/>
      <c r="D889" s="267"/>
      <c r="E889" s="367"/>
      <c r="F889" s="368"/>
      <c r="G889" s="369"/>
      <c r="H889" s="267"/>
      <c r="I889" s="365"/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 spans="1:26" ht="12.75" customHeight="1" x14ac:dyDescent="0.15">
      <c r="A890" s="267"/>
      <c r="B890" s="267"/>
      <c r="C890" s="267"/>
      <c r="D890" s="267"/>
      <c r="E890" s="367"/>
      <c r="F890" s="368"/>
      <c r="G890" s="369"/>
      <c r="H890" s="267"/>
      <c r="I890" s="365"/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 spans="1:26" ht="12.75" customHeight="1" x14ac:dyDescent="0.15">
      <c r="A891" s="267"/>
      <c r="B891" s="267"/>
      <c r="C891" s="267"/>
      <c r="D891" s="267"/>
      <c r="E891" s="367"/>
      <c r="F891" s="368"/>
      <c r="G891" s="369"/>
      <c r="H891" s="267"/>
      <c r="I891" s="365"/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 spans="1:26" ht="12.75" customHeight="1" x14ac:dyDescent="0.15">
      <c r="A892" s="267"/>
      <c r="B892" s="267"/>
      <c r="C892" s="267"/>
      <c r="D892" s="267"/>
      <c r="E892" s="367"/>
      <c r="F892" s="368"/>
      <c r="G892" s="369"/>
      <c r="H892" s="267"/>
      <c r="I892" s="365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 spans="1:26" ht="12.75" customHeight="1" x14ac:dyDescent="0.15">
      <c r="A893" s="267"/>
      <c r="B893" s="267"/>
      <c r="C893" s="267"/>
      <c r="D893" s="267"/>
      <c r="E893" s="367"/>
      <c r="F893" s="368"/>
      <c r="G893" s="369"/>
      <c r="H893" s="267"/>
      <c r="I893" s="365"/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 spans="1:26" ht="12.75" customHeight="1" x14ac:dyDescent="0.15">
      <c r="A894" s="267"/>
      <c r="B894" s="267"/>
      <c r="C894" s="267"/>
      <c r="D894" s="267"/>
      <c r="E894" s="367"/>
      <c r="F894" s="368"/>
      <c r="G894" s="369"/>
      <c r="H894" s="267"/>
      <c r="I894" s="365"/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 spans="1:26" ht="12.75" customHeight="1" x14ac:dyDescent="0.15">
      <c r="A895" s="267"/>
      <c r="B895" s="267"/>
      <c r="C895" s="267"/>
      <c r="D895" s="267"/>
      <c r="E895" s="367"/>
      <c r="F895" s="368"/>
      <c r="G895" s="369"/>
      <c r="H895" s="267"/>
      <c r="I895" s="365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 spans="1:26" ht="12.75" customHeight="1" x14ac:dyDescent="0.15">
      <c r="A896" s="267"/>
      <c r="B896" s="267"/>
      <c r="C896" s="267"/>
      <c r="D896" s="267"/>
      <c r="E896" s="367"/>
      <c r="F896" s="368"/>
      <c r="G896" s="369"/>
      <c r="H896" s="267"/>
      <c r="I896" s="365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</row>
    <row r="897" spans="1:26" ht="12.75" customHeight="1" x14ac:dyDescent="0.15">
      <c r="A897" s="267"/>
      <c r="B897" s="267"/>
      <c r="C897" s="267"/>
      <c r="D897" s="267"/>
      <c r="E897" s="367"/>
      <c r="F897" s="368"/>
      <c r="G897" s="369"/>
      <c r="H897" s="267"/>
      <c r="I897" s="365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267"/>
    </row>
    <row r="898" spans="1:26" ht="12.75" customHeight="1" x14ac:dyDescent="0.15">
      <c r="A898" s="267"/>
      <c r="B898" s="267"/>
      <c r="C898" s="267"/>
      <c r="D898" s="267"/>
      <c r="E898" s="367"/>
      <c r="F898" s="368"/>
      <c r="G898" s="369"/>
      <c r="H898" s="267"/>
      <c r="I898" s="365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</row>
    <row r="899" spans="1:26" ht="12.75" customHeight="1" x14ac:dyDescent="0.15">
      <c r="A899" s="267"/>
      <c r="B899" s="267"/>
      <c r="C899" s="267"/>
      <c r="D899" s="267"/>
      <c r="E899" s="367"/>
      <c r="F899" s="368"/>
      <c r="G899" s="369"/>
      <c r="H899" s="267"/>
      <c r="I899" s="365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267"/>
    </row>
    <row r="900" spans="1:26" ht="12.75" customHeight="1" x14ac:dyDescent="0.15">
      <c r="A900" s="267"/>
      <c r="B900" s="267"/>
      <c r="C900" s="267"/>
      <c r="D900" s="267"/>
      <c r="E900" s="367"/>
      <c r="F900" s="368"/>
      <c r="G900" s="369"/>
      <c r="H900" s="267"/>
      <c r="I900" s="365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</row>
    <row r="901" spans="1:26" ht="12.75" customHeight="1" x14ac:dyDescent="0.15">
      <c r="A901" s="267"/>
      <c r="B901" s="267"/>
      <c r="C901" s="267"/>
      <c r="D901" s="267"/>
      <c r="E901" s="367"/>
      <c r="F901" s="368"/>
      <c r="G901" s="369"/>
      <c r="H901" s="267"/>
      <c r="I901" s="365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</row>
    <row r="902" spans="1:26" ht="12.75" customHeight="1" x14ac:dyDescent="0.15">
      <c r="A902" s="267"/>
      <c r="B902" s="267"/>
      <c r="C902" s="267"/>
      <c r="D902" s="267"/>
      <c r="E902" s="367"/>
      <c r="F902" s="368"/>
      <c r="G902" s="369"/>
      <c r="H902" s="267"/>
      <c r="I902" s="365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</row>
    <row r="903" spans="1:26" ht="12.75" customHeight="1" x14ac:dyDescent="0.15">
      <c r="A903" s="267"/>
      <c r="B903" s="267"/>
      <c r="C903" s="267"/>
      <c r="D903" s="267"/>
      <c r="E903" s="367"/>
      <c r="F903" s="368"/>
      <c r="G903" s="369"/>
      <c r="H903" s="267"/>
      <c r="I903" s="365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</row>
    <row r="904" spans="1:26" ht="12.75" customHeight="1" x14ac:dyDescent="0.15">
      <c r="A904" s="267"/>
      <c r="B904" s="267"/>
      <c r="C904" s="267"/>
      <c r="D904" s="267"/>
      <c r="E904" s="367"/>
      <c r="F904" s="368"/>
      <c r="G904" s="369"/>
      <c r="H904" s="267"/>
      <c r="I904" s="365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</row>
    <row r="905" spans="1:26" ht="12.75" customHeight="1" x14ac:dyDescent="0.15">
      <c r="A905" s="267"/>
      <c r="B905" s="267"/>
      <c r="C905" s="267"/>
      <c r="D905" s="267"/>
      <c r="E905" s="367"/>
      <c r="F905" s="368"/>
      <c r="G905" s="369"/>
      <c r="H905" s="267"/>
      <c r="I905" s="365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</row>
    <row r="906" spans="1:26" ht="12.75" customHeight="1" x14ac:dyDescent="0.15">
      <c r="A906" s="267"/>
      <c r="B906" s="267"/>
      <c r="C906" s="267"/>
      <c r="D906" s="267"/>
      <c r="E906" s="367"/>
      <c r="F906" s="368"/>
      <c r="G906" s="369"/>
      <c r="H906" s="267"/>
      <c r="I906" s="365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</row>
    <row r="907" spans="1:26" ht="12.75" customHeight="1" x14ac:dyDescent="0.15">
      <c r="A907" s="267"/>
      <c r="B907" s="267"/>
      <c r="C907" s="267"/>
      <c r="D907" s="267"/>
      <c r="E907" s="367"/>
      <c r="F907" s="368"/>
      <c r="G907" s="369"/>
      <c r="H907" s="267"/>
      <c r="I907" s="365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</row>
    <row r="908" spans="1:26" ht="12.75" customHeight="1" x14ac:dyDescent="0.15">
      <c r="A908" s="267"/>
      <c r="B908" s="267"/>
      <c r="C908" s="267"/>
      <c r="D908" s="267"/>
      <c r="E908" s="367"/>
      <c r="F908" s="368"/>
      <c r="G908" s="369"/>
      <c r="H908" s="267"/>
      <c r="I908" s="365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</row>
    <row r="909" spans="1:26" ht="12.75" customHeight="1" x14ac:dyDescent="0.15">
      <c r="A909" s="267"/>
      <c r="B909" s="267"/>
      <c r="C909" s="267"/>
      <c r="D909" s="267"/>
      <c r="E909" s="367"/>
      <c r="F909" s="368"/>
      <c r="G909" s="369"/>
      <c r="H909" s="267"/>
      <c r="I909" s="365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</row>
    <row r="910" spans="1:26" ht="12.75" customHeight="1" x14ac:dyDescent="0.15">
      <c r="A910" s="267"/>
      <c r="B910" s="267"/>
      <c r="C910" s="267"/>
      <c r="D910" s="267"/>
      <c r="E910" s="367"/>
      <c r="F910" s="368"/>
      <c r="G910" s="369"/>
      <c r="H910" s="267"/>
      <c r="I910" s="365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</row>
    <row r="911" spans="1:26" ht="12.75" customHeight="1" x14ac:dyDescent="0.15">
      <c r="A911" s="267"/>
      <c r="B911" s="267"/>
      <c r="C911" s="267"/>
      <c r="D911" s="267"/>
      <c r="E911" s="367"/>
      <c r="F911" s="368"/>
      <c r="G911" s="369"/>
      <c r="H911" s="267"/>
      <c r="I911" s="365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</row>
    <row r="912" spans="1:26" ht="12.75" customHeight="1" x14ac:dyDescent="0.15">
      <c r="A912" s="267"/>
      <c r="B912" s="267"/>
      <c r="C912" s="267"/>
      <c r="D912" s="267"/>
      <c r="E912" s="367"/>
      <c r="F912" s="368"/>
      <c r="G912" s="369"/>
      <c r="H912" s="267"/>
      <c r="I912" s="365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</row>
    <row r="913" spans="1:26" ht="12.75" customHeight="1" x14ac:dyDescent="0.15">
      <c r="A913" s="267"/>
      <c r="B913" s="267"/>
      <c r="C913" s="267"/>
      <c r="D913" s="267"/>
      <c r="E913" s="367"/>
      <c r="F913" s="368"/>
      <c r="G913" s="369"/>
      <c r="H913" s="267"/>
      <c r="I913" s="365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</row>
    <row r="914" spans="1:26" ht="12.75" customHeight="1" x14ac:dyDescent="0.15">
      <c r="A914" s="267"/>
      <c r="B914" s="267"/>
      <c r="C914" s="267"/>
      <c r="D914" s="267"/>
      <c r="E914" s="367"/>
      <c r="F914" s="368"/>
      <c r="G914" s="369"/>
      <c r="H914" s="267"/>
      <c r="I914" s="365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</row>
    <row r="915" spans="1:26" ht="12.75" customHeight="1" x14ac:dyDescent="0.15">
      <c r="A915" s="267"/>
      <c r="B915" s="267"/>
      <c r="C915" s="267"/>
      <c r="D915" s="267"/>
      <c r="E915" s="367"/>
      <c r="F915" s="368"/>
      <c r="G915" s="369"/>
      <c r="H915" s="267"/>
      <c r="I915" s="365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</row>
    <row r="916" spans="1:26" ht="12.75" customHeight="1" x14ac:dyDescent="0.15">
      <c r="A916" s="267"/>
      <c r="B916" s="267"/>
      <c r="C916" s="267"/>
      <c r="D916" s="267"/>
      <c r="E916" s="367"/>
      <c r="F916" s="368"/>
      <c r="G916" s="369"/>
      <c r="H916" s="267"/>
      <c r="I916" s="365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</row>
    <row r="917" spans="1:26" ht="12.75" customHeight="1" x14ac:dyDescent="0.15">
      <c r="A917" s="267"/>
      <c r="B917" s="267"/>
      <c r="C917" s="267"/>
      <c r="D917" s="267"/>
      <c r="E917" s="367"/>
      <c r="F917" s="368"/>
      <c r="G917" s="369"/>
      <c r="H917" s="267"/>
      <c r="I917" s="365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</row>
    <row r="918" spans="1:26" ht="12.75" customHeight="1" x14ac:dyDescent="0.15">
      <c r="A918" s="267"/>
      <c r="B918" s="267"/>
      <c r="C918" s="267"/>
      <c r="D918" s="267"/>
      <c r="E918" s="367"/>
      <c r="F918" s="368"/>
      <c r="G918" s="369"/>
      <c r="H918" s="267"/>
      <c r="I918" s="365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</row>
    <row r="919" spans="1:26" ht="12.75" customHeight="1" x14ac:dyDescent="0.15">
      <c r="A919" s="267"/>
      <c r="B919" s="267"/>
      <c r="C919" s="267"/>
      <c r="D919" s="267"/>
      <c r="E919" s="367"/>
      <c r="F919" s="368"/>
      <c r="G919" s="369"/>
      <c r="H919" s="267"/>
      <c r="I919" s="365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</row>
    <row r="920" spans="1:26" ht="12.75" customHeight="1" x14ac:dyDescent="0.15">
      <c r="A920" s="267"/>
      <c r="B920" s="267"/>
      <c r="C920" s="267"/>
      <c r="D920" s="267"/>
      <c r="E920" s="367"/>
      <c r="F920" s="368"/>
      <c r="G920" s="369"/>
      <c r="H920" s="267"/>
      <c r="I920" s="365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</row>
    <row r="921" spans="1:26" ht="12.75" customHeight="1" x14ac:dyDescent="0.15">
      <c r="A921" s="267"/>
      <c r="B921" s="267"/>
      <c r="C921" s="267"/>
      <c r="D921" s="267"/>
      <c r="E921" s="367"/>
      <c r="F921" s="368"/>
      <c r="G921" s="369"/>
      <c r="H921" s="267"/>
      <c r="I921" s="365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</row>
    <row r="922" spans="1:26" ht="12.75" customHeight="1" x14ac:dyDescent="0.15">
      <c r="A922" s="267"/>
      <c r="B922" s="267"/>
      <c r="C922" s="267"/>
      <c r="D922" s="267"/>
      <c r="E922" s="367"/>
      <c r="F922" s="368"/>
      <c r="G922" s="369"/>
      <c r="H922" s="267"/>
      <c r="I922" s="365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</row>
    <row r="923" spans="1:26" ht="12.75" customHeight="1" x14ac:dyDescent="0.15">
      <c r="A923" s="267"/>
      <c r="B923" s="267"/>
      <c r="C923" s="267"/>
      <c r="D923" s="267"/>
      <c r="E923" s="367"/>
      <c r="F923" s="368"/>
      <c r="G923" s="369"/>
      <c r="H923" s="267"/>
      <c r="I923" s="365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</row>
    <row r="924" spans="1:26" ht="12.75" customHeight="1" x14ac:dyDescent="0.15">
      <c r="A924" s="267"/>
      <c r="B924" s="267"/>
      <c r="C924" s="267"/>
      <c r="D924" s="267"/>
      <c r="E924" s="367"/>
      <c r="F924" s="368"/>
      <c r="G924" s="369"/>
      <c r="H924" s="267"/>
      <c r="I924" s="365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</row>
    <row r="925" spans="1:26" ht="12.75" customHeight="1" x14ac:dyDescent="0.15">
      <c r="A925" s="267"/>
      <c r="B925" s="267"/>
      <c r="C925" s="267"/>
      <c r="D925" s="267"/>
      <c r="E925" s="367"/>
      <c r="F925" s="368"/>
      <c r="G925" s="369"/>
      <c r="H925" s="267"/>
      <c r="I925" s="365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</row>
    <row r="926" spans="1:26" ht="12.75" customHeight="1" x14ac:dyDescent="0.15">
      <c r="A926" s="267"/>
      <c r="B926" s="267"/>
      <c r="C926" s="267"/>
      <c r="D926" s="267"/>
      <c r="E926" s="367"/>
      <c r="F926" s="368"/>
      <c r="G926" s="369"/>
      <c r="H926" s="267"/>
      <c r="I926" s="365"/>
      <c r="J926" s="267"/>
      <c r="K926" s="267"/>
      <c r="L926" s="267"/>
      <c r="M926" s="267"/>
      <c r="N926" s="267"/>
      <c r="O926" s="267"/>
      <c r="P926" s="267"/>
      <c r="Q926" s="267"/>
      <c r="R926" s="267"/>
      <c r="S926" s="267"/>
      <c r="T926" s="267"/>
      <c r="U926" s="267"/>
      <c r="V926" s="267"/>
      <c r="W926" s="267"/>
      <c r="X926" s="267"/>
      <c r="Y926" s="267"/>
      <c r="Z926" s="267"/>
    </row>
    <row r="927" spans="1:26" ht="12.75" customHeight="1" x14ac:dyDescent="0.15">
      <c r="A927" s="267"/>
      <c r="B927" s="267"/>
      <c r="C927" s="267"/>
      <c r="D927" s="267"/>
      <c r="E927" s="367"/>
      <c r="F927" s="368"/>
      <c r="G927" s="369"/>
      <c r="H927" s="267"/>
      <c r="I927" s="365"/>
      <c r="J927" s="267"/>
      <c r="K927" s="267"/>
      <c r="L927" s="267"/>
      <c r="M927" s="267"/>
      <c r="N927" s="267"/>
      <c r="O927" s="267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</row>
    <row r="928" spans="1:26" ht="12.75" customHeight="1" x14ac:dyDescent="0.15">
      <c r="A928" s="267"/>
      <c r="B928" s="267"/>
      <c r="C928" s="267"/>
      <c r="D928" s="267"/>
      <c r="E928" s="367"/>
      <c r="F928" s="368"/>
      <c r="G928" s="369"/>
      <c r="H928" s="267"/>
      <c r="I928" s="365"/>
      <c r="J928" s="267"/>
      <c r="K928" s="267"/>
      <c r="L928" s="267"/>
      <c r="M928" s="267"/>
      <c r="N928" s="267"/>
      <c r="O928" s="267"/>
      <c r="P928" s="267"/>
      <c r="Q928" s="267"/>
      <c r="R928" s="267"/>
      <c r="S928" s="267"/>
      <c r="T928" s="267"/>
      <c r="U928" s="267"/>
      <c r="V928" s="267"/>
      <c r="W928" s="267"/>
      <c r="X928" s="267"/>
      <c r="Y928" s="267"/>
      <c r="Z928" s="267"/>
    </row>
    <row r="929" spans="1:26" ht="12.75" customHeight="1" x14ac:dyDescent="0.15">
      <c r="A929" s="267"/>
      <c r="B929" s="267"/>
      <c r="C929" s="267"/>
      <c r="D929" s="267"/>
      <c r="E929" s="367"/>
      <c r="F929" s="368"/>
      <c r="G929" s="369"/>
      <c r="H929" s="267"/>
      <c r="I929" s="365"/>
      <c r="J929" s="267"/>
      <c r="K929" s="267"/>
      <c r="L929" s="267"/>
      <c r="M929" s="267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</row>
    <row r="930" spans="1:26" ht="12.75" customHeight="1" x14ac:dyDescent="0.15">
      <c r="A930" s="267"/>
      <c r="B930" s="267"/>
      <c r="C930" s="267"/>
      <c r="D930" s="267"/>
      <c r="E930" s="367"/>
      <c r="F930" s="368"/>
      <c r="G930" s="369"/>
      <c r="H930" s="267"/>
      <c r="I930" s="365"/>
      <c r="J930" s="267"/>
      <c r="K930" s="267"/>
      <c r="L930" s="267"/>
      <c r="M930" s="267"/>
      <c r="N930" s="267"/>
      <c r="O930" s="267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</row>
    <row r="931" spans="1:26" ht="12.75" customHeight="1" x14ac:dyDescent="0.15">
      <c r="A931" s="267"/>
      <c r="B931" s="267"/>
      <c r="C931" s="267"/>
      <c r="D931" s="267"/>
      <c r="E931" s="367"/>
      <c r="F931" s="368"/>
      <c r="G931" s="369"/>
      <c r="H931" s="267"/>
      <c r="I931" s="365"/>
      <c r="J931" s="267"/>
      <c r="K931" s="267"/>
      <c r="L931" s="267"/>
      <c r="M931" s="267"/>
      <c r="N931" s="267"/>
      <c r="O931" s="267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</row>
    <row r="932" spans="1:26" ht="12.75" customHeight="1" x14ac:dyDescent="0.15">
      <c r="A932" s="267"/>
      <c r="B932" s="267"/>
      <c r="C932" s="267"/>
      <c r="D932" s="267"/>
      <c r="E932" s="367"/>
      <c r="F932" s="368"/>
      <c r="G932" s="369"/>
      <c r="H932" s="267"/>
      <c r="I932" s="365"/>
      <c r="J932" s="267"/>
      <c r="K932" s="267"/>
      <c r="L932" s="267"/>
      <c r="M932" s="267"/>
      <c r="N932" s="267"/>
      <c r="O932" s="267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</row>
    <row r="933" spans="1:26" ht="12.75" customHeight="1" x14ac:dyDescent="0.15">
      <c r="A933" s="267"/>
      <c r="B933" s="267"/>
      <c r="C933" s="267"/>
      <c r="D933" s="267"/>
      <c r="E933" s="367"/>
      <c r="F933" s="368"/>
      <c r="G933" s="369"/>
      <c r="H933" s="267"/>
      <c r="I933" s="365"/>
      <c r="J933" s="267"/>
      <c r="K933" s="267"/>
      <c r="L933" s="267"/>
      <c r="M933" s="267"/>
      <c r="N933" s="267"/>
      <c r="O933" s="267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</row>
    <row r="934" spans="1:26" ht="12.75" customHeight="1" x14ac:dyDescent="0.15">
      <c r="A934" s="267"/>
      <c r="B934" s="267"/>
      <c r="C934" s="267"/>
      <c r="D934" s="267"/>
      <c r="E934" s="367"/>
      <c r="F934" s="368"/>
      <c r="G934" s="369"/>
      <c r="H934" s="267"/>
      <c r="I934" s="365"/>
      <c r="J934" s="267"/>
      <c r="K934" s="267"/>
      <c r="L934" s="267"/>
      <c r="M934" s="267"/>
      <c r="N934" s="267"/>
      <c r="O934" s="267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</row>
    <row r="935" spans="1:26" ht="12.75" customHeight="1" x14ac:dyDescent="0.15">
      <c r="A935" s="267"/>
      <c r="B935" s="267"/>
      <c r="C935" s="267"/>
      <c r="D935" s="267"/>
      <c r="E935" s="367"/>
      <c r="F935" s="368"/>
      <c r="G935" s="369"/>
      <c r="H935" s="267"/>
      <c r="I935" s="365"/>
      <c r="J935" s="267"/>
      <c r="K935" s="267"/>
      <c r="L935" s="267"/>
      <c r="M935" s="267"/>
      <c r="N935" s="267"/>
      <c r="O935" s="267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</row>
    <row r="936" spans="1:26" ht="12.75" customHeight="1" x14ac:dyDescent="0.15">
      <c r="A936" s="267"/>
      <c r="B936" s="267"/>
      <c r="C936" s="267"/>
      <c r="D936" s="267"/>
      <c r="E936" s="367"/>
      <c r="F936" s="368"/>
      <c r="G936" s="369"/>
      <c r="H936" s="267"/>
      <c r="I936" s="365"/>
      <c r="J936" s="267"/>
      <c r="K936" s="267"/>
      <c r="L936" s="267"/>
      <c r="M936" s="267"/>
      <c r="N936" s="267"/>
      <c r="O936" s="267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</row>
    <row r="937" spans="1:26" ht="12.75" customHeight="1" x14ac:dyDescent="0.15">
      <c r="A937" s="267"/>
      <c r="B937" s="267"/>
      <c r="C937" s="267"/>
      <c r="D937" s="267"/>
      <c r="E937" s="367"/>
      <c r="F937" s="368"/>
      <c r="G937" s="369"/>
      <c r="H937" s="267"/>
      <c r="I937" s="365"/>
      <c r="J937" s="267"/>
      <c r="K937" s="267"/>
      <c r="L937" s="267"/>
      <c r="M937" s="267"/>
      <c r="N937" s="267"/>
      <c r="O937" s="267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</row>
    <row r="938" spans="1:26" ht="12.75" customHeight="1" x14ac:dyDescent="0.15">
      <c r="A938" s="267"/>
      <c r="B938" s="267"/>
      <c r="C938" s="267"/>
      <c r="D938" s="267"/>
      <c r="E938" s="367"/>
      <c r="F938" s="368"/>
      <c r="G938" s="369"/>
      <c r="H938" s="267"/>
      <c r="I938" s="365"/>
      <c r="J938" s="267"/>
      <c r="K938" s="267"/>
      <c r="L938" s="267"/>
      <c r="M938" s="267"/>
      <c r="N938" s="267"/>
      <c r="O938" s="267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</row>
    <row r="939" spans="1:26" ht="12.75" customHeight="1" x14ac:dyDescent="0.15">
      <c r="A939" s="267"/>
      <c r="B939" s="267"/>
      <c r="C939" s="267"/>
      <c r="D939" s="267"/>
      <c r="E939" s="367"/>
      <c r="F939" s="368"/>
      <c r="G939" s="369"/>
      <c r="H939" s="267"/>
      <c r="I939" s="365"/>
      <c r="J939" s="267"/>
      <c r="K939" s="267"/>
      <c r="L939" s="267"/>
      <c r="M939" s="267"/>
      <c r="N939" s="267"/>
      <c r="O939" s="267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</row>
    <row r="940" spans="1:26" ht="12.75" customHeight="1" x14ac:dyDescent="0.15">
      <c r="A940" s="267"/>
      <c r="B940" s="267"/>
      <c r="C940" s="267"/>
      <c r="D940" s="267"/>
      <c r="E940" s="367"/>
      <c r="F940" s="368"/>
      <c r="G940" s="369"/>
      <c r="H940" s="267"/>
      <c r="I940" s="365"/>
      <c r="J940" s="267"/>
      <c r="K940" s="267"/>
      <c r="L940" s="267"/>
      <c r="M940" s="267"/>
      <c r="N940" s="267"/>
      <c r="O940" s="267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</row>
    <row r="941" spans="1:26" ht="12.75" customHeight="1" x14ac:dyDescent="0.15">
      <c r="A941" s="267"/>
      <c r="B941" s="267"/>
      <c r="C941" s="267"/>
      <c r="D941" s="267"/>
      <c r="E941" s="367"/>
      <c r="F941" s="368"/>
      <c r="G941" s="369"/>
      <c r="H941" s="267"/>
      <c r="I941" s="365"/>
      <c r="J941" s="267"/>
      <c r="K941" s="267"/>
      <c r="L941" s="267"/>
      <c r="M941" s="267"/>
      <c r="N941" s="267"/>
      <c r="O941" s="267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</row>
    <row r="942" spans="1:26" ht="12.75" customHeight="1" x14ac:dyDescent="0.15">
      <c r="A942" s="267"/>
      <c r="B942" s="267"/>
      <c r="C942" s="267"/>
      <c r="D942" s="267"/>
      <c r="E942" s="367"/>
      <c r="F942" s="368"/>
      <c r="G942" s="369"/>
      <c r="H942" s="267"/>
      <c r="I942" s="365"/>
      <c r="J942" s="267"/>
      <c r="K942" s="267"/>
      <c r="L942" s="267"/>
      <c r="M942" s="267"/>
      <c r="N942" s="267"/>
      <c r="O942" s="267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</row>
    <row r="943" spans="1:26" ht="12.75" customHeight="1" x14ac:dyDescent="0.15">
      <c r="A943" s="267"/>
      <c r="B943" s="267"/>
      <c r="C943" s="267"/>
      <c r="D943" s="267"/>
      <c r="E943" s="367"/>
      <c r="F943" s="368"/>
      <c r="G943" s="369"/>
      <c r="H943" s="267"/>
      <c r="I943" s="365"/>
      <c r="J943" s="267"/>
      <c r="K943" s="267"/>
      <c r="L943" s="267"/>
      <c r="M943" s="267"/>
      <c r="N943" s="267"/>
      <c r="O943" s="267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</row>
    <row r="944" spans="1:26" ht="12.75" customHeight="1" x14ac:dyDescent="0.15">
      <c r="A944" s="267"/>
      <c r="B944" s="267"/>
      <c r="C944" s="267"/>
      <c r="D944" s="267"/>
      <c r="E944" s="367"/>
      <c r="F944" s="368"/>
      <c r="G944" s="369"/>
      <c r="H944" s="267"/>
      <c r="I944" s="365"/>
      <c r="J944" s="267"/>
      <c r="K944" s="267"/>
      <c r="L944" s="267"/>
      <c r="M944" s="267"/>
      <c r="N944" s="267"/>
      <c r="O944" s="267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</row>
    <row r="945" spans="1:26" ht="12.75" customHeight="1" x14ac:dyDescent="0.15">
      <c r="A945" s="267"/>
      <c r="B945" s="267"/>
      <c r="C945" s="267"/>
      <c r="D945" s="267"/>
      <c r="E945" s="367"/>
      <c r="F945" s="368"/>
      <c r="G945" s="369"/>
      <c r="H945" s="267"/>
      <c r="I945" s="365"/>
      <c r="J945" s="267"/>
      <c r="K945" s="267"/>
      <c r="L945" s="267"/>
      <c r="M945" s="267"/>
      <c r="N945" s="267"/>
      <c r="O945" s="267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</row>
    <row r="946" spans="1:26" ht="12.75" customHeight="1" x14ac:dyDescent="0.15">
      <c r="A946" s="267"/>
      <c r="B946" s="267"/>
      <c r="C946" s="267"/>
      <c r="D946" s="267"/>
      <c r="E946" s="367"/>
      <c r="F946" s="368"/>
      <c r="G946" s="369"/>
      <c r="H946" s="267"/>
      <c r="I946" s="365"/>
      <c r="J946" s="267"/>
      <c r="K946" s="267"/>
      <c r="L946" s="267"/>
      <c r="M946" s="267"/>
      <c r="N946" s="267"/>
      <c r="O946" s="267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</row>
    <row r="947" spans="1:26" ht="12.75" customHeight="1" x14ac:dyDescent="0.15">
      <c r="A947" s="267"/>
      <c r="B947" s="267"/>
      <c r="C947" s="267"/>
      <c r="D947" s="267"/>
      <c r="E947" s="367"/>
      <c r="F947" s="368"/>
      <c r="G947" s="369"/>
      <c r="H947" s="267"/>
      <c r="I947" s="365"/>
      <c r="J947" s="267"/>
      <c r="K947" s="267"/>
      <c r="L947" s="267"/>
      <c r="M947" s="267"/>
      <c r="N947" s="267"/>
      <c r="O947" s="267"/>
      <c r="P947" s="267"/>
      <c r="Q947" s="267"/>
      <c r="R947" s="267"/>
      <c r="S947" s="267"/>
      <c r="T947" s="267"/>
      <c r="U947" s="267"/>
      <c r="V947" s="267"/>
      <c r="W947" s="267"/>
      <c r="X947" s="267"/>
      <c r="Y947" s="267"/>
      <c r="Z947" s="267"/>
    </row>
    <row r="948" spans="1:26" ht="12.75" customHeight="1" x14ac:dyDescent="0.15">
      <c r="A948" s="267"/>
      <c r="B948" s="267"/>
      <c r="C948" s="267"/>
      <c r="D948" s="267"/>
      <c r="E948" s="367"/>
      <c r="F948" s="368"/>
      <c r="G948" s="369"/>
      <c r="H948" s="267"/>
      <c r="I948" s="365"/>
      <c r="J948" s="267"/>
      <c r="K948" s="267"/>
      <c r="L948" s="267"/>
      <c r="M948" s="267"/>
      <c r="N948" s="267"/>
      <c r="O948" s="267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</row>
    <row r="949" spans="1:26" ht="12.75" customHeight="1" x14ac:dyDescent="0.15">
      <c r="A949" s="267"/>
      <c r="B949" s="267"/>
      <c r="C949" s="267"/>
      <c r="D949" s="267"/>
      <c r="E949" s="367"/>
      <c r="F949" s="368"/>
      <c r="G949" s="369"/>
      <c r="H949" s="267"/>
      <c r="I949" s="365"/>
      <c r="J949" s="267"/>
      <c r="K949" s="267"/>
      <c r="L949" s="267"/>
      <c r="M949" s="267"/>
      <c r="N949" s="267"/>
      <c r="O949" s="267"/>
      <c r="P949" s="267"/>
      <c r="Q949" s="267"/>
      <c r="R949" s="267"/>
      <c r="S949" s="267"/>
      <c r="T949" s="267"/>
      <c r="U949" s="267"/>
      <c r="V949" s="267"/>
      <c r="W949" s="267"/>
      <c r="X949" s="267"/>
      <c r="Y949" s="267"/>
      <c r="Z949" s="267"/>
    </row>
    <row r="950" spans="1:26" ht="12.75" customHeight="1" x14ac:dyDescent="0.15">
      <c r="A950" s="267"/>
      <c r="B950" s="267"/>
      <c r="C950" s="267"/>
      <c r="D950" s="267"/>
      <c r="E950" s="367"/>
      <c r="F950" s="368"/>
      <c r="G950" s="369"/>
      <c r="H950" s="267"/>
      <c r="I950" s="365"/>
      <c r="J950" s="267"/>
      <c r="K950" s="267"/>
      <c r="L950" s="267"/>
      <c r="M950" s="267"/>
      <c r="N950" s="267"/>
      <c r="O950" s="267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</row>
    <row r="951" spans="1:26" ht="12.75" customHeight="1" x14ac:dyDescent="0.15">
      <c r="A951" s="267"/>
      <c r="B951" s="267"/>
      <c r="C951" s="267"/>
      <c r="D951" s="267"/>
      <c r="E951" s="367"/>
      <c r="F951" s="368"/>
      <c r="G951" s="369"/>
      <c r="H951" s="267"/>
      <c r="I951" s="365"/>
      <c r="J951" s="267"/>
      <c r="K951" s="267"/>
      <c r="L951" s="267"/>
      <c r="M951" s="267"/>
      <c r="N951" s="267"/>
      <c r="O951" s="267"/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</row>
    <row r="952" spans="1:26" ht="12.75" customHeight="1" x14ac:dyDescent="0.15">
      <c r="A952" s="267"/>
      <c r="B952" s="267"/>
      <c r="C952" s="267"/>
      <c r="D952" s="267"/>
      <c r="E952" s="367"/>
      <c r="F952" s="368"/>
      <c r="G952" s="369"/>
      <c r="H952" s="267"/>
      <c r="I952" s="365"/>
      <c r="J952" s="267"/>
      <c r="K952" s="267"/>
      <c r="L952" s="267"/>
      <c r="M952" s="267"/>
      <c r="N952" s="267"/>
      <c r="O952" s="267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</row>
    <row r="953" spans="1:26" ht="12.75" customHeight="1" x14ac:dyDescent="0.15">
      <c r="A953" s="267"/>
      <c r="B953" s="267"/>
      <c r="C953" s="267"/>
      <c r="D953" s="267"/>
      <c r="E953" s="367"/>
      <c r="F953" s="368"/>
      <c r="G953" s="369"/>
      <c r="H953" s="267"/>
      <c r="I953" s="365"/>
      <c r="J953" s="267"/>
      <c r="K953" s="267"/>
      <c r="L953" s="267"/>
      <c r="M953" s="267"/>
      <c r="N953" s="267"/>
      <c r="O953" s="267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</row>
    <row r="954" spans="1:26" ht="12.75" customHeight="1" x14ac:dyDescent="0.15">
      <c r="A954" s="267"/>
      <c r="B954" s="267"/>
      <c r="C954" s="267"/>
      <c r="D954" s="267"/>
      <c r="E954" s="367"/>
      <c r="F954" s="368"/>
      <c r="G954" s="369"/>
      <c r="H954" s="267"/>
      <c r="I954" s="365"/>
      <c r="J954" s="267"/>
      <c r="K954" s="267"/>
      <c r="L954" s="267"/>
      <c r="M954" s="267"/>
      <c r="N954" s="267"/>
      <c r="O954" s="267"/>
      <c r="P954" s="267"/>
      <c r="Q954" s="267"/>
      <c r="R954" s="267"/>
      <c r="S954" s="267"/>
      <c r="T954" s="267"/>
      <c r="U954" s="267"/>
      <c r="V954" s="267"/>
      <c r="W954" s="267"/>
      <c r="X954" s="267"/>
      <c r="Y954" s="267"/>
      <c r="Z954" s="267"/>
    </row>
    <row r="955" spans="1:26" ht="12.75" customHeight="1" x14ac:dyDescent="0.15">
      <c r="A955" s="267"/>
      <c r="B955" s="267"/>
      <c r="C955" s="267"/>
      <c r="D955" s="267"/>
      <c r="E955" s="367"/>
      <c r="F955" s="368"/>
      <c r="G955" s="369"/>
      <c r="H955" s="267"/>
      <c r="I955" s="365"/>
      <c r="J955" s="267"/>
      <c r="K955" s="267"/>
      <c r="L955" s="267"/>
      <c r="M955" s="267"/>
      <c r="N955" s="267"/>
      <c r="O955" s="267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</row>
    <row r="956" spans="1:26" ht="12.75" customHeight="1" x14ac:dyDescent="0.15">
      <c r="A956" s="267"/>
      <c r="B956" s="267"/>
      <c r="C956" s="267"/>
      <c r="D956" s="267"/>
      <c r="E956" s="367"/>
      <c r="F956" s="368"/>
      <c r="G956" s="369"/>
      <c r="H956" s="267"/>
      <c r="I956" s="365"/>
      <c r="J956" s="267"/>
      <c r="K956" s="267"/>
      <c r="L956" s="267"/>
      <c r="M956" s="267"/>
      <c r="N956" s="267"/>
      <c r="O956" s="267"/>
      <c r="P956" s="267"/>
      <c r="Q956" s="267"/>
      <c r="R956" s="267"/>
      <c r="S956" s="267"/>
      <c r="T956" s="267"/>
      <c r="U956" s="267"/>
      <c r="V956" s="267"/>
      <c r="W956" s="267"/>
      <c r="X956" s="267"/>
      <c r="Y956" s="267"/>
      <c r="Z956" s="267"/>
    </row>
    <row r="957" spans="1:26" ht="12.75" customHeight="1" x14ac:dyDescent="0.15">
      <c r="A957" s="267"/>
      <c r="B957" s="267"/>
      <c r="C957" s="267"/>
      <c r="D957" s="267"/>
      <c r="E957" s="367"/>
      <c r="F957" s="368"/>
      <c r="G957" s="369"/>
      <c r="H957" s="267"/>
      <c r="I957" s="365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</row>
    <row r="958" spans="1:26" ht="12.75" customHeight="1" x14ac:dyDescent="0.15">
      <c r="A958" s="267"/>
      <c r="B958" s="267"/>
      <c r="C958" s="267"/>
      <c r="D958" s="267"/>
      <c r="E958" s="367"/>
      <c r="F958" s="368"/>
      <c r="G958" s="369"/>
      <c r="H958" s="267"/>
      <c r="I958" s="365"/>
      <c r="J958" s="267"/>
      <c r="K958" s="267"/>
      <c r="L958" s="267"/>
      <c r="M958" s="267"/>
      <c r="N958" s="267"/>
      <c r="O958" s="267"/>
      <c r="P958" s="267"/>
      <c r="Q958" s="267"/>
      <c r="R958" s="267"/>
      <c r="S958" s="267"/>
      <c r="T958" s="267"/>
      <c r="U958" s="267"/>
      <c r="V958" s="267"/>
      <c r="W958" s="267"/>
      <c r="X958" s="267"/>
      <c r="Y958" s="267"/>
      <c r="Z958" s="267"/>
    </row>
    <row r="959" spans="1:26" ht="12.75" customHeight="1" x14ac:dyDescent="0.15">
      <c r="A959" s="267"/>
      <c r="B959" s="267"/>
      <c r="C959" s="267"/>
      <c r="D959" s="267"/>
      <c r="E959" s="367"/>
      <c r="F959" s="368"/>
      <c r="G959" s="369"/>
      <c r="H959" s="267"/>
      <c r="I959" s="365"/>
      <c r="J959" s="267"/>
      <c r="K959" s="267"/>
      <c r="L959" s="267"/>
      <c r="M959" s="267"/>
      <c r="N959" s="267"/>
      <c r="O959" s="267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</row>
    <row r="960" spans="1:26" ht="12.75" customHeight="1" x14ac:dyDescent="0.15">
      <c r="A960" s="267"/>
      <c r="B960" s="267"/>
      <c r="C960" s="267"/>
      <c r="D960" s="267"/>
      <c r="E960" s="367"/>
      <c r="F960" s="368"/>
      <c r="G960" s="369"/>
      <c r="H960" s="267"/>
      <c r="I960" s="365"/>
      <c r="J960" s="267"/>
      <c r="K960" s="267"/>
      <c r="L960" s="267"/>
      <c r="M960" s="267"/>
      <c r="N960" s="267"/>
      <c r="O960" s="267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</row>
    <row r="961" spans="1:26" ht="12.75" customHeight="1" x14ac:dyDescent="0.15">
      <c r="A961" s="267"/>
      <c r="B961" s="267"/>
      <c r="C961" s="267"/>
      <c r="D961" s="267"/>
      <c r="E961" s="367"/>
      <c r="F961" s="368"/>
      <c r="G961" s="369"/>
      <c r="H961" s="267"/>
      <c r="I961" s="365"/>
      <c r="J961" s="267"/>
      <c r="K961" s="267"/>
      <c r="L961" s="267"/>
      <c r="M961" s="267"/>
      <c r="N961" s="267"/>
      <c r="O961" s="267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</row>
    <row r="962" spans="1:26" ht="12.75" customHeight="1" x14ac:dyDescent="0.15">
      <c r="A962" s="267"/>
      <c r="B962" s="267"/>
      <c r="C962" s="267"/>
      <c r="D962" s="267"/>
      <c r="E962" s="367"/>
      <c r="F962" s="368"/>
      <c r="G962" s="369"/>
      <c r="H962" s="267"/>
      <c r="I962" s="365"/>
      <c r="J962" s="267"/>
      <c r="K962" s="267"/>
      <c r="L962" s="267"/>
      <c r="M962" s="267"/>
      <c r="N962" s="267"/>
      <c r="O962" s="267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</row>
    <row r="963" spans="1:26" ht="12.75" customHeight="1" x14ac:dyDescent="0.15">
      <c r="A963" s="267"/>
      <c r="B963" s="267"/>
      <c r="C963" s="267"/>
      <c r="D963" s="267"/>
      <c r="E963" s="367"/>
      <c r="F963" s="368"/>
      <c r="G963" s="369"/>
      <c r="H963" s="267"/>
      <c r="I963" s="365"/>
      <c r="J963" s="267"/>
      <c r="K963" s="267"/>
      <c r="L963" s="267"/>
      <c r="M963" s="267"/>
      <c r="N963" s="267"/>
      <c r="O963" s="267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</row>
    <row r="964" spans="1:26" ht="12.75" customHeight="1" x14ac:dyDescent="0.15">
      <c r="A964" s="267"/>
      <c r="B964" s="267"/>
      <c r="C964" s="267"/>
      <c r="D964" s="267"/>
      <c r="E964" s="367"/>
      <c r="F964" s="368"/>
      <c r="G964" s="369"/>
      <c r="H964" s="267"/>
      <c r="I964" s="365"/>
      <c r="J964" s="267"/>
      <c r="K964" s="267"/>
      <c r="L964" s="267"/>
      <c r="M964" s="267"/>
      <c r="N964" s="267"/>
      <c r="O964" s="267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</row>
    <row r="965" spans="1:26" ht="12.75" customHeight="1" x14ac:dyDescent="0.15">
      <c r="A965" s="267"/>
      <c r="B965" s="267"/>
      <c r="C965" s="267"/>
      <c r="D965" s="267"/>
      <c r="E965" s="367"/>
      <c r="F965" s="368"/>
      <c r="G965" s="369"/>
      <c r="H965" s="267"/>
      <c r="I965" s="365"/>
      <c r="J965" s="267"/>
      <c r="K965" s="267"/>
      <c r="L965" s="267"/>
      <c r="M965" s="267"/>
      <c r="N965" s="267"/>
      <c r="O965" s="267"/>
      <c r="P965" s="267"/>
      <c r="Q965" s="267"/>
      <c r="R965" s="267"/>
      <c r="S965" s="267"/>
      <c r="T965" s="267"/>
      <c r="U965" s="267"/>
      <c r="V965" s="267"/>
      <c r="W965" s="267"/>
      <c r="X965" s="267"/>
      <c r="Y965" s="267"/>
      <c r="Z965" s="267"/>
    </row>
    <row r="966" spans="1:26" ht="12.75" customHeight="1" x14ac:dyDescent="0.15">
      <c r="A966" s="267"/>
      <c r="B966" s="267"/>
      <c r="C966" s="267"/>
      <c r="D966" s="267"/>
      <c r="E966" s="367"/>
      <c r="F966" s="368"/>
      <c r="G966" s="369"/>
      <c r="H966" s="267"/>
      <c r="I966" s="365"/>
      <c r="J966" s="267"/>
      <c r="K966" s="267"/>
      <c r="L966" s="267"/>
      <c r="M966" s="267"/>
      <c r="N966" s="267"/>
      <c r="O966" s="267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</row>
    <row r="967" spans="1:26" ht="12.75" customHeight="1" x14ac:dyDescent="0.15">
      <c r="A967" s="267"/>
      <c r="B967" s="267"/>
      <c r="C967" s="267"/>
      <c r="D967" s="267"/>
      <c r="E967" s="367"/>
      <c r="F967" s="368"/>
      <c r="G967" s="369"/>
      <c r="H967" s="267"/>
      <c r="I967" s="365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</row>
    <row r="968" spans="1:26" ht="12.75" customHeight="1" x14ac:dyDescent="0.15">
      <c r="A968" s="267"/>
      <c r="B968" s="267"/>
      <c r="C968" s="267"/>
      <c r="D968" s="267"/>
      <c r="E968" s="367"/>
      <c r="F968" s="368"/>
      <c r="G968" s="369"/>
      <c r="H968" s="267"/>
      <c r="I968" s="365"/>
      <c r="J968" s="267"/>
      <c r="K968" s="267"/>
      <c r="L968" s="267"/>
      <c r="M968" s="267"/>
      <c r="N968" s="267"/>
      <c r="O968" s="267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</row>
    <row r="969" spans="1:26" ht="12.75" customHeight="1" x14ac:dyDescent="0.15">
      <c r="A969" s="267"/>
      <c r="B969" s="267"/>
      <c r="C969" s="267"/>
      <c r="D969" s="267"/>
      <c r="E969" s="367"/>
      <c r="F969" s="368"/>
      <c r="G969" s="369"/>
      <c r="H969" s="267"/>
      <c r="I969" s="365"/>
      <c r="J969" s="267"/>
      <c r="K969" s="267"/>
      <c r="L969" s="267"/>
      <c r="M969" s="267"/>
      <c r="N969" s="267"/>
      <c r="O969" s="267"/>
      <c r="P969" s="267"/>
      <c r="Q969" s="267"/>
      <c r="R969" s="267"/>
      <c r="S969" s="267"/>
      <c r="T969" s="267"/>
      <c r="U969" s="267"/>
      <c r="V969" s="267"/>
      <c r="W969" s="267"/>
      <c r="X969" s="267"/>
      <c r="Y969" s="267"/>
      <c r="Z969" s="267"/>
    </row>
    <row r="970" spans="1:26" ht="12.75" customHeight="1" x14ac:dyDescent="0.15">
      <c r="A970" s="267"/>
      <c r="B970" s="267"/>
      <c r="C970" s="267"/>
      <c r="D970" s="267"/>
      <c r="E970" s="367"/>
      <c r="F970" s="368"/>
      <c r="G970" s="369"/>
      <c r="H970" s="267"/>
      <c r="I970" s="365"/>
      <c r="J970" s="267"/>
      <c r="K970" s="267"/>
      <c r="L970" s="267"/>
      <c r="M970" s="267"/>
      <c r="N970" s="267"/>
      <c r="O970" s="267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</row>
    <row r="971" spans="1:26" ht="12.75" customHeight="1" x14ac:dyDescent="0.15">
      <c r="A971" s="267"/>
      <c r="B971" s="267"/>
      <c r="C971" s="267"/>
      <c r="D971" s="267"/>
      <c r="E971" s="367"/>
      <c r="F971" s="368"/>
      <c r="G971" s="369"/>
      <c r="H971" s="267"/>
      <c r="I971" s="365"/>
      <c r="J971" s="267"/>
      <c r="K971" s="267"/>
      <c r="L971" s="267"/>
      <c r="M971" s="267"/>
      <c r="N971" s="267"/>
      <c r="O971" s="267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</row>
    <row r="972" spans="1:26" ht="12.75" customHeight="1" x14ac:dyDescent="0.15">
      <c r="A972" s="267"/>
      <c r="B972" s="267"/>
      <c r="C972" s="267"/>
      <c r="D972" s="267"/>
      <c r="E972" s="367"/>
      <c r="F972" s="368"/>
      <c r="G972" s="369"/>
      <c r="H972" s="267"/>
      <c r="I972" s="365"/>
      <c r="J972" s="267"/>
      <c r="K972" s="267"/>
      <c r="L972" s="267"/>
      <c r="M972" s="267"/>
      <c r="N972" s="267"/>
      <c r="O972" s="267"/>
      <c r="P972" s="267"/>
      <c r="Q972" s="267"/>
      <c r="R972" s="267"/>
      <c r="S972" s="267"/>
      <c r="T972" s="267"/>
      <c r="U972" s="267"/>
      <c r="V972" s="267"/>
      <c r="W972" s="267"/>
      <c r="X972" s="267"/>
      <c r="Y972" s="267"/>
      <c r="Z972" s="267"/>
    </row>
    <row r="973" spans="1:26" ht="12.75" customHeight="1" x14ac:dyDescent="0.15">
      <c r="A973" s="267"/>
      <c r="B973" s="267"/>
      <c r="C973" s="267"/>
      <c r="D973" s="267"/>
      <c r="E973" s="367"/>
      <c r="F973" s="368"/>
      <c r="G973" s="369"/>
      <c r="H973" s="267"/>
      <c r="I973" s="365"/>
      <c r="J973" s="267"/>
      <c r="K973" s="267"/>
      <c r="L973" s="267"/>
      <c r="M973" s="267"/>
      <c r="N973" s="267"/>
      <c r="O973" s="267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</row>
    <row r="974" spans="1:26" ht="12.75" customHeight="1" x14ac:dyDescent="0.15">
      <c r="A974" s="267"/>
      <c r="B974" s="267"/>
      <c r="C974" s="267"/>
      <c r="D974" s="267"/>
      <c r="E974" s="367"/>
      <c r="F974" s="368"/>
      <c r="G974" s="369"/>
      <c r="H974" s="267"/>
      <c r="I974" s="365"/>
      <c r="J974" s="267"/>
      <c r="K974" s="267"/>
      <c r="L974" s="267"/>
      <c r="M974" s="267"/>
      <c r="N974" s="267"/>
      <c r="O974" s="267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</row>
    <row r="975" spans="1:26" ht="12.75" customHeight="1" x14ac:dyDescent="0.15">
      <c r="A975" s="267"/>
      <c r="B975" s="267"/>
      <c r="C975" s="267"/>
      <c r="D975" s="267"/>
      <c r="E975" s="367"/>
      <c r="F975" s="368"/>
      <c r="G975" s="369"/>
      <c r="H975" s="267"/>
      <c r="I975" s="365"/>
      <c r="J975" s="267"/>
      <c r="K975" s="267"/>
      <c r="L975" s="267"/>
      <c r="M975" s="267"/>
      <c r="N975" s="267"/>
      <c r="O975" s="267"/>
      <c r="P975" s="267"/>
      <c r="Q975" s="267"/>
      <c r="R975" s="267"/>
      <c r="S975" s="267"/>
      <c r="T975" s="267"/>
      <c r="U975" s="267"/>
      <c r="V975" s="267"/>
      <c r="W975" s="267"/>
      <c r="X975" s="267"/>
      <c r="Y975" s="267"/>
      <c r="Z975" s="267"/>
    </row>
    <row r="976" spans="1:26" ht="12.75" customHeight="1" x14ac:dyDescent="0.15">
      <c r="A976" s="267"/>
      <c r="B976" s="267"/>
      <c r="C976" s="267"/>
      <c r="D976" s="267"/>
      <c r="E976" s="367"/>
      <c r="F976" s="368"/>
      <c r="G976" s="369"/>
      <c r="H976" s="267"/>
      <c r="I976" s="365"/>
      <c r="J976" s="267"/>
      <c r="K976" s="267"/>
      <c r="L976" s="267"/>
      <c r="M976" s="267"/>
      <c r="N976" s="267"/>
      <c r="O976" s="267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</row>
    <row r="977" spans="1:26" ht="12.75" customHeight="1" x14ac:dyDescent="0.15">
      <c r="A977" s="267"/>
      <c r="B977" s="267"/>
      <c r="C977" s="267"/>
      <c r="D977" s="267"/>
      <c r="E977" s="367"/>
      <c r="F977" s="368"/>
      <c r="G977" s="369"/>
      <c r="H977" s="267"/>
      <c r="I977" s="365"/>
      <c r="J977" s="267"/>
      <c r="K977" s="267"/>
      <c r="L977" s="267"/>
      <c r="M977" s="267"/>
      <c r="N977" s="267"/>
      <c r="O977" s="267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</row>
    <row r="978" spans="1:26" ht="12.75" customHeight="1" x14ac:dyDescent="0.15">
      <c r="A978" s="267"/>
      <c r="B978" s="267"/>
      <c r="C978" s="267"/>
      <c r="D978" s="267"/>
      <c r="E978" s="367"/>
      <c r="F978" s="368"/>
      <c r="G978" s="369"/>
      <c r="H978" s="267"/>
      <c r="I978" s="365"/>
      <c r="J978" s="267"/>
      <c r="K978" s="267"/>
      <c r="L978" s="267"/>
      <c r="M978" s="267"/>
      <c r="N978" s="267"/>
      <c r="O978" s="267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</row>
    <row r="979" spans="1:26" ht="12.75" customHeight="1" x14ac:dyDescent="0.15">
      <c r="A979" s="267"/>
      <c r="B979" s="267"/>
      <c r="C979" s="267"/>
      <c r="D979" s="267"/>
      <c r="E979" s="367"/>
      <c r="F979" s="368"/>
      <c r="G979" s="369"/>
      <c r="H979" s="267"/>
      <c r="I979" s="365"/>
      <c r="J979" s="267"/>
      <c r="K979" s="267"/>
      <c r="L979" s="267"/>
      <c r="M979" s="267"/>
      <c r="N979" s="267"/>
      <c r="O979" s="267"/>
      <c r="P979" s="267"/>
      <c r="Q979" s="267"/>
      <c r="R979" s="267"/>
      <c r="S979" s="267"/>
      <c r="T979" s="267"/>
      <c r="U979" s="267"/>
      <c r="V979" s="267"/>
      <c r="W979" s="267"/>
      <c r="X979" s="267"/>
      <c r="Y979" s="267"/>
      <c r="Z979" s="267"/>
    </row>
    <row r="980" spans="1:26" ht="12.75" customHeight="1" x14ac:dyDescent="0.15">
      <c r="A980" s="267"/>
      <c r="B980" s="267"/>
      <c r="C980" s="267"/>
      <c r="D980" s="267"/>
      <c r="E980" s="367"/>
      <c r="F980" s="368"/>
      <c r="G980" s="369"/>
      <c r="H980" s="267"/>
      <c r="I980" s="365"/>
      <c r="J980" s="267"/>
      <c r="K980" s="267"/>
      <c r="L980" s="267"/>
      <c r="M980" s="267"/>
      <c r="N980" s="267"/>
      <c r="O980" s="267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</row>
    <row r="981" spans="1:26" ht="12.75" customHeight="1" x14ac:dyDescent="0.15">
      <c r="A981" s="267"/>
      <c r="B981" s="267"/>
      <c r="C981" s="267"/>
      <c r="D981" s="267"/>
      <c r="E981" s="367"/>
      <c r="F981" s="368"/>
      <c r="G981" s="369"/>
      <c r="H981" s="267"/>
      <c r="I981" s="365"/>
      <c r="J981" s="267"/>
      <c r="K981" s="267"/>
      <c r="L981" s="267"/>
      <c r="M981" s="267"/>
      <c r="N981" s="267"/>
      <c r="O981" s="267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</row>
    <row r="982" spans="1:26" ht="12.75" customHeight="1" x14ac:dyDescent="0.15">
      <c r="A982" s="267"/>
      <c r="B982" s="267"/>
      <c r="C982" s="267"/>
      <c r="D982" s="267"/>
      <c r="E982" s="367"/>
      <c r="F982" s="368"/>
      <c r="G982" s="369"/>
      <c r="H982" s="267"/>
      <c r="I982" s="365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</row>
    <row r="983" spans="1:26" ht="12.75" customHeight="1" x14ac:dyDescent="0.15">
      <c r="A983" s="267"/>
      <c r="B983" s="267"/>
      <c r="C983" s="267"/>
      <c r="D983" s="267"/>
      <c r="E983" s="367"/>
      <c r="F983" s="368"/>
      <c r="G983" s="369"/>
      <c r="H983" s="267"/>
      <c r="I983" s="365"/>
      <c r="J983" s="267"/>
      <c r="K983" s="267"/>
      <c r="L983" s="267"/>
      <c r="M983" s="267"/>
      <c r="N983" s="267"/>
      <c r="O983" s="267"/>
      <c r="P983" s="267"/>
      <c r="Q983" s="267"/>
      <c r="R983" s="267"/>
      <c r="S983" s="267"/>
      <c r="T983" s="267"/>
      <c r="U983" s="267"/>
      <c r="V983" s="267"/>
      <c r="W983" s="267"/>
      <c r="X983" s="267"/>
      <c r="Y983" s="267"/>
      <c r="Z983" s="267"/>
    </row>
    <row r="984" spans="1:26" ht="12.75" customHeight="1" x14ac:dyDescent="0.15">
      <c r="A984" s="267"/>
      <c r="B984" s="267"/>
      <c r="C984" s="267"/>
      <c r="D984" s="267"/>
      <c r="E984" s="367"/>
      <c r="F984" s="368"/>
      <c r="G984" s="369"/>
      <c r="H984" s="267"/>
      <c r="I984" s="365"/>
      <c r="J984" s="267"/>
      <c r="K984" s="267"/>
      <c r="L984" s="267"/>
      <c r="M984" s="267"/>
      <c r="N984" s="267"/>
      <c r="O984" s="267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</row>
    <row r="985" spans="1:26" ht="12.75" customHeight="1" x14ac:dyDescent="0.15">
      <c r="A985" s="267"/>
      <c r="B985" s="267"/>
      <c r="C985" s="267"/>
      <c r="D985" s="267"/>
      <c r="E985" s="367"/>
      <c r="F985" s="368"/>
      <c r="G985" s="369"/>
      <c r="H985" s="267"/>
      <c r="I985" s="365"/>
      <c r="J985" s="267"/>
      <c r="K985" s="267"/>
      <c r="L985" s="267"/>
      <c r="M985" s="267"/>
      <c r="N985" s="267"/>
      <c r="O985" s="267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</row>
    <row r="986" spans="1:26" ht="12.75" customHeight="1" x14ac:dyDescent="0.15">
      <c r="A986" s="267"/>
      <c r="B986" s="267"/>
      <c r="C986" s="267"/>
      <c r="D986" s="267"/>
      <c r="E986" s="367"/>
      <c r="F986" s="368"/>
      <c r="G986" s="369"/>
      <c r="H986" s="267"/>
      <c r="I986" s="365"/>
      <c r="J986" s="267"/>
      <c r="K986" s="267"/>
      <c r="L986" s="267"/>
      <c r="M986" s="267"/>
      <c r="N986" s="267"/>
      <c r="O986" s="267"/>
      <c r="P986" s="267"/>
      <c r="Q986" s="267"/>
      <c r="R986" s="267"/>
      <c r="S986" s="267"/>
      <c r="T986" s="267"/>
      <c r="U986" s="267"/>
      <c r="V986" s="267"/>
      <c r="W986" s="267"/>
      <c r="X986" s="267"/>
      <c r="Y986" s="267"/>
      <c r="Z986" s="267"/>
    </row>
    <row r="987" spans="1:26" ht="12.75" customHeight="1" x14ac:dyDescent="0.15">
      <c r="A987" s="267"/>
      <c r="B987" s="267"/>
      <c r="C987" s="267"/>
      <c r="D987" s="267"/>
      <c r="E987" s="367"/>
      <c r="F987" s="368"/>
      <c r="G987" s="369"/>
      <c r="H987" s="267"/>
      <c r="I987" s="365"/>
      <c r="J987" s="267"/>
      <c r="K987" s="267"/>
      <c r="L987" s="267"/>
      <c r="M987" s="267"/>
      <c r="N987" s="267"/>
      <c r="O987" s="267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</row>
    <row r="988" spans="1:26" ht="12.75" customHeight="1" x14ac:dyDescent="0.15">
      <c r="A988" s="267"/>
      <c r="B988" s="267"/>
      <c r="C988" s="267"/>
      <c r="D988" s="267"/>
      <c r="E988" s="367"/>
      <c r="F988" s="368"/>
      <c r="G988" s="369"/>
      <c r="H988" s="267"/>
      <c r="I988" s="365"/>
      <c r="J988" s="267"/>
      <c r="K988" s="267"/>
      <c r="L988" s="267"/>
      <c r="M988" s="267"/>
      <c r="N988" s="267"/>
      <c r="O988" s="267"/>
      <c r="P988" s="267"/>
      <c r="Q988" s="267"/>
      <c r="R988" s="267"/>
      <c r="S988" s="267"/>
      <c r="T988" s="267"/>
      <c r="U988" s="267"/>
      <c r="V988" s="267"/>
      <c r="W988" s="267"/>
      <c r="X988" s="267"/>
      <c r="Y988" s="267"/>
      <c r="Z988" s="267"/>
    </row>
    <row r="989" spans="1:26" ht="12.75" customHeight="1" x14ac:dyDescent="0.15">
      <c r="A989" s="267"/>
      <c r="B989" s="267"/>
      <c r="C989" s="267"/>
      <c r="D989" s="267"/>
      <c r="E989" s="367"/>
      <c r="F989" s="368"/>
      <c r="G989" s="369"/>
      <c r="H989" s="267"/>
      <c r="I989" s="365"/>
      <c r="J989" s="267"/>
      <c r="K989" s="267"/>
      <c r="L989" s="267"/>
      <c r="M989" s="267"/>
      <c r="N989" s="267"/>
      <c r="O989" s="267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</row>
    <row r="990" spans="1:26" ht="12.75" customHeight="1" x14ac:dyDescent="0.15">
      <c r="A990" s="267"/>
      <c r="B990" s="267"/>
      <c r="C990" s="267"/>
      <c r="D990" s="267"/>
      <c r="E990" s="367"/>
      <c r="F990" s="368"/>
      <c r="G990" s="369"/>
      <c r="H990" s="267"/>
      <c r="I990" s="365"/>
      <c r="J990" s="267"/>
      <c r="K990" s="267"/>
      <c r="L990" s="267"/>
      <c r="M990" s="267"/>
      <c r="N990" s="267"/>
      <c r="O990" s="267"/>
      <c r="P990" s="267"/>
      <c r="Q990" s="267"/>
      <c r="R990" s="267"/>
      <c r="S990" s="267"/>
      <c r="T990" s="267"/>
      <c r="U990" s="267"/>
      <c r="V990" s="267"/>
      <c r="W990" s="267"/>
      <c r="X990" s="267"/>
      <c r="Y990" s="267"/>
      <c r="Z990" s="267"/>
    </row>
    <row r="991" spans="1:26" ht="12.75" customHeight="1" x14ac:dyDescent="0.15">
      <c r="A991" s="267"/>
      <c r="B991" s="267"/>
      <c r="C991" s="267"/>
      <c r="D991" s="267"/>
      <c r="E991" s="367"/>
      <c r="F991" s="368"/>
      <c r="G991" s="369"/>
      <c r="H991" s="267"/>
      <c r="I991" s="365"/>
      <c r="J991" s="267"/>
      <c r="K991" s="267"/>
      <c r="L991" s="267"/>
      <c r="M991" s="267"/>
      <c r="N991" s="267"/>
      <c r="O991" s="267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</row>
    <row r="992" spans="1:26" ht="12.75" customHeight="1" x14ac:dyDescent="0.15">
      <c r="A992" s="267"/>
      <c r="B992" s="267"/>
      <c r="C992" s="267"/>
      <c r="D992" s="267"/>
      <c r="E992" s="367"/>
      <c r="F992" s="368"/>
      <c r="G992" s="369"/>
      <c r="H992" s="267"/>
      <c r="I992" s="365"/>
      <c r="J992" s="267"/>
      <c r="K992" s="267"/>
      <c r="L992" s="267"/>
      <c r="M992" s="267"/>
      <c r="N992" s="267"/>
      <c r="O992" s="267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</row>
    <row r="993" spans="1:26" ht="12.75" customHeight="1" x14ac:dyDescent="0.15">
      <c r="A993" s="267"/>
      <c r="B993" s="267"/>
      <c r="C993" s="267"/>
      <c r="D993" s="267"/>
      <c r="E993" s="367"/>
      <c r="F993" s="368"/>
      <c r="G993" s="369"/>
      <c r="H993" s="267"/>
      <c r="I993" s="365"/>
      <c r="J993" s="267"/>
      <c r="K993" s="267"/>
      <c r="L993" s="267"/>
      <c r="M993" s="267"/>
      <c r="N993" s="267"/>
      <c r="O993" s="267"/>
      <c r="P993" s="267"/>
      <c r="Q993" s="267"/>
      <c r="R993" s="267"/>
      <c r="S993" s="267"/>
      <c r="T993" s="267"/>
      <c r="U993" s="267"/>
      <c r="V993" s="267"/>
      <c r="W993" s="267"/>
      <c r="X993" s="267"/>
      <c r="Y993" s="267"/>
      <c r="Z993" s="267"/>
    </row>
    <row r="994" spans="1:26" ht="12.75" customHeight="1" x14ac:dyDescent="0.15">
      <c r="A994" s="267"/>
      <c r="B994" s="267"/>
      <c r="C994" s="267"/>
      <c r="D994" s="267"/>
      <c r="E994" s="367"/>
      <c r="F994" s="368"/>
      <c r="G994" s="369"/>
      <c r="H994" s="267"/>
      <c r="I994" s="365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</row>
    <row r="995" spans="1:26" ht="12.75" customHeight="1" x14ac:dyDescent="0.15">
      <c r="A995" s="267"/>
      <c r="B995" s="267"/>
      <c r="C995" s="267"/>
      <c r="D995" s="267"/>
      <c r="E995" s="367"/>
      <c r="F995" s="368"/>
      <c r="G995" s="369"/>
      <c r="H995" s="267"/>
      <c r="I995" s="365"/>
      <c r="J995" s="267"/>
      <c r="K995" s="267"/>
      <c r="L995" s="267"/>
      <c r="M995" s="267"/>
      <c r="N995" s="267"/>
      <c r="O995" s="267"/>
      <c r="P995" s="267"/>
      <c r="Q995" s="267"/>
      <c r="R995" s="267"/>
      <c r="S995" s="267"/>
      <c r="T995" s="267"/>
      <c r="U995" s="267"/>
      <c r="V995" s="267"/>
      <c r="W995" s="267"/>
      <c r="X995" s="267"/>
      <c r="Y995" s="267"/>
      <c r="Z995" s="267"/>
    </row>
    <row r="996" spans="1:26" ht="12.75" customHeight="1" x14ac:dyDescent="0.15">
      <c r="A996" s="267"/>
      <c r="B996" s="267"/>
      <c r="C996" s="267"/>
      <c r="D996" s="267"/>
      <c r="E996" s="367"/>
      <c r="F996" s="368"/>
      <c r="G996" s="369"/>
      <c r="H996" s="267"/>
      <c r="I996" s="365"/>
      <c r="J996" s="267"/>
      <c r="K996" s="267"/>
      <c r="L996" s="267"/>
      <c r="M996" s="267"/>
      <c r="N996" s="267"/>
      <c r="O996" s="267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</row>
    <row r="997" spans="1:26" ht="12.75" customHeight="1" x14ac:dyDescent="0.15">
      <c r="A997" s="267"/>
      <c r="B997" s="267"/>
      <c r="C997" s="267"/>
      <c r="D997" s="267"/>
      <c r="E997" s="367"/>
      <c r="F997" s="368"/>
      <c r="G997" s="369"/>
      <c r="H997" s="267"/>
      <c r="I997" s="365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/>
      <c r="T997" s="267"/>
      <c r="U997" s="267"/>
      <c r="V997" s="267"/>
      <c r="W997" s="267"/>
      <c r="X997" s="267"/>
      <c r="Y997" s="267"/>
      <c r="Z997" s="267"/>
    </row>
    <row r="998" spans="1:26" ht="12.75" customHeight="1" x14ac:dyDescent="0.15">
      <c r="A998" s="267"/>
      <c r="B998" s="267"/>
      <c r="C998" s="267"/>
      <c r="D998" s="267"/>
      <c r="E998" s="367"/>
      <c r="F998" s="368"/>
      <c r="G998" s="369"/>
      <c r="H998" s="267"/>
      <c r="I998" s="365"/>
      <c r="J998" s="267"/>
      <c r="K998" s="267"/>
      <c r="L998" s="267"/>
      <c r="M998" s="267"/>
      <c r="N998" s="267"/>
      <c r="O998" s="267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</row>
    <row r="999" spans="1:26" ht="12.75" customHeight="1" x14ac:dyDescent="0.15">
      <c r="A999" s="267"/>
      <c r="B999" s="267"/>
      <c r="C999" s="267"/>
      <c r="D999" s="267"/>
      <c r="E999" s="367"/>
      <c r="F999" s="368"/>
      <c r="G999" s="369"/>
      <c r="H999" s="267"/>
      <c r="I999" s="365"/>
      <c r="J999" s="267"/>
      <c r="K999" s="267"/>
      <c r="L999" s="267"/>
      <c r="M999" s="267"/>
      <c r="N999" s="267"/>
      <c r="O999" s="267"/>
      <c r="P999" s="267"/>
      <c r="Q999" s="267"/>
      <c r="R999" s="267"/>
      <c r="S999" s="267"/>
      <c r="T999" s="267"/>
      <c r="U999" s="267"/>
      <c r="V999" s="267"/>
      <c r="W999" s="267"/>
      <c r="X999" s="267"/>
      <c r="Y999" s="267"/>
      <c r="Z999" s="267"/>
    </row>
    <row r="1000" spans="1:26" ht="12.75" customHeight="1" x14ac:dyDescent="0.15">
      <c r="A1000" s="267"/>
      <c r="B1000" s="267"/>
      <c r="C1000" s="267"/>
      <c r="D1000" s="267"/>
      <c r="E1000" s="367"/>
      <c r="F1000" s="368"/>
      <c r="G1000" s="369"/>
      <c r="H1000" s="267"/>
      <c r="I1000" s="365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defaultColWidth="12.5390625" defaultRowHeight="15" customHeight="1" x14ac:dyDescent="0.15"/>
  <cols>
    <col min="1" max="1" width="7.68359375" customWidth="1"/>
    <col min="2" max="2" width="25.75390625" customWidth="1"/>
    <col min="3" max="3" width="15.640625" customWidth="1"/>
    <col min="4" max="4" width="1.75" customWidth="1"/>
    <col min="5" max="5" width="7.68359375" customWidth="1"/>
    <col min="6" max="6" width="25.75390625" customWidth="1"/>
    <col min="7" max="7" width="15.640625" customWidth="1"/>
    <col min="8" max="8" width="2.55859375" customWidth="1"/>
    <col min="9" max="10" width="4.98828125" customWidth="1"/>
    <col min="11" max="12" width="9.16796875" customWidth="1"/>
    <col min="13" max="26" width="7.953125" customWidth="1"/>
  </cols>
  <sheetData>
    <row r="1" spans="1:26" ht="27.75" customHeight="1" x14ac:dyDescent="0.15">
      <c r="A1" s="370" t="s">
        <v>3487</v>
      </c>
      <c r="B1" s="392" t="s">
        <v>630</v>
      </c>
      <c r="C1" s="383"/>
      <c r="D1" s="267"/>
      <c r="E1" s="370" t="s">
        <v>3487</v>
      </c>
      <c r="F1" s="391" t="s">
        <v>599</v>
      </c>
      <c r="G1" s="383"/>
      <c r="H1" s="277"/>
      <c r="I1" s="272">
        <v>2</v>
      </c>
      <c r="J1" s="272">
        <v>9</v>
      </c>
      <c r="K1" s="277"/>
      <c r="L1" s="277">
        <v>2</v>
      </c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8" customHeight="1" x14ac:dyDescent="0.15">
      <c r="A2" s="370"/>
      <c r="B2" s="370" t="s">
        <v>3488</v>
      </c>
      <c r="C2" s="370" t="s">
        <v>3489</v>
      </c>
      <c r="D2" s="267"/>
      <c r="E2" s="370"/>
      <c r="F2" s="370" t="s">
        <v>3488</v>
      </c>
      <c r="G2" s="370" t="s">
        <v>3489</v>
      </c>
      <c r="H2" s="277"/>
      <c r="I2" s="272"/>
      <c r="J2" s="272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8" customHeight="1" x14ac:dyDescent="0.15">
      <c r="A3" s="370" t="s">
        <v>3490</v>
      </c>
      <c r="B3" s="370"/>
      <c r="C3" s="370"/>
      <c r="D3" s="267"/>
      <c r="E3" s="370" t="s">
        <v>3490</v>
      </c>
      <c r="F3" s="370"/>
      <c r="G3" s="370"/>
      <c r="H3" s="277"/>
      <c r="I3" s="272"/>
      <c r="J3" s="272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8" customHeight="1" x14ac:dyDescent="0.15">
      <c r="A4" s="370" t="s">
        <v>3491</v>
      </c>
      <c r="B4" s="370"/>
      <c r="C4" s="370"/>
      <c r="D4" s="267"/>
      <c r="E4" s="370" t="s">
        <v>3491</v>
      </c>
      <c r="F4" s="370"/>
      <c r="G4" s="370"/>
      <c r="H4" s="277"/>
      <c r="I4" s="272"/>
      <c r="J4" s="272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18" customHeight="1" x14ac:dyDescent="0.15">
      <c r="A5" s="370" t="s">
        <v>3492</v>
      </c>
      <c r="B5" s="370"/>
      <c r="C5" s="370"/>
      <c r="D5" s="267"/>
      <c r="E5" s="370" t="s">
        <v>3492</v>
      </c>
      <c r="F5" s="370"/>
      <c r="G5" s="370"/>
      <c r="H5" s="277"/>
      <c r="I5" s="272"/>
      <c r="J5" s="272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8" customHeight="1" x14ac:dyDescent="0.15">
      <c r="A6" s="370" t="s">
        <v>3493</v>
      </c>
      <c r="B6" s="370"/>
      <c r="C6" s="370"/>
      <c r="D6" s="267"/>
      <c r="E6" s="370" t="s">
        <v>3493</v>
      </c>
      <c r="F6" s="370"/>
      <c r="G6" s="370"/>
      <c r="H6" s="277"/>
      <c r="I6" s="272"/>
      <c r="J6" s="272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8" customHeight="1" x14ac:dyDescent="0.15">
      <c r="A7" s="370" t="s">
        <v>3494</v>
      </c>
      <c r="B7" s="370"/>
      <c r="C7" s="370"/>
      <c r="D7" s="267"/>
      <c r="E7" s="370" t="s">
        <v>3494</v>
      </c>
      <c r="F7" s="370"/>
      <c r="G7" s="370"/>
      <c r="H7" s="277"/>
      <c r="I7" s="272"/>
      <c r="J7" s="272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8" customHeight="1" x14ac:dyDescent="0.15">
      <c r="A8" s="370" t="s">
        <v>3495</v>
      </c>
      <c r="B8" s="370"/>
      <c r="C8" s="370"/>
      <c r="D8" s="267"/>
      <c r="E8" s="370" t="s">
        <v>3495</v>
      </c>
      <c r="F8" s="370"/>
      <c r="G8" s="370"/>
      <c r="H8" s="277"/>
      <c r="I8" s="272"/>
      <c r="J8" s="272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8" customHeight="1" x14ac:dyDescent="0.15">
      <c r="A9" s="370" t="s">
        <v>3496</v>
      </c>
      <c r="B9" s="370"/>
      <c r="C9" s="370"/>
      <c r="D9" s="267"/>
      <c r="E9" s="370" t="s">
        <v>3496</v>
      </c>
      <c r="F9" s="370"/>
      <c r="G9" s="370"/>
      <c r="H9" s="277"/>
      <c r="I9" s="272"/>
      <c r="J9" s="272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72"/>
      <c r="B10" s="267"/>
      <c r="C10" s="267"/>
      <c r="D10" s="267"/>
      <c r="E10" s="272"/>
      <c r="F10" s="267"/>
      <c r="G10" s="267"/>
      <c r="H10" s="277"/>
      <c r="I10" s="272"/>
      <c r="J10" s="272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27.75" customHeight="1" x14ac:dyDescent="0.15">
      <c r="A11" s="370" t="s">
        <v>3487</v>
      </c>
      <c r="B11" s="392" t="s">
        <v>632</v>
      </c>
      <c r="C11" s="383"/>
      <c r="D11" s="267"/>
      <c r="E11" s="370" t="s">
        <v>3487</v>
      </c>
      <c r="F11" s="391" t="str">
        <f>DATABASE!D24</f>
        <v>KOS KRNOV</v>
      </c>
      <c r="G11" s="383"/>
      <c r="H11" s="277"/>
      <c r="I11" s="272">
        <v>16</v>
      </c>
      <c r="J11" s="272">
        <v>23</v>
      </c>
      <c r="K11" s="277"/>
      <c r="L11" s="277">
        <v>4</v>
      </c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8" customHeight="1" x14ac:dyDescent="0.15">
      <c r="A12" s="370"/>
      <c r="B12" s="370" t="s">
        <v>3488</v>
      </c>
      <c r="C12" s="370" t="s">
        <v>3489</v>
      </c>
      <c r="D12" s="267"/>
      <c r="E12" s="370"/>
      <c r="F12" s="370" t="s">
        <v>3488</v>
      </c>
      <c r="G12" s="370" t="s">
        <v>3489</v>
      </c>
      <c r="H12" s="277"/>
      <c r="I12" s="272"/>
      <c r="J12" s="272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8" customHeight="1" x14ac:dyDescent="0.15">
      <c r="A13" s="370" t="s">
        <v>3490</v>
      </c>
      <c r="B13" s="370"/>
      <c r="C13" s="370"/>
      <c r="D13" s="267"/>
      <c r="E13" s="370" t="s">
        <v>3490</v>
      </c>
      <c r="F13" s="370"/>
      <c r="G13" s="370"/>
      <c r="H13" s="277"/>
      <c r="I13" s="272"/>
      <c r="J13" s="272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8" customHeight="1" x14ac:dyDescent="0.15">
      <c r="A14" s="370" t="s">
        <v>3491</v>
      </c>
      <c r="B14" s="370"/>
      <c r="C14" s="370"/>
      <c r="D14" s="267"/>
      <c r="E14" s="370" t="s">
        <v>3491</v>
      </c>
      <c r="F14" s="370"/>
      <c r="G14" s="370"/>
      <c r="H14" s="277"/>
      <c r="I14" s="272"/>
      <c r="J14" s="272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8" customHeight="1" x14ac:dyDescent="0.15">
      <c r="A15" s="370" t="s">
        <v>3492</v>
      </c>
      <c r="B15" s="370"/>
      <c r="C15" s="370"/>
      <c r="D15" s="267"/>
      <c r="E15" s="370" t="s">
        <v>3492</v>
      </c>
      <c r="F15" s="370"/>
      <c r="G15" s="370"/>
      <c r="H15" s="277"/>
      <c r="I15" s="272"/>
      <c r="J15" s="272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8" customHeight="1" x14ac:dyDescent="0.15">
      <c r="A16" s="370" t="s">
        <v>3493</v>
      </c>
      <c r="B16" s="370"/>
      <c r="C16" s="370"/>
      <c r="D16" s="267"/>
      <c r="E16" s="370" t="s">
        <v>3493</v>
      </c>
      <c r="F16" s="370"/>
      <c r="G16" s="370"/>
      <c r="H16" s="277"/>
      <c r="I16" s="272"/>
      <c r="J16" s="272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8" customHeight="1" x14ac:dyDescent="0.15">
      <c r="A17" s="370" t="s">
        <v>3494</v>
      </c>
      <c r="B17" s="370"/>
      <c r="C17" s="370"/>
      <c r="D17" s="267"/>
      <c r="E17" s="370" t="s">
        <v>3494</v>
      </c>
      <c r="F17" s="370"/>
      <c r="G17" s="370"/>
      <c r="H17" s="277"/>
      <c r="I17" s="272"/>
      <c r="J17" s="272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8" customHeight="1" x14ac:dyDescent="0.15">
      <c r="A18" s="370" t="s">
        <v>3495</v>
      </c>
      <c r="B18" s="370"/>
      <c r="C18" s="370"/>
      <c r="D18" s="267"/>
      <c r="E18" s="370" t="s">
        <v>3495</v>
      </c>
      <c r="F18" s="370"/>
      <c r="G18" s="370"/>
      <c r="H18" s="277"/>
      <c r="I18" s="272"/>
      <c r="J18" s="272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8" customHeight="1" x14ac:dyDescent="0.15">
      <c r="A19" s="370" t="s">
        <v>3496</v>
      </c>
      <c r="B19" s="370"/>
      <c r="C19" s="370"/>
      <c r="D19" s="267"/>
      <c r="E19" s="370" t="s">
        <v>3496</v>
      </c>
      <c r="F19" s="370"/>
      <c r="G19" s="370"/>
      <c r="H19" s="277"/>
      <c r="I19" s="272"/>
      <c r="J19" s="272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72"/>
      <c r="B20" s="267"/>
      <c r="C20" s="267"/>
      <c r="D20" s="267"/>
      <c r="E20" s="272"/>
      <c r="F20" s="267"/>
      <c r="G20" s="267"/>
      <c r="H20" s="277"/>
      <c r="I20" s="272"/>
      <c r="J20" s="272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27.75" customHeight="1" x14ac:dyDescent="0.15">
      <c r="A21" s="370" t="s">
        <v>3487</v>
      </c>
      <c r="B21" s="391" t="str">
        <f>DATABASE!D30</f>
        <v>ČD UZEL PŘEROV</v>
      </c>
      <c r="C21" s="383"/>
      <c r="D21" s="267"/>
      <c r="E21" s="370"/>
      <c r="F21" s="391" t="str">
        <f>DATABASE!D37</f>
        <v>A JE TO BLANSKO</v>
      </c>
      <c r="G21" s="383"/>
      <c r="H21" s="277"/>
      <c r="I21" s="272">
        <f t="shared" ref="I21:J21" si="0">I11+14</f>
        <v>30</v>
      </c>
      <c r="J21" s="272">
        <f t="shared" si="0"/>
        <v>37</v>
      </c>
      <c r="K21" s="277"/>
      <c r="L21" s="277">
        <f>L11+2</f>
        <v>6</v>
      </c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18" customHeight="1" x14ac:dyDescent="0.15">
      <c r="A22" s="370"/>
      <c r="B22" s="370" t="s">
        <v>3488</v>
      </c>
      <c r="C22" s="370" t="s">
        <v>3489</v>
      </c>
      <c r="D22" s="267"/>
      <c r="E22" s="370"/>
      <c r="F22" s="370" t="s">
        <v>3488</v>
      </c>
      <c r="G22" s="370" t="s">
        <v>3489</v>
      </c>
      <c r="H22" s="277"/>
      <c r="I22" s="272"/>
      <c r="J22" s="272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8" customHeight="1" x14ac:dyDescent="0.15">
      <c r="A23" s="370" t="s">
        <v>3490</v>
      </c>
      <c r="B23" s="370"/>
      <c r="C23" s="370"/>
      <c r="D23" s="267"/>
      <c r="E23" s="370" t="s">
        <v>3490</v>
      </c>
      <c r="F23" s="370"/>
      <c r="G23" s="370"/>
      <c r="H23" s="277"/>
      <c r="I23" s="272"/>
      <c r="J23" s="272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8" customHeight="1" x14ac:dyDescent="0.15">
      <c r="A24" s="370" t="s">
        <v>3491</v>
      </c>
      <c r="B24" s="370"/>
      <c r="C24" s="370"/>
      <c r="D24" s="267"/>
      <c r="E24" s="370" t="s">
        <v>3491</v>
      </c>
      <c r="F24" s="370"/>
      <c r="G24" s="370"/>
      <c r="H24" s="277"/>
      <c r="I24" s="272"/>
      <c r="J24" s="272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8" customHeight="1" x14ac:dyDescent="0.15">
      <c r="A25" s="370" t="s">
        <v>3492</v>
      </c>
      <c r="B25" s="370"/>
      <c r="C25" s="370"/>
      <c r="D25" s="267"/>
      <c r="E25" s="370" t="s">
        <v>3492</v>
      </c>
      <c r="F25" s="370"/>
      <c r="G25" s="370"/>
      <c r="H25" s="277"/>
      <c r="I25" s="272"/>
      <c r="J25" s="272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8" customHeight="1" x14ac:dyDescent="0.15">
      <c r="A26" s="370" t="s">
        <v>3493</v>
      </c>
      <c r="B26" s="370"/>
      <c r="C26" s="370"/>
      <c r="D26" s="267"/>
      <c r="E26" s="370" t="s">
        <v>3493</v>
      </c>
      <c r="F26" s="370"/>
      <c r="G26" s="370"/>
      <c r="H26" s="277"/>
      <c r="I26" s="272"/>
      <c r="J26" s="272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8" customHeight="1" x14ac:dyDescent="0.15">
      <c r="A27" s="370" t="s">
        <v>3494</v>
      </c>
      <c r="B27" s="370"/>
      <c r="C27" s="370"/>
      <c r="D27" s="267"/>
      <c r="E27" s="370" t="s">
        <v>3494</v>
      </c>
      <c r="F27" s="370"/>
      <c r="G27" s="370"/>
      <c r="H27" s="277"/>
      <c r="I27" s="272"/>
      <c r="J27" s="272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8" customHeight="1" x14ac:dyDescent="0.15">
      <c r="A28" s="370" t="s">
        <v>3495</v>
      </c>
      <c r="B28" s="370"/>
      <c r="C28" s="370"/>
      <c r="D28" s="267"/>
      <c r="E28" s="370" t="s">
        <v>3495</v>
      </c>
      <c r="F28" s="370"/>
      <c r="G28" s="370"/>
      <c r="H28" s="277"/>
      <c r="I28" s="272"/>
      <c r="J28" s="272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8" customHeight="1" x14ac:dyDescent="0.15">
      <c r="A29" s="370" t="s">
        <v>3496</v>
      </c>
      <c r="B29" s="370"/>
      <c r="C29" s="370"/>
      <c r="D29" s="267"/>
      <c r="E29" s="370" t="s">
        <v>3496</v>
      </c>
      <c r="F29" s="370"/>
      <c r="G29" s="370"/>
      <c r="H29" s="277"/>
      <c r="I29" s="272"/>
      <c r="J29" s="272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72"/>
      <c r="B30" s="267"/>
      <c r="C30" s="267"/>
      <c r="D30" s="267"/>
      <c r="E30" s="272"/>
      <c r="F30" s="267"/>
      <c r="G30" s="267"/>
      <c r="H30" s="277"/>
      <c r="I30" s="272"/>
      <c r="J30" s="272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27.75" customHeight="1" x14ac:dyDescent="0.15">
      <c r="A31" s="370" t="s">
        <v>3487</v>
      </c>
      <c r="B31" s="391" t="str">
        <f>DATABASE!D44</f>
        <v>BRUSÍRNA „B“</v>
      </c>
      <c r="C31" s="383"/>
      <c r="D31" s="267"/>
      <c r="E31" s="370"/>
      <c r="F31" s="391" t="str">
        <f>DATABASE!D51</f>
        <v>POSTUP BLANSKO</v>
      </c>
      <c r="G31" s="383"/>
      <c r="H31" s="277"/>
      <c r="I31" s="272">
        <f t="shared" ref="I31:J31" si="1">I21+14</f>
        <v>44</v>
      </c>
      <c r="J31" s="272">
        <f t="shared" si="1"/>
        <v>51</v>
      </c>
      <c r="K31" s="277"/>
      <c r="L31" s="277">
        <f>L21+2</f>
        <v>8</v>
      </c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8" customHeight="1" x14ac:dyDescent="0.15">
      <c r="A32" s="370"/>
      <c r="B32" s="370" t="s">
        <v>3488</v>
      </c>
      <c r="C32" s="370" t="s">
        <v>3489</v>
      </c>
      <c r="D32" s="267"/>
      <c r="E32" s="370"/>
      <c r="F32" s="370" t="s">
        <v>3488</v>
      </c>
      <c r="G32" s="370" t="s">
        <v>3489</v>
      </c>
      <c r="H32" s="277"/>
      <c r="I32" s="272"/>
      <c r="J32" s="272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8" customHeight="1" x14ac:dyDescent="0.15">
      <c r="A33" s="370" t="s">
        <v>3490</v>
      </c>
      <c r="B33" s="370"/>
      <c r="C33" s="370"/>
      <c r="D33" s="267"/>
      <c r="E33" s="370" t="s">
        <v>3490</v>
      </c>
      <c r="F33" s="370"/>
      <c r="G33" s="370"/>
      <c r="H33" s="277"/>
      <c r="I33" s="272"/>
      <c r="J33" s="272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8" customHeight="1" x14ac:dyDescent="0.15">
      <c r="A34" s="370" t="s">
        <v>3491</v>
      </c>
      <c r="B34" s="370"/>
      <c r="C34" s="370"/>
      <c r="D34" s="267"/>
      <c r="E34" s="370" t="s">
        <v>3491</v>
      </c>
      <c r="F34" s="370"/>
      <c r="G34" s="370"/>
      <c r="H34" s="277"/>
      <c r="I34" s="272"/>
      <c r="J34" s="272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8" customHeight="1" x14ac:dyDescent="0.15">
      <c r="A35" s="370" t="s">
        <v>3492</v>
      </c>
      <c r="B35" s="370"/>
      <c r="C35" s="370"/>
      <c r="D35" s="267"/>
      <c r="E35" s="370" t="s">
        <v>3492</v>
      </c>
      <c r="F35" s="370"/>
      <c r="G35" s="370"/>
      <c r="H35" s="277"/>
      <c r="I35" s="272"/>
      <c r="J35" s="272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8" customHeight="1" x14ac:dyDescent="0.15">
      <c r="A36" s="370" t="s">
        <v>3493</v>
      </c>
      <c r="B36" s="370"/>
      <c r="C36" s="370"/>
      <c r="D36" s="267"/>
      <c r="E36" s="370" t="s">
        <v>3493</v>
      </c>
      <c r="F36" s="370"/>
      <c r="G36" s="370"/>
      <c r="H36" s="277"/>
      <c r="I36" s="272"/>
      <c r="J36" s="272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8" customHeight="1" x14ac:dyDescent="0.15">
      <c r="A37" s="370" t="s">
        <v>3494</v>
      </c>
      <c r="B37" s="370"/>
      <c r="C37" s="370"/>
      <c r="D37" s="267"/>
      <c r="E37" s="370" t="s">
        <v>3494</v>
      </c>
      <c r="F37" s="370"/>
      <c r="G37" s="370"/>
      <c r="H37" s="277"/>
      <c r="I37" s="272"/>
      <c r="J37" s="272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8" customHeight="1" x14ac:dyDescent="0.15">
      <c r="A38" s="370" t="s">
        <v>3495</v>
      </c>
      <c r="B38" s="370"/>
      <c r="C38" s="370"/>
      <c r="D38" s="267"/>
      <c r="E38" s="370" t="s">
        <v>3495</v>
      </c>
      <c r="F38" s="370"/>
      <c r="G38" s="370"/>
      <c r="H38" s="277"/>
      <c r="I38" s="272"/>
      <c r="J38" s="272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8" customHeight="1" x14ac:dyDescent="0.15">
      <c r="A39" s="370" t="s">
        <v>3496</v>
      </c>
      <c r="B39" s="370"/>
      <c r="C39" s="370"/>
      <c r="D39" s="267"/>
      <c r="E39" s="370" t="s">
        <v>3496</v>
      </c>
      <c r="F39" s="370"/>
      <c r="G39" s="370"/>
      <c r="H39" s="277"/>
      <c r="I39" s="272"/>
      <c r="J39" s="272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72"/>
      <c r="B40" s="267"/>
      <c r="C40" s="267"/>
      <c r="D40" s="267"/>
      <c r="E40" s="272"/>
      <c r="F40" s="267"/>
      <c r="G40" s="267"/>
      <c r="H40" s="277"/>
      <c r="I40" s="272"/>
      <c r="J40" s="272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27.75" customHeight="1" x14ac:dyDescent="0.15">
      <c r="A41" s="370" t="s">
        <v>3487</v>
      </c>
      <c r="B41" s="391" t="str">
        <f>DATABASE!D58</f>
        <v>LAZAŘI DAČICE</v>
      </c>
      <c r="C41" s="383"/>
      <c r="D41" s="267"/>
      <c r="E41" s="370" t="s">
        <v>3487</v>
      </c>
      <c r="F41" s="391" t="str">
        <f>DATABASE!D65</f>
        <v>KROKODÝLI VELKÝ KARLOV</v>
      </c>
      <c r="G41" s="383"/>
      <c r="H41" s="277"/>
      <c r="I41" s="272">
        <f t="shared" ref="I41:J41" si="2">I31+14</f>
        <v>58</v>
      </c>
      <c r="J41" s="272">
        <f t="shared" si="2"/>
        <v>65</v>
      </c>
      <c r="K41" s="277"/>
      <c r="L41" s="277">
        <f>L31+2</f>
        <v>10</v>
      </c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8" customHeight="1" x14ac:dyDescent="0.15">
      <c r="A42" s="370"/>
      <c r="B42" s="370" t="s">
        <v>3488</v>
      </c>
      <c r="C42" s="370" t="s">
        <v>3489</v>
      </c>
      <c r="D42" s="267"/>
      <c r="E42" s="370"/>
      <c r="F42" s="370" t="s">
        <v>3488</v>
      </c>
      <c r="G42" s="370" t="s">
        <v>3489</v>
      </c>
      <c r="H42" s="277"/>
      <c r="I42" s="272"/>
      <c r="J42" s="272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8" customHeight="1" x14ac:dyDescent="0.15">
      <c r="A43" s="370" t="s">
        <v>3490</v>
      </c>
      <c r="B43" s="370"/>
      <c r="C43" s="370"/>
      <c r="D43" s="267"/>
      <c r="E43" s="370" t="s">
        <v>3490</v>
      </c>
      <c r="F43" s="370"/>
      <c r="G43" s="370"/>
      <c r="H43" s="277"/>
      <c r="I43" s="272"/>
      <c r="J43" s="272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8" customHeight="1" x14ac:dyDescent="0.15">
      <c r="A44" s="370" t="s">
        <v>3491</v>
      </c>
      <c r="B44" s="370"/>
      <c r="C44" s="370"/>
      <c r="D44" s="267"/>
      <c r="E44" s="370" t="s">
        <v>3491</v>
      </c>
      <c r="F44" s="370"/>
      <c r="G44" s="370"/>
      <c r="H44" s="277"/>
      <c r="I44" s="272"/>
      <c r="J44" s="272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8" customHeight="1" x14ac:dyDescent="0.15">
      <c r="A45" s="370" t="s">
        <v>3492</v>
      </c>
      <c r="B45" s="370"/>
      <c r="C45" s="370"/>
      <c r="D45" s="267"/>
      <c r="E45" s="370" t="s">
        <v>3492</v>
      </c>
      <c r="F45" s="370"/>
      <c r="G45" s="370"/>
      <c r="H45" s="277"/>
      <c r="I45" s="272"/>
      <c r="J45" s="272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8" customHeight="1" x14ac:dyDescent="0.15">
      <c r="A46" s="370" t="s">
        <v>3493</v>
      </c>
      <c r="B46" s="370"/>
      <c r="C46" s="370"/>
      <c r="D46" s="267"/>
      <c r="E46" s="370" t="s">
        <v>3493</v>
      </c>
      <c r="F46" s="370"/>
      <c r="G46" s="370"/>
      <c r="H46" s="277"/>
      <c r="I46" s="272"/>
      <c r="J46" s="272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8" customHeight="1" x14ac:dyDescent="0.15">
      <c r="A47" s="370" t="s">
        <v>3494</v>
      </c>
      <c r="B47" s="370"/>
      <c r="C47" s="370"/>
      <c r="D47" s="267"/>
      <c r="E47" s="370" t="s">
        <v>3494</v>
      </c>
      <c r="F47" s="370"/>
      <c r="G47" s="370"/>
      <c r="H47" s="277"/>
      <c r="I47" s="272"/>
      <c r="J47" s="272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8" customHeight="1" x14ac:dyDescent="0.15">
      <c r="A48" s="370" t="s">
        <v>3495</v>
      </c>
      <c r="B48" s="370"/>
      <c r="C48" s="370"/>
      <c r="D48" s="267"/>
      <c r="E48" s="370" t="s">
        <v>3495</v>
      </c>
      <c r="F48" s="370"/>
      <c r="G48" s="370"/>
      <c r="H48" s="277"/>
      <c r="I48" s="272"/>
      <c r="J48" s="272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8" customHeight="1" x14ac:dyDescent="0.15">
      <c r="A49" s="370" t="s">
        <v>3496</v>
      </c>
      <c r="B49" s="370"/>
      <c r="C49" s="370"/>
      <c r="D49" s="267"/>
      <c r="E49" s="370" t="s">
        <v>3496</v>
      </c>
      <c r="F49" s="370"/>
      <c r="G49" s="370"/>
      <c r="H49" s="277"/>
      <c r="I49" s="272"/>
      <c r="J49" s="272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72"/>
      <c r="B50" s="267"/>
      <c r="C50" s="267"/>
      <c r="D50" s="267"/>
      <c r="E50" s="272"/>
      <c r="F50" s="267"/>
      <c r="G50" s="267"/>
      <c r="H50" s="277"/>
      <c r="I50" s="272"/>
      <c r="J50" s="272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27.75" customHeight="1" x14ac:dyDescent="0.15">
      <c r="A51" s="370" t="s">
        <v>3487</v>
      </c>
      <c r="B51" s="391" t="str">
        <f>DATABASE!D72</f>
        <v>CTIRAD TROUBSKO</v>
      </c>
      <c r="C51" s="383"/>
      <c r="D51" s="267"/>
      <c r="E51" s="370" t="s">
        <v>3487</v>
      </c>
      <c r="F51" s="391" t="str">
        <f>DATABASE!D79</f>
        <v>KRČMA DĚTENICE „A“</v>
      </c>
      <c r="G51" s="383"/>
      <c r="H51" s="277"/>
      <c r="I51" s="272">
        <f t="shared" ref="I51:J51" si="3">I41+14</f>
        <v>72</v>
      </c>
      <c r="J51" s="272">
        <f t="shared" si="3"/>
        <v>79</v>
      </c>
      <c r="K51" s="277"/>
      <c r="L51" s="277">
        <f>L41+2</f>
        <v>12</v>
      </c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8" customHeight="1" x14ac:dyDescent="0.15">
      <c r="A52" s="370"/>
      <c r="B52" s="370" t="s">
        <v>3488</v>
      </c>
      <c r="C52" s="370" t="s">
        <v>3489</v>
      </c>
      <c r="D52" s="267"/>
      <c r="E52" s="370"/>
      <c r="F52" s="370" t="s">
        <v>3488</v>
      </c>
      <c r="G52" s="370" t="s">
        <v>3489</v>
      </c>
      <c r="H52" s="277"/>
      <c r="I52" s="272"/>
      <c r="J52" s="272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8" customHeight="1" x14ac:dyDescent="0.15">
      <c r="A53" s="370" t="s">
        <v>3490</v>
      </c>
      <c r="B53" s="370"/>
      <c r="C53" s="370"/>
      <c r="D53" s="267"/>
      <c r="E53" s="370" t="s">
        <v>3490</v>
      </c>
      <c r="F53" s="370"/>
      <c r="G53" s="370"/>
      <c r="H53" s="277"/>
      <c r="I53" s="272"/>
      <c r="J53" s="272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8" customHeight="1" x14ac:dyDescent="0.15">
      <c r="A54" s="370" t="s">
        <v>3491</v>
      </c>
      <c r="B54" s="370"/>
      <c r="C54" s="370"/>
      <c r="D54" s="267"/>
      <c r="E54" s="370" t="s">
        <v>3491</v>
      </c>
      <c r="F54" s="370"/>
      <c r="G54" s="370"/>
      <c r="H54" s="277"/>
      <c r="I54" s="272"/>
      <c r="J54" s="272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8" customHeight="1" x14ac:dyDescent="0.15">
      <c r="A55" s="370" t="s">
        <v>3492</v>
      </c>
      <c r="B55" s="370"/>
      <c r="C55" s="370"/>
      <c r="D55" s="267"/>
      <c r="E55" s="370" t="s">
        <v>3492</v>
      </c>
      <c r="F55" s="370"/>
      <c r="G55" s="370"/>
      <c r="H55" s="277"/>
      <c r="I55" s="272"/>
      <c r="J55" s="272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8" customHeight="1" x14ac:dyDescent="0.15">
      <c r="A56" s="370" t="s">
        <v>3493</v>
      </c>
      <c r="B56" s="370"/>
      <c r="C56" s="370"/>
      <c r="D56" s="267"/>
      <c r="E56" s="370" t="s">
        <v>3493</v>
      </c>
      <c r="F56" s="370"/>
      <c r="G56" s="370"/>
      <c r="H56" s="277"/>
      <c r="I56" s="272"/>
      <c r="J56" s="272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8" customHeight="1" x14ac:dyDescent="0.15">
      <c r="A57" s="370" t="s">
        <v>3494</v>
      </c>
      <c r="B57" s="370"/>
      <c r="C57" s="370"/>
      <c r="D57" s="267"/>
      <c r="E57" s="370" t="s">
        <v>3494</v>
      </c>
      <c r="F57" s="370"/>
      <c r="G57" s="370"/>
      <c r="H57" s="277"/>
      <c r="I57" s="272"/>
      <c r="J57" s="272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8" customHeight="1" x14ac:dyDescent="0.15">
      <c r="A58" s="370" t="s">
        <v>3495</v>
      </c>
      <c r="B58" s="370"/>
      <c r="C58" s="370"/>
      <c r="D58" s="267"/>
      <c r="E58" s="370" t="s">
        <v>3495</v>
      </c>
      <c r="F58" s="370"/>
      <c r="G58" s="370"/>
      <c r="H58" s="277"/>
      <c r="I58" s="272"/>
      <c r="J58" s="272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8" customHeight="1" x14ac:dyDescent="0.15">
      <c r="A59" s="370" t="s">
        <v>3496</v>
      </c>
      <c r="B59" s="370"/>
      <c r="C59" s="370"/>
      <c r="D59" s="267"/>
      <c r="E59" s="370" t="s">
        <v>3496</v>
      </c>
      <c r="F59" s="370"/>
      <c r="G59" s="370"/>
      <c r="H59" s="277"/>
      <c r="I59" s="272"/>
      <c r="J59" s="272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72"/>
      <c r="B60" s="267"/>
      <c r="C60" s="267"/>
      <c r="D60" s="267"/>
      <c r="E60" s="272"/>
      <c r="F60" s="267"/>
      <c r="G60" s="267"/>
      <c r="H60" s="277"/>
      <c r="I60" s="272"/>
      <c r="J60" s="272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27.75" customHeight="1" x14ac:dyDescent="0.2">
      <c r="A61" s="370" t="s">
        <v>3487</v>
      </c>
      <c r="B61" s="391" t="str">
        <f>DATABASE!D86</f>
        <v>TESPO HOŘICE</v>
      </c>
      <c r="C61" s="383"/>
      <c r="D61" s="371"/>
      <c r="E61" s="370" t="s">
        <v>3487</v>
      </c>
      <c r="F61" s="391" t="str">
        <f>DATABASE!D93</f>
        <v>HEKŤÁK HOŘICE</v>
      </c>
      <c r="G61" s="383"/>
      <c r="H61" s="372"/>
      <c r="I61" s="272">
        <f t="shared" ref="I61:J61" si="4">I51+14</f>
        <v>86</v>
      </c>
      <c r="J61" s="272">
        <f t="shared" si="4"/>
        <v>93</v>
      </c>
      <c r="K61" s="372"/>
      <c r="L61" s="277">
        <f>L51+2</f>
        <v>14</v>
      </c>
      <c r="M61" s="372"/>
      <c r="N61" s="372"/>
      <c r="O61" s="372"/>
      <c r="P61" s="372"/>
      <c r="Q61" s="372"/>
      <c r="R61" s="372"/>
      <c r="S61" s="372"/>
      <c r="T61" s="372"/>
      <c r="U61" s="372"/>
      <c r="V61" s="372"/>
      <c r="W61" s="372"/>
      <c r="X61" s="372"/>
      <c r="Y61" s="372"/>
      <c r="Z61" s="372"/>
    </row>
    <row r="62" spans="1:26" ht="18" customHeight="1" x14ac:dyDescent="0.15">
      <c r="A62" s="370"/>
      <c r="B62" s="370" t="s">
        <v>3488</v>
      </c>
      <c r="C62" s="370" t="s">
        <v>3489</v>
      </c>
      <c r="D62" s="267"/>
      <c r="E62" s="370"/>
      <c r="F62" s="370" t="s">
        <v>3488</v>
      </c>
      <c r="G62" s="370" t="s">
        <v>3489</v>
      </c>
      <c r="H62" s="277"/>
      <c r="I62" s="272"/>
      <c r="J62" s="272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8" customHeight="1" x14ac:dyDescent="0.15">
      <c r="A63" s="370" t="s">
        <v>3490</v>
      </c>
      <c r="B63" s="370"/>
      <c r="C63" s="370"/>
      <c r="D63" s="267"/>
      <c r="E63" s="370" t="s">
        <v>3490</v>
      </c>
      <c r="F63" s="370"/>
      <c r="G63" s="370"/>
      <c r="H63" s="277"/>
      <c r="I63" s="272"/>
      <c r="J63" s="272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8" customHeight="1" x14ac:dyDescent="0.15">
      <c r="A64" s="370" t="s">
        <v>3491</v>
      </c>
      <c r="B64" s="370"/>
      <c r="C64" s="370"/>
      <c r="D64" s="267"/>
      <c r="E64" s="370" t="s">
        <v>3491</v>
      </c>
      <c r="F64" s="370"/>
      <c r="G64" s="370"/>
      <c r="H64" s="277"/>
      <c r="I64" s="272"/>
      <c r="J64" s="272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8" customHeight="1" x14ac:dyDescent="0.15">
      <c r="A65" s="370" t="s">
        <v>3492</v>
      </c>
      <c r="B65" s="370"/>
      <c r="C65" s="370"/>
      <c r="D65" s="267"/>
      <c r="E65" s="370" t="s">
        <v>3492</v>
      </c>
      <c r="F65" s="370"/>
      <c r="G65" s="370"/>
      <c r="H65" s="277"/>
      <c r="I65" s="272"/>
      <c r="J65" s="272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8" customHeight="1" x14ac:dyDescent="0.15">
      <c r="A66" s="370" t="s">
        <v>3493</v>
      </c>
      <c r="B66" s="370"/>
      <c r="C66" s="370"/>
      <c r="D66" s="267"/>
      <c r="E66" s="370" t="s">
        <v>3493</v>
      </c>
      <c r="F66" s="370"/>
      <c r="G66" s="370"/>
      <c r="H66" s="277"/>
      <c r="I66" s="272"/>
      <c r="J66" s="272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8" customHeight="1" x14ac:dyDescent="0.15">
      <c r="A67" s="370" t="s">
        <v>3494</v>
      </c>
      <c r="B67" s="370"/>
      <c r="C67" s="370"/>
      <c r="D67" s="267"/>
      <c r="E67" s="370" t="s">
        <v>3494</v>
      </c>
      <c r="F67" s="370"/>
      <c r="G67" s="370"/>
      <c r="H67" s="277"/>
      <c r="I67" s="272"/>
      <c r="J67" s="272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8" customHeight="1" x14ac:dyDescent="0.15">
      <c r="A68" s="370" t="s">
        <v>3495</v>
      </c>
      <c r="B68" s="370"/>
      <c r="C68" s="370"/>
      <c r="D68" s="267"/>
      <c r="E68" s="370" t="s">
        <v>3495</v>
      </c>
      <c r="F68" s="370"/>
      <c r="G68" s="370"/>
      <c r="H68" s="277"/>
      <c r="I68" s="272"/>
      <c r="J68" s="272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8" customHeight="1" x14ac:dyDescent="0.15">
      <c r="A69" s="370" t="s">
        <v>3496</v>
      </c>
      <c r="B69" s="370"/>
      <c r="C69" s="370"/>
      <c r="D69" s="267"/>
      <c r="E69" s="370" t="s">
        <v>3496</v>
      </c>
      <c r="F69" s="370"/>
      <c r="G69" s="370"/>
      <c r="H69" s="277"/>
      <c r="I69" s="272"/>
      <c r="J69" s="272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72"/>
      <c r="B70" s="267"/>
      <c r="C70" s="267"/>
      <c r="D70" s="267"/>
      <c r="E70" s="272"/>
      <c r="F70" s="267"/>
      <c r="G70" s="267"/>
      <c r="H70" s="277"/>
      <c r="I70" s="272"/>
      <c r="J70" s="272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27.75" customHeight="1" x14ac:dyDescent="0.2">
      <c r="A71" s="370" t="s">
        <v>3487</v>
      </c>
      <c r="B71" s="391" t="str">
        <f>DATABASE!D100</f>
        <v>FOTBAL HOŘICE</v>
      </c>
      <c r="C71" s="383"/>
      <c r="D71" s="371"/>
      <c r="E71" s="370" t="s">
        <v>3487</v>
      </c>
      <c r="F71" s="391" t="str">
        <f>DATABASE!D107</f>
        <v>CEREA OSTROMĚŘ</v>
      </c>
      <c r="G71" s="383"/>
      <c r="H71" s="372"/>
      <c r="I71" s="272">
        <f t="shared" ref="I71:J71" si="5">I61+14</f>
        <v>100</v>
      </c>
      <c r="J71" s="272">
        <f t="shared" si="5"/>
        <v>107</v>
      </c>
      <c r="K71" s="372"/>
      <c r="L71" s="277">
        <f>L61+2</f>
        <v>16</v>
      </c>
      <c r="M71" s="372"/>
      <c r="N71" s="372"/>
      <c r="O71" s="372"/>
      <c r="P71" s="372"/>
      <c r="Q71" s="372"/>
      <c r="R71" s="372"/>
      <c r="S71" s="372"/>
      <c r="T71" s="372"/>
      <c r="U71" s="372"/>
      <c r="V71" s="372"/>
      <c r="W71" s="372"/>
      <c r="X71" s="372"/>
      <c r="Y71" s="372"/>
      <c r="Z71" s="372"/>
    </row>
    <row r="72" spans="1:26" ht="18" customHeight="1" x14ac:dyDescent="0.15">
      <c r="A72" s="370"/>
      <c r="B72" s="370" t="s">
        <v>3488</v>
      </c>
      <c r="C72" s="370" t="s">
        <v>3489</v>
      </c>
      <c r="D72" s="267"/>
      <c r="E72" s="370"/>
      <c r="F72" s="370" t="s">
        <v>3488</v>
      </c>
      <c r="G72" s="370" t="s">
        <v>3489</v>
      </c>
      <c r="H72" s="277"/>
      <c r="I72" s="272"/>
      <c r="J72" s="272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8" customHeight="1" x14ac:dyDescent="0.15">
      <c r="A73" s="370" t="s">
        <v>3490</v>
      </c>
      <c r="B73" s="370"/>
      <c r="C73" s="370"/>
      <c r="D73" s="267"/>
      <c r="E73" s="370" t="s">
        <v>3490</v>
      </c>
      <c r="F73" s="370"/>
      <c r="G73" s="370"/>
      <c r="H73" s="277"/>
      <c r="I73" s="272"/>
      <c r="J73" s="272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8" customHeight="1" x14ac:dyDescent="0.15">
      <c r="A74" s="370" t="s">
        <v>3491</v>
      </c>
      <c r="B74" s="370"/>
      <c r="C74" s="370"/>
      <c r="D74" s="267"/>
      <c r="E74" s="370" t="s">
        <v>3491</v>
      </c>
      <c r="F74" s="370"/>
      <c r="G74" s="370"/>
      <c r="H74" s="277"/>
      <c r="I74" s="272"/>
      <c r="J74" s="272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8" customHeight="1" x14ac:dyDescent="0.15">
      <c r="A75" s="370" t="s">
        <v>3492</v>
      </c>
      <c r="B75" s="370"/>
      <c r="C75" s="370"/>
      <c r="D75" s="267"/>
      <c r="E75" s="370" t="s">
        <v>3492</v>
      </c>
      <c r="F75" s="370"/>
      <c r="G75" s="370"/>
      <c r="H75" s="277"/>
      <c r="I75" s="272"/>
      <c r="J75" s="272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8" customHeight="1" x14ac:dyDescent="0.15">
      <c r="A76" s="370" t="s">
        <v>3493</v>
      </c>
      <c r="B76" s="370"/>
      <c r="C76" s="370"/>
      <c r="D76" s="267"/>
      <c r="E76" s="370" t="s">
        <v>3493</v>
      </c>
      <c r="F76" s="370"/>
      <c r="G76" s="370"/>
      <c r="H76" s="277"/>
      <c r="I76" s="272"/>
      <c r="J76" s="272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8" customHeight="1" x14ac:dyDescent="0.15">
      <c r="A77" s="370" t="s">
        <v>3494</v>
      </c>
      <c r="B77" s="370"/>
      <c r="C77" s="370"/>
      <c r="D77" s="267"/>
      <c r="E77" s="370" t="s">
        <v>3494</v>
      </c>
      <c r="F77" s="370"/>
      <c r="G77" s="370"/>
      <c r="H77" s="277"/>
      <c r="I77" s="272"/>
      <c r="J77" s="272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8" customHeight="1" x14ac:dyDescent="0.15">
      <c r="A78" s="370" t="s">
        <v>3495</v>
      </c>
      <c r="B78" s="370"/>
      <c r="C78" s="370"/>
      <c r="D78" s="267"/>
      <c r="E78" s="370" t="s">
        <v>3495</v>
      </c>
      <c r="F78" s="370"/>
      <c r="G78" s="370"/>
      <c r="H78" s="277"/>
      <c r="I78" s="272"/>
      <c r="J78" s="272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8" customHeight="1" x14ac:dyDescent="0.15">
      <c r="A79" s="370" t="s">
        <v>3496</v>
      </c>
      <c r="B79" s="370"/>
      <c r="C79" s="370"/>
      <c r="D79" s="267"/>
      <c r="E79" s="370" t="s">
        <v>3496</v>
      </c>
      <c r="F79" s="370"/>
      <c r="G79" s="370"/>
      <c r="H79" s="277"/>
      <c r="I79" s="272"/>
      <c r="J79" s="272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72"/>
      <c r="B80" s="267"/>
      <c r="C80" s="267"/>
      <c r="D80" s="267"/>
      <c r="E80" s="272"/>
      <c r="F80" s="267"/>
      <c r="G80" s="267"/>
      <c r="H80" s="277"/>
      <c r="I80" s="272"/>
      <c r="J80" s="272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27.75" customHeight="1" x14ac:dyDescent="0.2">
      <c r="A81" s="370" t="s">
        <v>3487</v>
      </c>
      <c r="B81" s="391" t="str">
        <f>DATABASE!D114</f>
        <v>KRÁKORÁCI</v>
      </c>
      <c r="C81" s="383"/>
      <c r="D81" s="371"/>
      <c r="E81" s="370" t="s">
        <v>3487</v>
      </c>
      <c r="F81" s="391" t="str">
        <f>DATABASE!D121</f>
        <v>CENTROSTAV BROK</v>
      </c>
      <c r="G81" s="383"/>
      <c r="H81" s="372"/>
      <c r="I81" s="272">
        <f t="shared" ref="I81:J81" si="6">I71+14</f>
        <v>114</v>
      </c>
      <c r="J81" s="272">
        <f t="shared" si="6"/>
        <v>121</v>
      </c>
      <c r="K81" s="372"/>
      <c r="L81" s="277">
        <f>L71+2</f>
        <v>18</v>
      </c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2"/>
      <c r="Y81" s="372"/>
      <c r="Z81" s="372"/>
    </row>
    <row r="82" spans="1:26" ht="18" customHeight="1" x14ac:dyDescent="0.15">
      <c r="A82" s="370"/>
      <c r="B82" s="370" t="s">
        <v>3488</v>
      </c>
      <c r="C82" s="370" t="s">
        <v>3489</v>
      </c>
      <c r="D82" s="267"/>
      <c r="E82" s="370"/>
      <c r="F82" s="370" t="s">
        <v>3488</v>
      </c>
      <c r="G82" s="370" t="s">
        <v>3489</v>
      </c>
      <c r="H82" s="277"/>
      <c r="I82" s="272"/>
      <c r="J82" s="272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8" customHeight="1" x14ac:dyDescent="0.15">
      <c r="A83" s="370" t="s">
        <v>3490</v>
      </c>
      <c r="B83" s="370"/>
      <c r="C83" s="370"/>
      <c r="D83" s="267"/>
      <c r="E83" s="370" t="s">
        <v>3490</v>
      </c>
      <c r="F83" s="370"/>
      <c r="G83" s="370"/>
      <c r="H83" s="277"/>
      <c r="I83" s="272"/>
      <c r="J83" s="272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8" customHeight="1" x14ac:dyDescent="0.15">
      <c r="A84" s="370" t="s">
        <v>3491</v>
      </c>
      <c r="B84" s="370"/>
      <c r="C84" s="370"/>
      <c r="D84" s="267"/>
      <c r="E84" s="370" t="s">
        <v>3491</v>
      </c>
      <c r="F84" s="370"/>
      <c r="G84" s="370"/>
      <c r="H84" s="277"/>
      <c r="I84" s="272"/>
      <c r="J84" s="272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8" customHeight="1" x14ac:dyDescent="0.15">
      <c r="A85" s="370" t="s">
        <v>3492</v>
      </c>
      <c r="B85" s="370"/>
      <c r="C85" s="370"/>
      <c r="D85" s="267"/>
      <c r="E85" s="370" t="s">
        <v>3492</v>
      </c>
      <c r="F85" s="370"/>
      <c r="G85" s="370"/>
      <c r="H85" s="277"/>
      <c r="I85" s="272"/>
      <c r="J85" s="272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8" customHeight="1" x14ac:dyDescent="0.15">
      <c r="A86" s="370" t="s">
        <v>3493</v>
      </c>
      <c r="B86" s="370"/>
      <c r="C86" s="370"/>
      <c r="D86" s="267"/>
      <c r="E86" s="370" t="s">
        <v>3493</v>
      </c>
      <c r="F86" s="370"/>
      <c r="G86" s="370"/>
      <c r="H86" s="277"/>
      <c r="I86" s="272"/>
      <c r="J86" s="272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8" customHeight="1" x14ac:dyDescent="0.15">
      <c r="A87" s="370" t="s">
        <v>3494</v>
      </c>
      <c r="B87" s="370"/>
      <c r="C87" s="370"/>
      <c r="D87" s="267"/>
      <c r="E87" s="370" t="s">
        <v>3494</v>
      </c>
      <c r="F87" s="370"/>
      <c r="G87" s="370"/>
      <c r="H87" s="277"/>
      <c r="I87" s="272"/>
      <c r="J87" s="272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8" customHeight="1" x14ac:dyDescent="0.15">
      <c r="A88" s="370" t="s">
        <v>3495</v>
      </c>
      <c r="B88" s="370"/>
      <c r="C88" s="370"/>
      <c r="D88" s="267"/>
      <c r="E88" s="370" t="s">
        <v>3495</v>
      </c>
      <c r="F88" s="370"/>
      <c r="G88" s="370"/>
      <c r="H88" s="277"/>
      <c r="I88" s="272"/>
      <c r="J88" s="272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8" customHeight="1" x14ac:dyDescent="0.15">
      <c r="A89" s="370" t="s">
        <v>3496</v>
      </c>
      <c r="B89" s="370"/>
      <c r="C89" s="370"/>
      <c r="D89" s="267"/>
      <c r="E89" s="370" t="s">
        <v>3496</v>
      </c>
      <c r="F89" s="370"/>
      <c r="G89" s="370"/>
      <c r="H89" s="277"/>
      <c r="I89" s="272"/>
      <c r="J89" s="272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72"/>
      <c r="B90" s="267"/>
      <c r="C90" s="267"/>
      <c r="D90" s="267"/>
      <c r="E90" s="272"/>
      <c r="F90" s="267"/>
      <c r="G90" s="267"/>
      <c r="H90" s="277"/>
      <c r="I90" s="272"/>
      <c r="J90" s="272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27.75" customHeight="1" x14ac:dyDescent="0.2">
      <c r="A91" s="370" t="s">
        <v>3487</v>
      </c>
      <c r="B91" s="391" t="str">
        <f>DATABASE!D128</f>
        <v>GPD JEMNICE</v>
      </c>
      <c r="C91" s="383"/>
      <c r="D91" s="371"/>
      <c r="E91" s="370" t="s">
        <v>3487</v>
      </c>
      <c r="F91" s="391" t="str">
        <f>DATABASE!D135</f>
        <v>ŠKODA AUTO KVASINY „A“</v>
      </c>
      <c r="G91" s="383"/>
      <c r="H91" s="372"/>
      <c r="I91" s="272">
        <f t="shared" ref="I91:J91" si="7">I81+14</f>
        <v>128</v>
      </c>
      <c r="J91" s="272">
        <f t="shared" si="7"/>
        <v>135</v>
      </c>
      <c r="K91" s="372"/>
      <c r="L91" s="277">
        <f>L81+2</f>
        <v>20</v>
      </c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2"/>
      <c r="Y91" s="372"/>
      <c r="Z91" s="372"/>
    </row>
    <row r="92" spans="1:26" ht="18" customHeight="1" x14ac:dyDescent="0.15">
      <c r="A92" s="370"/>
      <c r="B92" s="370" t="s">
        <v>3488</v>
      </c>
      <c r="C92" s="370" t="s">
        <v>3489</v>
      </c>
      <c r="D92" s="267"/>
      <c r="E92" s="370"/>
      <c r="F92" s="370" t="s">
        <v>3488</v>
      </c>
      <c r="G92" s="370" t="s">
        <v>3489</v>
      </c>
      <c r="H92" s="277"/>
      <c r="I92" s="272"/>
      <c r="J92" s="272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8" customHeight="1" x14ac:dyDescent="0.15">
      <c r="A93" s="370" t="s">
        <v>3490</v>
      </c>
      <c r="B93" s="370"/>
      <c r="C93" s="370"/>
      <c r="D93" s="267"/>
      <c r="E93" s="370" t="s">
        <v>3490</v>
      </c>
      <c r="F93" s="370"/>
      <c r="G93" s="370"/>
      <c r="H93" s="277"/>
      <c r="I93" s="272"/>
      <c r="J93" s="272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8" customHeight="1" x14ac:dyDescent="0.15">
      <c r="A94" s="370" t="s">
        <v>3491</v>
      </c>
      <c r="B94" s="370"/>
      <c r="C94" s="370"/>
      <c r="D94" s="267"/>
      <c r="E94" s="370" t="s">
        <v>3491</v>
      </c>
      <c r="F94" s="370"/>
      <c r="G94" s="370"/>
      <c r="H94" s="277"/>
      <c r="I94" s="272"/>
      <c r="J94" s="272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8" customHeight="1" x14ac:dyDescent="0.15">
      <c r="A95" s="370" t="s">
        <v>3492</v>
      </c>
      <c r="B95" s="370"/>
      <c r="C95" s="370"/>
      <c r="D95" s="267"/>
      <c r="E95" s="370" t="s">
        <v>3492</v>
      </c>
      <c r="F95" s="370"/>
      <c r="G95" s="370"/>
      <c r="H95" s="277"/>
      <c r="I95" s="272"/>
      <c r="J95" s="272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8" customHeight="1" x14ac:dyDescent="0.15">
      <c r="A96" s="370" t="s">
        <v>3493</v>
      </c>
      <c r="B96" s="370"/>
      <c r="C96" s="370"/>
      <c r="D96" s="267"/>
      <c r="E96" s="370" t="s">
        <v>3493</v>
      </c>
      <c r="F96" s="370"/>
      <c r="G96" s="370"/>
      <c r="H96" s="277"/>
      <c r="I96" s="272"/>
      <c r="J96" s="272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8" customHeight="1" x14ac:dyDescent="0.15">
      <c r="A97" s="370" t="s">
        <v>3494</v>
      </c>
      <c r="B97" s="370"/>
      <c r="C97" s="370"/>
      <c r="D97" s="267"/>
      <c r="E97" s="370" t="s">
        <v>3494</v>
      </c>
      <c r="F97" s="370"/>
      <c r="G97" s="370"/>
      <c r="H97" s="277"/>
      <c r="I97" s="272"/>
      <c r="J97" s="272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8" customHeight="1" x14ac:dyDescent="0.15">
      <c r="A98" s="370" t="s">
        <v>3495</v>
      </c>
      <c r="B98" s="370"/>
      <c r="C98" s="370"/>
      <c r="D98" s="267"/>
      <c r="E98" s="370" t="s">
        <v>3495</v>
      </c>
      <c r="F98" s="370"/>
      <c r="G98" s="370"/>
      <c r="H98" s="277"/>
      <c r="I98" s="272"/>
      <c r="J98" s="272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8" customHeight="1" x14ac:dyDescent="0.15">
      <c r="A99" s="370" t="s">
        <v>3496</v>
      </c>
      <c r="B99" s="370"/>
      <c r="C99" s="370"/>
      <c r="D99" s="267"/>
      <c r="E99" s="370" t="s">
        <v>3496</v>
      </c>
      <c r="F99" s="370"/>
      <c r="G99" s="370"/>
      <c r="H99" s="277"/>
      <c r="I99" s="272"/>
      <c r="J99" s="272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72"/>
      <c r="B100" s="267"/>
      <c r="C100" s="267"/>
      <c r="D100" s="267"/>
      <c r="E100" s="272"/>
      <c r="F100" s="267"/>
      <c r="G100" s="267"/>
      <c r="H100" s="277"/>
      <c r="I100" s="272"/>
      <c r="J100" s="272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27.75" customHeight="1" x14ac:dyDescent="0.2">
      <c r="A101" s="370" t="s">
        <v>3487</v>
      </c>
      <c r="B101" s="391" t="str">
        <f>DATABASE!D142</f>
        <v>PACOŠI SLAVONICE</v>
      </c>
      <c r="C101" s="383"/>
      <c r="D101" s="371"/>
      <c r="E101" s="370" t="s">
        <v>3487</v>
      </c>
      <c r="F101" s="391" t="str">
        <f>DATABASE!D149</f>
        <v>BEDŘICH ROKYCANY</v>
      </c>
      <c r="G101" s="383"/>
      <c r="H101" s="372"/>
      <c r="I101" s="272">
        <f t="shared" ref="I101:J101" si="8">I91+14</f>
        <v>142</v>
      </c>
      <c r="J101" s="272">
        <f t="shared" si="8"/>
        <v>149</v>
      </c>
      <c r="K101" s="372"/>
      <c r="L101" s="277">
        <f>L91+2</f>
        <v>22</v>
      </c>
      <c r="M101" s="372"/>
      <c r="N101" s="372"/>
      <c r="O101" s="372"/>
      <c r="P101" s="372"/>
      <c r="Q101" s="372"/>
      <c r="R101" s="372"/>
      <c r="S101" s="372"/>
      <c r="T101" s="372"/>
      <c r="U101" s="372"/>
      <c r="V101" s="372"/>
      <c r="W101" s="372"/>
      <c r="X101" s="372"/>
      <c r="Y101" s="372"/>
      <c r="Z101" s="372"/>
    </row>
    <row r="102" spans="1:26" ht="18" customHeight="1" x14ac:dyDescent="0.15">
      <c r="A102" s="370"/>
      <c r="B102" s="370" t="s">
        <v>3488</v>
      </c>
      <c r="C102" s="370" t="s">
        <v>3489</v>
      </c>
      <c r="D102" s="267"/>
      <c r="E102" s="370"/>
      <c r="F102" s="370" t="s">
        <v>3488</v>
      </c>
      <c r="G102" s="370" t="s">
        <v>3489</v>
      </c>
      <c r="H102" s="277"/>
      <c r="I102" s="272"/>
      <c r="J102" s="272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8" customHeight="1" x14ac:dyDescent="0.15">
      <c r="A103" s="370" t="s">
        <v>3490</v>
      </c>
      <c r="B103" s="370"/>
      <c r="C103" s="370"/>
      <c r="D103" s="267"/>
      <c r="E103" s="370" t="s">
        <v>3490</v>
      </c>
      <c r="F103" s="370"/>
      <c r="G103" s="370"/>
      <c r="H103" s="277"/>
      <c r="I103" s="272"/>
      <c r="J103" s="272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8" customHeight="1" x14ac:dyDescent="0.15">
      <c r="A104" s="370" t="s">
        <v>3491</v>
      </c>
      <c r="B104" s="370"/>
      <c r="C104" s="370"/>
      <c r="D104" s="267"/>
      <c r="E104" s="370" t="s">
        <v>3491</v>
      </c>
      <c r="F104" s="370"/>
      <c r="G104" s="370"/>
      <c r="H104" s="277"/>
      <c r="I104" s="272"/>
      <c r="J104" s="272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8" customHeight="1" x14ac:dyDescent="0.15">
      <c r="A105" s="370" t="s">
        <v>3492</v>
      </c>
      <c r="B105" s="370"/>
      <c r="C105" s="370"/>
      <c r="D105" s="267"/>
      <c r="E105" s="370" t="s">
        <v>3492</v>
      </c>
      <c r="F105" s="370"/>
      <c r="G105" s="370"/>
      <c r="H105" s="277"/>
      <c r="I105" s="272"/>
      <c r="J105" s="272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8" customHeight="1" x14ac:dyDescent="0.15">
      <c r="A106" s="370" t="s">
        <v>3493</v>
      </c>
      <c r="B106" s="370"/>
      <c r="C106" s="370"/>
      <c r="D106" s="267"/>
      <c r="E106" s="370" t="s">
        <v>3493</v>
      </c>
      <c r="F106" s="370"/>
      <c r="G106" s="370"/>
      <c r="H106" s="277"/>
      <c r="I106" s="272"/>
      <c r="J106" s="272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8" customHeight="1" x14ac:dyDescent="0.15">
      <c r="A107" s="370" t="s">
        <v>3494</v>
      </c>
      <c r="B107" s="370"/>
      <c r="C107" s="370"/>
      <c r="D107" s="267"/>
      <c r="E107" s="370" t="s">
        <v>3494</v>
      </c>
      <c r="F107" s="370"/>
      <c r="G107" s="370"/>
      <c r="H107" s="277"/>
      <c r="I107" s="272"/>
      <c r="J107" s="272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8" customHeight="1" x14ac:dyDescent="0.15">
      <c r="A108" s="370" t="s">
        <v>3495</v>
      </c>
      <c r="B108" s="370"/>
      <c r="C108" s="370"/>
      <c r="D108" s="267"/>
      <c r="E108" s="370" t="s">
        <v>3495</v>
      </c>
      <c r="F108" s="370"/>
      <c r="G108" s="370"/>
      <c r="H108" s="277"/>
      <c r="I108" s="272"/>
      <c r="J108" s="272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8" customHeight="1" x14ac:dyDescent="0.15">
      <c r="A109" s="370" t="s">
        <v>3496</v>
      </c>
      <c r="B109" s="370"/>
      <c r="C109" s="370"/>
      <c r="D109" s="267"/>
      <c r="E109" s="370" t="s">
        <v>3496</v>
      </c>
      <c r="F109" s="370"/>
      <c r="G109" s="370"/>
      <c r="H109" s="277"/>
      <c r="I109" s="272"/>
      <c r="J109" s="272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72"/>
      <c r="B110" s="267"/>
      <c r="C110" s="267"/>
      <c r="D110" s="267"/>
      <c r="E110" s="272"/>
      <c r="F110" s="267"/>
      <c r="G110" s="267"/>
      <c r="H110" s="277"/>
      <c r="I110" s="272"/>
      <c r="J110" s="272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27.75" customHeight="1" x14ac:dyDescent="0.2">
      <c r="A111" s="370" t="s">
        <v>3487</v>
      </c>
      <c r="B111" s="391" t="str">
        <f>DATABASE!D156</f>
        <v>TOTALGYM</v>
      </c>
      <c r="C111" s="383"/>
      <c r="D111" s="371"/>
      <c r="E111" s="370" t="s">
        <v>3487</v>
      </c>
      <c r="F111" s="391" t="str">
        <f>DATABASE!D163</f>
        <v>DP KARLOVY VARY</v>
      </c>
      <c r="G111" s="383"/>
      <c r="H111" s="372"/>
      <c r="I111" s="272">
        <f t="shared" ref="I111:J111" si="9">I101+14</f>
        <v>156</v>
      </c>
      <c r="J111" s="272">
        <f t="shared" si="9"/>
        <v>163</v>
      </c>
      <c r="K111" s="372"/>
      <c r="L111" s="277">
        <f>L101+2</f>
        <v>24</v>
      </c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372"/>
      <c r="Z111" s="372"/>
    </row>
    <row r="112" spans="1:26" ht="18" customHeight="1" x14ac:dyDescent="0.15">
      <c r="A112" s="370"/>
      <c r="B112" s="370" t="s">
        <v>3488</v>
      </c>
      <c r="C112" s="370" t="s">
        <v>3489</v>
      </c>
      <c r="D112" s="267"/>
      <c r="E112" s="370"/>
      <c r="F112" s="370" t="s">
        <v>3488</v>
      </c>
      <c r="G112" s="370" t="s">
        <v>3489</v>
      </c>
      <c r="H112" s="277"/>
      <c r="I112" s="272"/>
      <c r="J112" s="272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8" customHeight="1" x14ac:dyDescent="0.15">
      <c r="A113" s="370" t="s">
        <v>3490</v>
      </c>
      <c r="B113" s="370"/>
      <c r="C113" s="370"/>
      <c r="D113" s="267"/>
      <c r="E113" s="370" t="s">
        <v>3490</v>
      </c>
      <c r="F113" s="370"/>
      <c r="G113" s="370"/>
      <c r="H113" s="277"/>
      <c r="I113" s="272"/>
      <c r="J113" s="272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8" customHeight="1" x14ac:dyDescent="0.15">
      <c r="A114" s="370" t="s">
        <v>3491</v>
      </c>
      <c r="B114" s="370"/>
      <c r="C114" s="370"/>
      <c r="D114" s="267"/>
      <c r="E114" s="370" t="s">
        <v>3491</v>
      </c>
      <c r="F114" s="370"/>
      <c r="G114" s="370"/>
      <c r="H114" s="277"/>
      <c r="I114" s="272"/>
      <c r="J114" s="272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8" customHeight="1" x14ac:dyDescent="0.15">
      <c r="A115" s="370" t="s">
        <v>3492</v>
      </c>
      <c r="B115" s="370"/>
      <c r="C115" s="370"/>
      <c r="D115" s="267"/>
      <c r="E115" s="370" t="s">
        <v>3492</v>
      </c>
      <c r="F115" s="370"/>
      <c r="G115" s="370"/>
      <c r="H115" s="277"/>
      <c r="I115" s="272"/>
      <c r="J115" s="272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8" customHeight="1" x14ac:dyDescent="0.15">
      <c r="A116" s="370" t="s">
        <v>3493</v>
      </c>
      <c r="B116" s="370"/>
      <c r="C116" s="370"/>
      <c r="D116" s="267"/>
      <c r="E116" s="370" t="s">
        <v>3493</v>
      </c>
      <c r="F116" s="370"/>
      <c r="G116" s="370"/>
      <c r="H116" s="277"/>
      <c r="I116" s="272"/>
      <c r="J116" s="272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8" customHeight="1" x14ac:dyDescent="0.15">
      <c r="A117" s="370" t="s">
        <v>3494</v>
      </c>
      <c r="B117" s="370"/>
      <c r="C117" s="370"/>
      <c r="D117" s="267"/>
      <c r="E117" s="370" t="s">
        <v>3494</v>
      </c>
      <c r="F117" s="370"/>
      <c r="G117" s="370"/>
      <c r="H117" s="277"/>
      <c r="I117" s="272"/>
      <c r="J117" s="272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8" customHeight="1" x14ac:dyDescent="0.15">
      <c r="A118" s="370" t="s">
        <v>3495</v>
      </c>
      <c r="B118" s="370"/>
      <c r="C118" s="370"/>
      <c r="D118" s="267"/>
      <c r="E118" s="370" t="s">
        <v>3495</v>
      </c>
      <c r="F118" s="370"/>
      <c r="G118" s="370"/>
      <c r="H118" s="277"/>
      <c r="I118" s="272"/>
      <c r="J118" s="272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8" customHeight="1" x14ac:dyDescent="0.15">
      <c r="A119" s="370" t="s">
        <v>3496</v>
      </c>
      <c r="B119" s="370"/>
      <c r="C119" s="370"/>
      <c r="D119" s="267"/>
      <c r="E119" s="370" t="s">
        <v>3496</v>
      </c>
      <c r="F119" s="370"/>
      <c r="G119" s="370"/>
      <c r="H119" s="277"/>
      <c r="I119" s="272"/>
      <c r="J119" s="272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72"/>
      <c r="B120" s="267"/>
      <c r="C120" s="267"/>
      <c r="D120" s="267"/>
      <c r="E120" s="272"/>
      <c r="F120" s="267"/>
      <c r="G120" s="267"/>
      <c r="H120" s="277"/>
      <c r="I120" s="272"/>
      <c r="J120" s="272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27.75" customHeight="1" x14ac:dyDescent="0.2">
      <c r="A121" s="370" t="s">
        <v>3487</v>
      </c>
      <c r="B121" s="391" t="str">
        <f>DATABASE!D170</f>
        <v>0</v>
      </c>
      <c r="C121" s="383"/>
      <c r="D121" s="371"/>
      <c r="E121" s="370" t="s">
        <v>3487</v>
      </c>
      <c r="F121" s="391">
        <f>DATABASE!D177</f>
        <v>0</v>
      </c>
      <c r="G121" s="383"/>
      <c r="H121" s="372"/>
      <c r="I121" s="272">
        <f t="shared" ref="I121:J121" si="10">I111+14</f>
        <v>170</v>
      </c>
      <c r="J121" s="272">
        <f t="shared" si="10"/>
        <v>177</v>
      </c>
      <c r="K121" s="372"/>
      <c r="L121" s="277">
        <f>L111+2</f>
        <v>26</v>
      </c>
      <c r="M121" s="372"/>
      <c r="N121" s="372"/>
      <c r="O121" s="372"/>
      <c r="P121" s="372"/>
      <c r="Q121" s="372"/>
      <c r="R121" s="372"/>
      <c r="S121" s="372"/>
      <c r="T121" s="372"/>
      <c r="U121" s="372"/>
      <c r="V121" s="372"/>
      <c r="W121" s="372"/>
      <c r="X121" s="372"/>
      <c r="Y121" s="372"/>
      <c r="Z121" s="372"/>
    </row>
    <row r="122" spans="1:26" ht="18" customHeight="1" x14ac:dyDescent="0.15">
      <c r="A122" s="370"/>
      <c r="B122" s="370" t="s">
        <v>3488</v>
      </c>
      <c r="C122" s="370" t="s">
        <v>3489</v>
      </c>
      <c r="D122" s="267"/>
      <c r="E122" s="370"/>
      <c r="F122" s="370" t="s">
        <v>3488</v>
      </c>
      <c r="G122" s="370" t="s">
        <v>3489</v>
      </c>
      <c r="H122" s="277"/>
      <c r="I122" s="272"/>
      <c r="J122" s="272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8" customHeight="1" x14ac:dyDescent="0.15">
      <c r="A123" s="370" t="s">
        <v>3490</v>
      </c>
      <c r="B123" s="370"/>
      <c r="C123" s="370"/>
      <c r="D123" s="267"/>
      <c r="E123" s="370" t="s">
        <v>3490</v>
      </c>
      <c r="F123" s="370"/>
      <c r="G123" s="370"/>
      <c r="H123" s="277"/>
      <c r="I123" s="272"/>
      <c r="J123" s="272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8" customHeight="1" x14ac:dyDescent="0.15">
      <c r="A124" s="370" t="s">
        <v>3491</v>
      </c>
      <c r="B124" s="370"/>
      <c r="C124" s="370"/>
      <c r="D124" s="267"/>
      <c r="E124" s="370" t="s">
        <v>3491</v>
      </c>
      <c r="F124" s="370"/>
      <c r="G124" s="370"/>
      <c r="H124" s="277"/>
      <c r="I124" s="272"/>
      <c r="J124" s="272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8" customHeight="1" x14ac:dyDescent="0.15">
      <c r="A125" s="370" t="s">
        <v>3492</v>
      </c>
      <c r="B125" s="370"/>
      <c r="C125" s="370"/>
      <c r="D125" s="267"/>
      <c r="E125" s="370" t="s">
        <v>3492</v>
      </c>
      <c r="F125" s="370"/>
      <c r="G125" s="370"/>
      <c r="H125" s="277"/>
      <c r="I125" s="272"/>
      <c r="J125" s="272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8" customHeight="1" x14ac:dyDescent="0.15">
      <c r="A126" s="370" t="s">
        <v>3493</v>
      </c>
      <c r="B126" s="370"/>
      <c r="C126" s="370"/>
      <c r="D126" s="267"/>
      <c r="E126" s="370" t="s">
        <v>3493</v>
      </c>
      <c r="F126" s="370"/>
      <c r="G126" s="370"/>
      <c r="H126" s="277"/>
      <c r="I126" s="272"/>
      <c r="J126" s="272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8" customHeight="1" x14ac:dyDescent="0.15">
      <c r="A127" s="370" t="s">
        <v>3494</v>
      </c>
      <c r="B127" s="370"/>
      <c r="C127" s="370"/>
      <c r="D127" s="267"/>
      <c r="E127" s="370" t="s">
        <v>3494</v>
      </c>
      <c r="F127" s="370"/>
      <c r="G127" s="370"/>
      <c r="H127" s="277"/>
      <c r="I127" s="272"/>
      <c r="J127" s="272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8" customHeight="1" x14ac:dyDescent="0.15">
      <c r="A128" s="370" t="s">
        <v>3495</v>
      </c>
      <c r="B128" s="370"/>
      <c r="C128" s="370"/>
      <c r="D128" s="267"/>
      <c r="E128" s="370" t="s">
        <v>3495</v>
      </c>
      <c r="F128" s="370"/>
      <c r="G128" s="370"/>
      <c r="H128" s="277"/>
      <c r="I128" s="272"/>
      <c r="J128" s="272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8" customHeight="1" x14ac:dyDescent="0.15">
      <c r="A129" s="370" t="s">
        <v>3496</v>
      </c>
      <c r="B129" s="370"/>
      <c r="C129" s="370"/>
      <c r="D129" s="267"/>
      <c r="E129" s="370" t="s">
        <v>3496</v>
      </c>
      <c r="F129" s="370"/>
      <c r="G129" s="370"/>
      <c r="H129" s="277"/>
      <c r="I129" s="272"/>
      <c r="J129" s="272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72"/>
      <c r="B130" s="267"/>
      <c r="C130" s="267"/>
      <c r="D130" s="267"/>
      <c r="E130" s="272"/>
      <c r="F130" s="267"/>
      <c r="G130" s="267"/>
      <c r="H130" s="277"/>
      <c r="I130" s="272"/>
      <c r="J130" s="272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27.75" customHeight="1" x14ac:dyDescent="0.2">
      <c r="A131" s="370" t="s">
        <v>3487</v>
      </c>
      <c r="B131" s="391">
        <f>DATABASE!D184</f>
        <v>0</v>
      </c>
      <c r="C131" s="383"/>
      <c r="D131" s="371"/>
      <c r="E131" s="370" t="s">
        <v>3487</v>
      </c>
      <c r="F131" s="391">
        <f>DATABASE!D191</f>
        <v>0</v>
      </c>
      <c r="G131" s="383"/>
      <c r="H131" s="372"/>
      <c r="I131" s="272">
        <f t="shared" ref="I131:J131" si="11">I121+14</f>
        <v>184</v>
      </c>
      <c r="J131" s="272">
        <f t="shared" si="11"/>
        <v>191</v>
      </c>
      <c r="K131" s="372"/>
      <c r="L131" s="277">
        <f>L121+2</f>
        <v>28</v>
      </c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72"/>
      <c r="Y131" s="372"/>
      <c r="Z131" s="372"/>
    </row>
    <row r="132" spans="1:26" ht="18" customHeight="1" x14ac:dyDescent="0.15">
      <c r="A132" s="370"/>
      <c r="B132" s="370" t="s">
        <v>3488</v>
      </c>
      <c r="C132" s="370" t="s">
        <v>3489</v>
      </c>
      <c r="D132" s="267"/>
      <c r="E132" s="370"/>
      <c r="F132" s="370" t="s">
        <v>3488</v>
      </c>
      <c r="G132" s="370" t="s">
        <v>3489</v>
      </c>
      <c r="H132" s="277"/>
      <c r="I132" s="272"/>
      <c r="J132" s="272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8" customHeight="1" x14ac:dyDescent="0.15">
      <c r="A133" s="370" t="s">
        <v>3490</v>
      </c>
      <c r="B133" s="370"/>
      <c r="C133" s="370"/>
      <c r="D133" s="267"/>
      <c r="E133" s="370" t="s">
        <v>3490</v>
      </c>
      <c r="F133" s="370"/>
      <c r="G133" s="370"/>
      <c r="H133" s="277"/>
      <c r="I133" s="272"/>
      <c r="J133" s="272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8" customHeight="1" x14ac:dyDescent="0.15">
      <c r="A134" s="370" t="s">
        <v>3491</v>
      </c>
      <c r="B134" s="370"/>
      <c r="C134" s="370"/>
      <c r="D134" s="267"/>
      <c r="E134" s="370" t="s">
        <v>3491</v>
      </c>
      <c r="F134" s="370"/>
      <c r="G134" s="370"/>
      <c r="H134" s="277"/>
      <c r="I134" s="272"/>
      <c r="J134" s="272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8" customHeight="1" x14ac:dyDescent="0.15">
      <c r="A135" s="370" t="s">
        <v>3492</v>
      </c>
      <c r="B135" s="370"/>
      <c r="C135" s="370"/>
      <c r="D135" s="267"/>
      <c r="E135" s="370" t="s">
        <v>3492</v>
      </c>
      <c r="F135" s="370"/>
      <c r="G135" s="370"/>
      <c r="H135" s="277"/>
      <c r="I135" s="272"/>
      <c r="J135" s="272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8" customHeight="1" x14ac:dyDescent="0.15">
      <c r="A136" s="370" t="s">
        <v>3493</v>
      </c>
      <c r="B136" s="370"/>
      <c r="C136" s="370"/>
      <c r="D136" s="267"/>
      <c r="E136" s="370" t="s">
        <v>3493</v>
      </c>
      <c r="F136" s="370"/>
      <c r="G136" s="370"/>
      <c r="H136" s="277"/>
      <c r="I136" s="272"/>
      <c r="J136" s="272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8" customHeight="1" x14ac:dyDescent="0.15">
      <c r="A137" s="370" t="s">
        <v>3494</v>
      </c>
      <c r="B137" s="370"/>
      <c r="C137" s="370"/>
      <c r="D137" s="267"/>
      <c r="E137" s="370" t="s">
        <v>3494</v>
      </c>
      <c r="F137" s="370"/>
      <c r="G137" s="370"/>
      <c r="H137" s="277"/>
      <c r="I137" s="272"/>
      <c r="J137" s="272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8" customHeight="1" x14ac:dyDescent="0.15">
      <c r="A138" s="370" t="s">
        <v>3495</v>
      </c>
      <c r="B138" s="370"/>
      <c r="C138" s="370"/>
      <c r="D138" s="267"/>
      <c r="E138" s="370" t="s">
        <v>3495</v>
      </c>
      <c r="F138" s="370"/>
      <c r="G138" s="370"/>
      <c r="H138" s="277"/>
      <c r="I138" s="272"/>
      <c r="J138" s="272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8" customHeight="1" x14ac:dyDescent="0.15">
      <c r="A139" s="370" t="s">
        <v>3496</v>
      </c>
      <c r="B139" s="370"/>
      <c r="C139" s="370"/>
      <c r="D139" s="267"/>
      <c r="E139" s="370" t="s">
        <v>3496</v>
      </c>
      <c r="F139" s="370"/>
      <c r="G139" s="370"/>
      <c r="H139" s="277"/>
      <c r="I139" s="272"/>
      <c r="J139" s="272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72"/>
      <c r="B140" s="267"/>
      <c r="C140" s="267"/>
      <c r="D140" s="267"/>
      <c r="E140" s="272"/>
      <c r="F140" s="267"/>
      <c r="G140" s="267"/>
      <c r="H140" s="277"/>
      <c r="I140" s="272"/>
      <c r="J140" s="272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27.75" customHeight="1" x14ac:dyDescent="0.2">
      <c r="A141" s="370" t="s">
        <v>3487</v>
      </c>
      <c r="B141" s="391">
        <f>DATABASE!D198</f>
        <v>0</v>
      </c>
      <c r="C141" s="383"/>
      <c r="D141" s="371"/>
      <c r="E141" s="370" t="s">
        <v>3487</v>
      </c>
      <c r="F141" s="391">
        <f>DATABASE!D205</f>
        <v>0</v>
      </c>
      <c r="G141" s="383"/>
      <c r="H141" s="372"/>
      <c r="I141" s="272">
        <f t="shared" ref="I141:J141" si="12">I131+14</f>
        <v>198</v>
      </c>
      <c r="J141" s="272">
        <f t="shared" si="12"/>
        <v>205</v>
      </c>
      <c r="K141" s="372"/>
      <c r="L141" s="277">
        <f>L131+2</f>
        <v>30</v>
      </c>
      <c r="M141" s="372"/>
      <c r="N141" s="372"/>
      <c r="O141" s="372"/>
      <c r="P141" s="372"/>
      <c r="Q141" s="372"/>
      <c r="R141" s="372"/>
      <c r="S141" s="372"/>
      <c r="T141" s="372"/>
      <c r="U141" s="372"/>
      <c r="V141" s="372"/>
      <c r="W141" s="372"/>
      <c r="X141" s="372"/>
      <c r="Y141" s="372"/>
      <c r="Z141" s="372"/>
    </row>
    <row r="142" spans="1:26" ht="18" customHeight="1" x14ac:dyDescent="0.15">
      <c r="A142" s="370"/>
      <c r="B142" s="370" t="s">
        <v>3488</v>
      </c>
      <c r="C142" s="370" t="s">
        <v>3489</v>
      </c>
      <c r="D142" s="267"/>
      <c r="E142" s="370"/>
      <c r="F142" s="370" t="s">
        <v>3488</v>
      </c>
      <c r="G142" s="370" t="s">
        <v>3489</v>
      </c>
      <c r="H142" s="277"/>
      <c r="I142" s="272"/>
      <c r="J142" s="272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8" customHeight="1" x14ac:dyDescent="0.15">
      <c r="A143" s="370" t="s">
        <v>3490</v>
      </c>
      <c r="B143" s="370"/>
      <c r="C143" s="370"/>
      <c r="D143" s="267"/>
      <c r="E143" s="370" t="s">
        <v>3490</v>
      </c>
      <c r="F143" s="370"/>
      <c r="G143" s="370"/>
      <c r="H143" s="277"/>
      <c r="I143" s="272"/>
      <c r="J143" s="272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8" customHeight="1" x14ac:dyDescent="0.15">
      <c r="A144" s="370" t="s">
        <v>3491</v>
      </c>
      <c r="B144" s="370"/>
      <c r="C144" s="370"/>
      <c r="D144" s="267"/>
      <c r="E144" s="370" t="s">
        <v>3491</v>
      </c>
      <c r="F144" s="370"/>
      <c r="G144" s="370"/>
      <c r="H144" s="277"/>
      <c r="I144" s="272"/>
      <c r="J144" s="272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8" customHeight="1" x14ac:dyDescent="0.15">
      <c r="A145" s="370" t="s">
        <v>3492</v>
      </c>
      <c r="B145" s="370"/>
      <c r="C145" s="370"/>
      <c r="D145" s="267"/>
      <c r="E145" s="370" t="s">
        <v>3492</v>
      </c>
      <c r="F145" s="370"/>
      <c r="G145" s="370"/>
      <c r="H145" s="277"/>
      <c r="I145" s="272"/>
      <c r="J145" s="272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8" customHeight="1" x14ac:dyDescent="0.15">
      <c r="A146" s="370" t="s">
        <v>3493</v>
      </c>
      <c r="B146" s="370"/>
      <c r="C146" s="370"/>
      <c r="D146" s="267"/>
      <c r="E146" s="370" t="s">
        <v>3493</v>
      </c>
      <c r="F146" s="370"/>
      <c r="G146" s="370"/>
      <c r="H146" s="277"/>
      <c r="I146" s="272"/>
      <c r="J146" s="272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8" customHeight="1" x14ac:dyDescent="0.15">
      <c r="A147" s="370" t="s">
        <v>3494</v>
      </c>
      <c r="B147" s="370"/>
      <c r="C147" s="370"/>
      <c r="D147" s="267"/>
      <c r="E147" s="370" t="s">
        <v>3494</v>
      </c>
      <c r="F147" s="370"/>
      <c r="G147" s="370"/>
      <c r="H147" s="277"/>
      <c r="I147" s="272"/>
      <c r="J147" s="272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8" customHeight="1" x14ac:dyDescent="0.15">
      <c r="A148" s="370" t="s">
        <v>3495</v>
      </c>
      <c r="B148" s="370"/>
      <c r="C148" s="370"/>
      <c r="D148" s="267"/>
      <c r="E148" s="370" t="s">
        <v>3495</v>
      </c>
      <c r="F148" s="370"/>
      <c r="G148" s="370"/>
      <c r="H148" s="277"/>
      <c r="I148" s="272"/>
      <c r="J148" s="272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8" customHeight="1" x14ac:dyDescent="0.15">
      <c r="A149" s="370" t="s">
        <v>3496</v>
      </c>
      <c r="B149" s="370"/>
      <c r="C149" s="370"/>
      <c r="D149" s="267"/>
      <c r="E149" s="370" t="s">
        <v>3496</v>
      </c>
      <c r="F149" s="370"/>
      <c r="G149" s="370"/>
      <c r="H149" s="277"/>
      <c r="I149" s="272"/>
      <c r="J149" s="272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72"/>
      <c r="B150" s="267"/>
      <c r="C150" s="267"/>
      <c r="D150" s="267"/>
      <c r="E150" s="272"/>
      <c r="F150" s="267"/>
      <c r="G150" s="267"/>
      <c r="H150" s="277"/>
      <c r="I150" s="272"/>
      <c r="J150" s="272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27.75" customHeight="1" x14ac:dyDescent="0.2">
      <c r="A151" s="370" t="s">
        <v>3487</v>
      </c>
      <c r="B151" s="391">
        <f>DATABASE!D212</f>
        <v>0</v>
      </c>
      <c r="C151" s="383"/>
      <c r="D151" s="371"/>
      <c r="E151" s="370" t="s">
        <v>3487</v>
      </c>
      <c r="F151" s="391">
        <f>DATABASE!D219</f>
        <v>0</v>
      </c>
      <c r="G151" s="383"/>
      <c r="H151" s="372"/>
      <c r="I151" s="272">
        <f t="shared" ref="I151:J151" si="13">I141+14</f>
        <v>212</v>
      </c>
      <c r="J151" s="272">
        <f t="shared" si="13"/>
        <v>219</v>
      </c>
      <c r="K151" s="372"/>
      <c r="L151" s="277">
        <f>L141+2</f>
        <v>32</v>
      </c>
      <c r="M151" s="372"/>
      <c r="N151" s="372"/>
      <c r="O151" s="372"/>
      <c r="P151" s="372"/>
      <c r="Q151" s="372"/>
      <c r="R151" s="372"/>
      <c r="S151" s="372"/>
      <c r="T151" s="372"/>
      <c r="U151" s="372"/>
      <c r="V151" s="372"/>
      <c r="W151" s="372"/>
      <c r="X151" s="372"/>
      <c r="Y151" s="372"/>
      <c r="Z151" s="372"/>
    </row>
    <row r="152" spans="1:26" ht="18" customHeight="1" x14ac:dyDescent="0.15">
      <c r="A152" s="370"/>
      <c r="B152" s="370" t="s">
        <v>3488</v>
      </c>
      <c r="C152" s="370" t="s">
        <v>3489</v>
      </c>
      <c r="D152" s="267"/>
      <c r="E152" s="370"/>
      <c r="F152" s="370" t="s">
        <v>3488</v>
      </c>
      <c r="G152" s="370" t="s">
        <v>3489</v>
      </c>
      <c r="H152" s="277"/>
      <c r="I152" s="272"/>
      <c r="J152" s="272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8" customHeight="1" x14ac:dyDescent="0.15">
      <c r="A153" s="370" t="s">
        <v>3490</v>
      </c>
      <c r="B153" s="370"/>
      <c r="C153" s="370"/>
      <c r="D153" s="267"/>
      <c r="E153" s="370" t="s">
        <v>3490</v>
      </c>
      <c r="F153" s="370"/>
      <c r="G153" s="370"/>
      <c r="H153" s="277"/>
      <c r="I153" s="272"/>
      <c r="J153" s="272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8" customHeight="1" x14ac:dyDescent="0.15">
      <c r="A154" s="370" t="s">
        <v>3491</v>
      </c>
      <c r="B154" s="370"/>
      <c r="C154" s="370"/>
      <c r="D154" s="267"/>
      <c r="E154" s="370" t="s">
        <v>3491</v>
      </c>
      <c r="F154" s="370"/>
      <c r="G154" s="370"/>
      <c r="H154" s="277"/>
      <c r="I154" s="272"/>
      <c r="J154" s="272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8" customHeight="1" x14ac:dyDescent="0.15">
      <c r="A155" s="370" t="s">
        <v>3492</v>
      </c>
      <c r="B155" s="370"/>
      <c r="C155" s="370"/>
      <c r="D155" s="267"/>
      <c r="E155" s="370" t="s">
        <v>3492</v>
      </c>
      <c r="F155" s="370"/>
      <c r="G155" s="370"/>
      <c r="H155" s="277"/>
      <c r="I155" s="272"/>
      <c r="J155" s="272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8" customHeight="1" x14ac:dyDescent="0.15">
      <c r="A156" s="370" t="s">
        <v>3493</v>
      </c>
      <c r="B156" s="370"/>
      <c r="C156" s="370"/>
      <c r="D156" s="267"/>
      <c r="E156" s="370" t="s">
        <v>3493</v>
      </c>
      <c r="F156" s="370"/>
      <c r="G156" s="370"/>
      <c r="H156" s="277"/>
      <c r="I156" s="272"/>
      <c r="J156" s="272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8" customHeight="1" x14ac:dyDescent="0.15">
      <c r="A157" s="370" t="s">
        <v>3494</v>
      </c>
      <c r="B157" s="370"/>
      <c r="C157" s="370"/>
      <c r="D157" s="267"/>
      <c r="E157" s="370" t="s">
        <v>3494</v>
      </c>
      <c r="F157" s="370"/>
      <c r="G157" s="370"/>
      <c r="H157" s="277"/>
      <c r="I157" s="272"/>
      <c r="J157" s="272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8" customHeight="1" x14ac:dyDescent="0.15">
      <c r="A158" s="370" t="s">
        <v>3495</v>
      </c>
      <c r="B158" s="370"/>
      <c r="C158" s="370"/>
      <c r="D158" s="267"/>
      <c r="E158" s="370" t="s">
        <v>3495</v>
      </c>
      <c r="F158" s="370"/>
      <c r="G158" s="370"/>
      <c r="H158" s="277"/>
      <c r="I158" s="272"/>
      <c r="J158" s="272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8" customHeight="1" x14ac:dyDescent="0.15">
      <c r="A159" s="370" t="s">
        <v>3496</v>
      </c>
      <c r="B159" s="370"/>
      <c r="C159" s="370"/>
      <c r="D159" s="267"/>
      <c r="E159" s="370" t="s">
        <v>3496</v>
      </c>
      <c r="F159" s="370"/>
      <c r="G159" s="370"/>
      <c r="H159" s="277"/>
      <c r="I159" s="272"/>
      <c r="J159" s="272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72"/>
      <c r="B160" s="267"/>
      <c r="C160" s="267"/>
      <c r="D160" s="267"/>
      <c r="E160" s="272"/>
      <c r="F160" s="267"/>
      <c r="G160" s="267"/>
      <c r="H160" s="277"/>
      <c r="I160" s="272"/>
      <c r="J160" s="272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72"/>
      <c r="B161" s="267"/>
      <c r="C161" s="267"/>
      <c r="D161" s="267"/>
      <c r="E161" s="272"/>
      <c r="F161" s="267"/>
      <c r="G161" s="267"/>
      <c r="H161" s="277"/>
      <c r="I161" s="272"/>
      <c r="J161" s="272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72"/>
      <c r="B162" s="267"/>
      <c r="C162" s="267"/>
      <c r="D162" s="267"/>
      <c r="E162" s="272"/>
      <c r="F162" s="267"/>
      <c r="G162" s="267"/>
      <c r="H162" s="277"/>
      <c r="I162" s="272"/>
      <c r="J162" s="272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72"/>
      <c r="B163" s="267"/>
      <c r="C163" s="267"/>
      <c r="D163" s="267"/>
      <c r="E163" s="272"/>
      <c r="F163" s="267"/>
      <c r="G163" s="267"/>
      <c r="H163" s="277"/>
      <c r="I163" s="272"/>
      <c r="J163" s="272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72"/>
      <c r="B164" s="267"/>
      <c r="C164" s="267"/>
      <c r="D164" s="267"/>
      <c r="E164" s="272"/>
      <c r="F164" s="267"/>
      <c r="G164" s="267"/>
      <c r="H164" s="277"/>
      <c r="I164" s="272"/>
      <c r="J164" s="272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72"/>
      <c r="B165" s="267"/>
      <c r="C165" s="267"/>
      <c r="D165" s="267"/>
      <c r="E165" s="272"/>
      <c r="F165" s="267"/>
      <c r="G165" s="267"/>
      <c r="H165" s="277"/>
      <c r="I165" s="272"/>
      <c r="J165" s="272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72"/>
      <c r="B166" s="267"/>
      <c r="C166" s="267"/>
      <c r="D166" s="267"/>
      <c r="E166" s="272"/>
      <c r="F166" s="267"/>
      <c r="G166" s="267"/>
      <c r="H166" s="277"/>
      <c r="I166" s="272"/>
      <c r="J166" s="272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72"/>
      <c r="B167" s="267"/>
      <c r="C167" s="267"/>
      <c r="D167" s="267"/>
      <c r="E167" s="272"/>
      <c r="F167" s="267"/>
      <c r="G167" s="267"/>
      <c r="H167" s="277"/>
      <c r="I167" s="272"/>
      <c r="J167" s="272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72"/>
      <c r="B168" s="267"/>
      <c r="C168" s="267"/>
      <c r="D168" s="267"/>
      <c r="E168" s="272"/>
      <c r="F168" s="267"/>
      <c r="G168" s="267"/>
      <c r="H168" s="277"/>
      <c r="I168" s="272"/>
      <c r="J168" s="272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72"/>
      <c r="B169" s="267"/>
      <c r="C169" s="267"/>
      <c r="D169" s="267"/>
      <c r="E169" s="272"/>
      <c r="F169" s="267"/>
      <c r="G169" s="267"/>
      <c r="H169" s="277"/>
      <c r="I169" s="272"/>
      <c r="J169" s="272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72"/>
      <c r="B170" s="267"/>
      <c r="C170" s="267"/>
      <c r="D170" s="267"/>
      <c r="E170" s="272"/>
      <c r="F170" s="267"/>
      <c r="G170" s="267"/>
      <c r="H170" s="277"/>
      <c r="I170" s="272"/>
      <c r="J170" s="272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72"/>
      <c r="B171" s="267"/>
      <c r="C171" s="267"/>
      <c r="D171" s="267"/>
      <c r="E171" s="272"/>
      <c r="F171" s="267"/>
      <c r="G171" s="267"/>
      <c r="H171" s="277"/>
      <c r="I171" s="272"/>
      <c r="J171" s="272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72"/>
      <c r="B172" s="267"/>
      <c r="C172" s="267"/>
      <c r="D172" s="267"/>
      <c r="E172" s="272"/>
      <c r="F172" s="267"/>
      <c r="G172" s="267"/>
      <c r="H172" s="277"/>
      <c r="I172" s="272"/>
      <c r="J172" s="272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72"/>
      <c r="B173" s="267"/>
      <c r="C173" s="267"/>
      <c r="D173" s="267"/>
      <c r="E173" s="272"/>
      <c r="F173" s="267"/>
      <c r="G173" s="267"/>
      <c r="H173" s="277"/>
      <c r="I173" s="272"/>
      <c r="J173" s="272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72"/>
      <c r="B174" s="267"/>
      <c r="C174" s="267"/>
      <c r="D174" s="267"/>
      <c r="E174" s="272"/>
      <c r="F174" s="267"/>
      <c r="G174" s="267"/>
      <c r="H174" s="277"/>
      <c r="I174" s="272"/>
      <c r="J174" s="272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72"/>
      <c r="B175" s="267"/>
      <c r="C175" s="267"/>
      <c r="D175" s="267"/>
      <c r="E175" s="272"/>
      <c r="F175" s="267"/>
      <c r="G175" s="267"/>
      <c r="H175" s="277"/>
      <c r="I175" s="272"/>
      <c r="J175" s="272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72"/>
      <c r="B176" s="267"/>
      <c r="C176" s="267"/>
      <c r="D176" s="267"/>
      <c r="E176" s="272"/>
      <c r="F176" s="267"/>
      <c r="G176" s="267"/>
      <c r="H176" s="277"/>
      <c r="I176" s="272"/>
      <c r="J176" s="272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72"/>
      <c r="B177" s="267"/>
      <c r="C177" s="267"/>
      <c r="D177" s="267"/>
      <c r="E177" s="272"/>
      <c r="F177" s="267"/>
      <c r="G177" s="267"/>
      <c r="H177" s="277"/>
      <c r="I177" s="272"/>
      <c r="J177" s="272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72"/>
      <c r="B178" s="267"/>
      <c r="C178" s="267"/>
      <c r="D178" s="267"/>
      <c r="E178" s="272"/>
      <c r="F178" s="267"/>
      <c r="G178" s="267"/>
      <c r="H178" s="277"/>
      <c r="I178" s="272"/>
      <c r="J178" s="272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72"/>
      <c r="B179" s="267"/>
      <c r="C179" s="267"/>
      <c r="D179" s="267"/>
      <c r="E179" s="272"/>
      <c r="F179" s="267"/>
      <c r="G179" s="267"/>
      <c r="H179" s="277"/>
      <c r="I179" s="272"/>
      <c r="J179" s="272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72"/>
      <c r="B180" s="267"/>
      <c r="C180" s="267"/>
      <c r="D180" s="267"/>
      <c r="E180" s="272"/>
      <c r="F180" s="267"/>
      <c r="G180" s="267"/>
      <c r="H180" s="277"/>
      <c r="I180" s="272"/>
      <c r="J180" s="272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72"/>
      <c r="B181" s="267"/>
      <c r="C181" s="267"/>
      <c r="D181" s="267"/>
      <c r="E181" s="272"/>
      <c r="F181" s="267"/>
      <c r="G181" s="267"/>
      <c r="H181" s="277"/>
      <c r="I181" s="272"/>
      <c r="J181" s="272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72"/>
      <c r="B182" s="267"/>
      <c r="C182" s="267"/>
      <c r="D182" s="267"/>
      <c r="E182" s="272"/>
      <c r="F182" s="267"/>
      <c r="G182" s="267"/>
      <c r="H182" s="277"/>
      <c r="I182" s="272"/>
      <c r="J182" s="272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72"/>
      <c r="B183" s="267"/>
      <c r="C183" s="267"/>
      <c r="D183" s="267"/>
      <c r="E183" s="272"/>
      <c r="F183" s="267"/>
      <c r="G183" s="267"/>
      <c r="H183" s="277"/>
      <c r="I183" s="272"/>
      <c r="J183" s="272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72"/>
      <c r="B184" s="267"/>
      <c r="C184" s="267"/>
      <c r="D184" s="267"/>
      <c r="E184" s="272"/>
      <c r="F184" s="267"/>
      <c r="G184" s="267"/>
      <c r="H184" s="277"/>
      <c r="I184" s="272"/>
      <c r="J184" s="272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72"/>
      <c r="B185" s="267"/>
      <c r="C185" s="267"/>
      <c r="D185" s="267"/>
      <c r="E185" s="272"/>
      <c r="F185" s="267"/>
      <c r="G185" s="267"/>
      <c r="H185" s="277"/>
      <c r="I185" s="272"/>
      <c r="J185" s="272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72"/>
      <c r="B186" s="267"/>
      <c r="C186" s="267"/>
      <c r="D186" s="267"/>
      <c r="E186" s="272"/>
      <c r="F186" s="267"/>
      <c r="G186" s="267"/>
      <c r="H186" s="277"/>
      <c r="I186" s="272"/>
      <c r="J186" s="272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72"/>
      <c r="B187" s="267"/>
      <c r="C187" s="267"/>
      <c r="D187" s="267"/>
      <c r="E187" s="272"/>
      <c r="F187" s="267"/>
      <c r="G187" s="267"/>
      <c r="H187" s="277"/>
      <c r="I187" s="272"/>
      <c r="J187" s="272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72"/>
      <c r="B188" s="267"/>
      <c r="C188" s="267"/>
      <c r="D188" s="267"/>
      <c r="E188" s="272"/>
      <c r="F188" s="267"/>
      <c r="G188" s="267"/>
      <c r="H188" s="277"/>
      <c r="I188" s="272"/>
      <c r="J188" s="272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72"/>
      <c r="B189" s="267"/>
      <c r="C189" s="267"/>
      <c r="D189" s="267"/>
      <c r="E189" s="272"/>
      <c r="F189" s="267"/>
      <c r="G189" s="267"/>
      <c r="H189" s="277"/>
      <c r="I189" s="272"/>
      <c r="J189" s="272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72"/>
      <c r="B190" s="267"/>
      <c r="C190" s="267"/>
      <c r="D190" s="267"/>
      <c r="E190" s="272"/>
      <c r="F190" s="267"/>
      <c r="G190" s="267"/>
      <c r="H190" s="277"/>
      <c r="I190" s="272"/>
      <c r="J190" s="272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72"/>
      <c r="B191" s="267"/>
      <c r="C191" s="267"/>
      <c r="D191" s="267"/>
      <c r="E191" s="272"/>
      <c r="F191" s="267"/>
      <c r="G191" s="267"/>
      <c r="H191" s="277"/>
      <c r="I191" s="272"/>
      <c r="J191" s="272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72"/>
      <c r="B192" s="267"/>
      <c r="C192" s="267"/>
      <c r="D192" s="267"/>
      <c r="E192" s="272"/>
      <c r="F192" s="267"/>
      <c r="G192" s="267"/>
      <c r="H192" s="277"/>
      <c r="I192" s="272"/>
      <c r="J192" s="272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72"/>
      <c r="B193" s="267"/>
      <c r="C193" s="267"/>
      <c r="D193" s="267"/>
      <c r="E193" s="272"/>
      <c r="F193" s="267"/>
      <c r="G193" s="267"/>
      <c r="H193" s="277"/>
      <c r="I193" s="272"/>
      <c r="J193" s="272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72"/>
      <c r="B194" s="267"/>
      <c r="C194" s="267"/>
      <c r="D194" s="267"/>
      <c r="E194" s="272"/>
      <c r="F194" s="267"/>
      <c r="G194" s="267"/>
      <c r="H194" s="277"/>
      <c r="I194" s="272"/>
      <c r="J194" s="272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72"/>
      <c r="B195" s="267"/>
      <c r="C195" s="267"/>
      <c r="D195" s="267"/>
      <c r="E195" s="272"/>
      <c r="F195" s="267"/>
      <c r="G195" s="267"/>
      <c r="H195" s="277"/>
      <c r="I195" s="272"/>
      <c r="J195" s="272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72"/>
      <c r="B196" s="267"/>
      <c r="C196" s="267"/>
      <c r="D196" s="267"/>
      <c r="E196" s="272"/>
      <c r="F196" s="267"/>
      <c r="G196" s="267"/>
      <c r="H196" s="277"/>
      <c r="I196" s="272"/>
      <c r="J196" s="272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72"/>
      <c r="B197" s="267"/>
      <c r="C197" s="267"/>
      <c r="D197" s="267"/>
      <c r="E197" s="272"/>
      <c r="F197" s="267"/>
      <c r="G197" s="267"/>
      <c r="H197" s="277"/>
      <c r="I197" s="272"/>
      <c r="J197" s="272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72"/>
      <c r="B198" s="267"/>
      <c r="C198" s="267"/>
      <c r="D198" s="267"/>
      <c r="E198" s="272"/>
      <c r="F198" s="267"/>
      <c r="G198" s="267"/>
      <c r="H198" s="277"/>
      <c r="I198" s="272"/>
      <c r="J198" s="272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72"/>
      <c r="B199" s="267"/>
      <c r="C199" s="267"/>
      <c r="D199" s="267"/>
      <c r="E199" s="272"/>
      <c r="F199" s="267"/>
      <c r="G199" s="267"/>
      <c r="H199" s="277"/>
      <c r="I199" s="272"/>
      <c r="J199" s="272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72"/>
      <c r="B200" s="267"/>
      <c r="C200" s="267"/>
      <c r="D200" s="267"/>
      <c r="E200" s="272"/>
      <c r="F200" s="267"/>
      <c r="G200" s="267"/>
      <c r="H200" s="277"/>
      <c r="I200" s="272"/>
      <c r="J200" s="272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72"/>
      <c r="B201" s="267"/>
      <c r="C201" s="267"/>
      <c r="D201" s="267"/>
      <c r="E201" s="272"/>
      <c r="F201" s="267"/>
      <c r="G201" s="267"/>
      <c r="H201" s="277"/>
      <c r="I201" s="272"/>
      <c r="J201" s="272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72"/>
      <c r="B202" s="267"/>
      <c r="C202" s="267"/>
      <c r="D202" s="267"/>
      <c r="E202" s="272"/>
      <c r="F202" s="267"/>
      <c r="G202" s="267"/>
      <c r="H202" s="277"/>
      <c r="I202" s="272"/>
      <c r="J202" s="272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72"/>
      <c r="B203" s="267"/>
      <c r="C203" s="267"/>
      <c r="D203" s="267"/>
      <c r="E203" s="272"/>
      <c r="F203" s="267"/>
      <c r="G203" s="267"/>
      <c r="H203" s="277"/>
      <c r="I203" s="272"/>
      <c r="J203" s="272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72"/>
      <c r="B204" s="267"/>
      <c r="C204" s="267"/>
      <c r="D204" s="267"/>
      <c r="E204" s="272"/>
      <c r="F204" s="267"/>
      <c r="G204" s="267"/>
      <c r="H204" s="277"/>
      <c r="I204" s="272"/>
      <c r="J204" s="272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72"/>
      <c r="B205" s="267"/>
      <c r="C205" s="267"/>
      <c r="D205" s="267"/>
      <c r="E205" s="272"/>
      <c r="F205" s="267"/>
      <c r="G205" s="267"/>
      <c r="H205" s="277"/>
      <c r="I205" s="272"/>
      <c r="J205" s="272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72"/>
      <c r="B206" s="267"/>
      <c r="C206" s="267"/>
      <c r="D206" s="267"/>
      <c r="E206" s="272"/>
      <c r="F206" s="267"/>
      <c r="G206" s="267"/>
      <c r="H206" s="277"/>
      <c r="I206" s="272"/>
      <c r="J206" s="272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72"/>
      <c r="B207" s="267"/>
      <c r="C207" s="267"/>
      <c r="D207" s="267"/>
      <c r="E207" s="272"/>
      <c r="F207" s="267"/>
      <c r="G207" s="267"/>
      <c r="H207" s="277"/>
      <c r="I207" s="272"/>
      <c r="J207" s="272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72"/>
      <c r="B208" s="267"/>
      <c r="C208" s="267"/>
      <c r="D208" s="267"/>
      <c r="E208" s="272"/>
      <c r="F208" s="267"/>
      <c r="G208" s="267"/>
      <c r="H208" s="277"/>
      <c r="I208" s="272"/>
      <c r="J208" s="272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72"/>
      <c r="B209" s="267"/>
      <c r="C209" s="267"/>
      <c r="D209" s="267"/>
      <c r="E209" s="272"/>
      <c r="F209" s="267"/>
      <c r="G209" s="267"/>
      <c r="H209" s="277"/>
      <c r="I209" s="272"/>
      <c r="J209" s="272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72"/>
      <c r="B210" s="267"/>
      <c r="C210" s="267"/>
      <c r="D210" s="267"/>
      <c r="E210" s="272"/>
      <c r="F210" s="267"/>
      <c r="G210" s="267"/>
      <c r="H210" s="277"/>
      <c r="I210" s="272"/>
      <c r="J210" s="272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72"/>
      <c r="B211" s="267"/>
      <c r="C211" s="267"/>
      <c r="D211" s="267"/>
      <c r="E211" s="272"/>
      <c r="F211" s="267"/>
      <c r="G211" s="267"/>
      <c r="H211" s="277"/>
      <c r="I211" s="272"/>
      <c r="J211" s="272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72"/>
      <c r="B212" s="267"/>
      <c r="C212" s="267"/>
      <c r="D212" s="267"/>
      <c r="E212" s="272"/>
      <c r="F212" s="267"/>
      <c r="G212" s="267"/>
      <c r="H212" s="277"/>
      <c r="I212" s="272"/>
      <c r="J212" s="272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72"/>
      <c r="B213" s="267"/>
      <c r="C213" s="267"/>
      <c r="D213" s="267"/>
      <c r="E213" s="272"/>
      <c r="F213" s="267"/>
      <c r="G213" s="267"/>
      <c r="H213" s="277"/>
      <c r="I213" s="272"/>
      <c r="J213" s="272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72"/>
      <c r="B214" s="267"/>
      <c r="C214" s="267"/>
      <c r="D214" s="267"/>
      <c r="E214" s="272"/>
      <c r="F214" s="267"/>
      <c r="G214" s="267"/>
      <c r="H214" s="277"/>
      <c r="I214" s="272"/>
      <c r="J214" s="272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72"/>
      <c r="B215" s="267"/>
      <c r="C215" s="267"/>
      <c r="D215" s="267"/>
      <c r="E215" s="272"/>
      <c r="F215" s="267"/>
      <c r="G215" s="267"/>
      <c r="H215" s="277"/>
      <c r="I215" s="272"/>
      <c r="J215" s="272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72"/>
      <c r="B216" s="267"/>
      <c r="C216" s="267"/>
      <c r="D216" s="267"/>
      <c r="E216" s="272"/>
      <c r="F216" s="267"/>
      <c r="G216" s="267"/>
      <c r="H216" s="277"/>
      <c r="I216" s="272"/>
      <c r="J216" s="272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72"/>
      <c r="B217" s="267"/>
      <c r="C217" s="267"/>
      <c r="D217" s="267"/>
      <c r="E217" s="272"/>
      <c r="F217" s="267"/>
      <c r="G217" s="267"/>
      <c r="H217" s="277"/>
      <c r="I217" s="272"/>
      <c r="J217" s="272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72"/>
      <c r="B218" s="267"/>
      <c r="C218" s="267"/>
      <c r="D218" s="267"/>
      <c r="E218" s="272"/>
      <c r="F218" s="267"/>
      <c r="G218" s="267"/>
      <c r="H218" s="277"/>
      <c r="I218" s="272"/>
      <c r="J218" s="272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72"/>
      <c r="B219" s="267"/>
      <c r="C219" s="267"/>
      <c r="D219" s="267"/>
      <c r="E219" s="272"/>
      <c r="F219" s="267"/>
      <c r="G219" s="267"/>
      <c r="H219" s="277"/>
      <c r="I219" s="272"/>
      <c r="J219" s="272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72"/>
      <c r="B220" s="267"/>
      <c r="C220" s="267"/>
      <c r="D220" s="267"/>
      <c r="E220" s="272"/>
      <c r="F220" s="267"/>
      <c r="G220" s="267"/>
      <c r="H220" s="277"/>
      <c r="I220" s="272"/>
      <c r="J220" s="272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72"/>
      <c r="B221" s="267"/>
      <c r="C221" s="267"/>
      <c r="D221" s="267"/>
      <c r="E221" s="272"/>
      <c r="F221" s="267"/>
      <c r="G221" s="267"/>
      <c r="H221" s="277"/>
      <c r="I221" s="272"/>
      <c r="J221" s="272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72"/>
      <c r="B222" s="267"/>
      <c r="C222" s="267"/>
      <c r="D222" s="267"/>
      <c r="E222" s="272"/>
      <c r="F222" s="267"/>
      <c r="G222" s="267"/>
      <c r="H222" s="277"/>
      <c r="I222" s="272"/>
      <c r="J222" s="272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72"/>
      <c r="B223" s="267"/>
      <c r="C223" s="267"/>
      <c r="D223" s="267"/>
      <c r="E223" s="272"/>
      <c r="F223" s="267"/>
      <c r="G223" s="267"/>
      <c r="H223" s="277"/>
      <c r="I223" s="272"/>
      <c r="J223" s="272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72"/>
      <c r="B224" s="267"/>
      <c r="C224" s="267"/>
      <c r="D224" s="267"/>
      <c r="E224" s="272"/>
      <c r="F224" s="267"/>
      <c r="G224" s="267"/>
      <c r="H224" s="277"/>
      <c r="I224" s="272"/>
      <c r="J224" s="272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72"/>
      <c r="B225" s="267"/>
      <c r="C225" s="267"/>
      <c r="D225" s="267"/>
      <c r="E225" s="272"/>
      <c r="F225" s="267"/>
      <c r="G225" s="267"/>
      <c r="H225" s="277"/>
      <c r="I225" s="272"/>
      <c r="J225" s="272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72"/>
      <c r="B226" s="267"/>
      <c r="C226" s="267"/>
      <c r="D226" s="267"/>
      <c r="E226" s="272"/>
      <c r="F226" s="267"/>
      <c r="G226" s="267"/>
      <c r="H226" s="277"/>
      <c r="I226" s="272"/>
      <c r="J226" s="272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72"/>
      <c r="B227" s="267"/>
      <c r="C227" s="267"/>
      <c r="D227" s="267"/>
      <c r="E227" s="272"/>
      <c r="F227" s="267"/>
      <c r="G227" s="267"/>
      <c r="H227" s="277"/>
      <c r="I227" s="272"/>
      <c r="J227" s="272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72"/>
      <c r="B228" s="267"/>
      <c r="C228" s="267"/>
      <c r="D228" s="267"/>
      <c r="E228" s="272"/>
      <c r="F228" s="267"/>
      <c r="G228" s="267"/>
      <c r="H228" s="277"/>
      <c r="I228" s="272"/>
      <c r="J228" s="272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72"/>
      <c r="B229" s="267"/>
      <c r="C229" s="267"/>
      <c r="D229" s="267"/>
      <c r="E229" s="272"/>
      <c r="F229" s="267"/>
      <c r="G229" s="267"/>
      <c r="H229" s="277"/>
      <c r="I229" s="272"/>
      <c r="J229" s="272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72"/>
      <c r="B230" s="267"/>
      <c r="C230" s="267"/>
      <c r="D230" s="267"/>
      <c r="E230" s="272"/>
      <c r="F230" s="267"/>
      <c r="G230" s="267"/>
      <c r="H230" s="277"/>
      <c r="I230" s="272"/>
      <c r="J230" s="272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72"/>
      <c r="B231" s="267"/>
      <c r="C231" s="267"/>
      <c r="D231" s="267"/>
      <c r="E231" s="272"/>
      <c r="F231" s="267"/>
      <c r="G231" s="267"/>
      <c r="H231" s="277"/>
      <c r="I231" s="272"/>
      <c r="J231" s="272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72"/>
      <c r="B232" s="267"/>
      <c r="C232" s="267"/>
      <c r="D232" s="267"/>
      <c r="E232" s="272"/>
      <c r="F232" s="267"/>
      <c r="G232" s="267"/>
      <c r="H232" s="277"/>
      <c r="I232" s="272"/>
      <c r="J232" s="272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72"/>
      <c r="B233" s="267"/>
      <c r="C233" s="267"/>
      <c r="D233" s="267"/>
      <c r="E233" s="272"/>
      <c r="F233" s="267"/>
      <c r="G233" s="267"/>
      <c r="H233" s="277"/>
      <c r="I233" s="272"/>
      <c r="J233" s="272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72"/>
      <c r="B234" s="267"/>
      <c r="C234" s="267"/>
      <c r="D234" s="267"/>
      <c r="E234" s="272"/>
      <c r="F234" s="267"/>
      <c r="G234" s="267"/>
      <c r="H234" s="277"/>
      <c r="I234" s="272"/>
      <c r="J234" s="272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72"/>
      <c r="B235" s="267"/>
      <c r="C235" s="267"/>
      <c r="D235" s="267"/>
      <c r="E235" s="272"/>
      <c r="F235" s="267"/>
      <c r="G235" s="267"/>
      <c r="H235" s="277"/>
      <c r="I235" s="272"/>
      <c r="J235" s="272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72"/>
      <c r="B236" s="267"/>
      <c r="C236" s="267"/>
      <c r="D236" s="267"/>
      <c r="E236" s="272"/>
      <c r="F236" s="267"/>
      <c r="G236" s="267"/>
      <c r="H236" s="277"/>
      <c r="I236" s="272"/>
      <c r="J236" s="272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72"/>
      <c r="B237" s="267"/>
      <c r="C237" s="267"/>
      <c r="D237" s="267"/>
      <c r="E237" s="272"/>
      <c r="F237" s="267"/>
      <c r="G237" s="267"/>
      <c r="H237" s="277"/>
      <c r="I237" s="272"/>
      <c r="J237" s="272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72"/>
      <c r="B238" s="267"/>
      <c r="C238" s="267"/>
      <c r="D238" s="267"/>
      <c r="E238" s="272"/>
      <c r="F238" s="267"/>
      <c r="G238" s="267"/>
      <c r="H238" s="277"/>
      <c r="I238" s="272"/>
      <c r="J238" s="272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72"/>
      <c r="B239" s="267"/>
      <c r="C239" s="267"/>
      <c r="D239" s="267"/>
      <c r="E239" s="272"/>
      <c r="F239" s="267"/>
      <c r="G239" s="267"/>
      <c r="H239" s="277"/>
      <c r="I239" s="272"/>
      <c r="J239" s="272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72"/>
      <c r="B240" s="267"/>
      <c r="C240" s="267"/>
      <c r="D240" s="267"/>
      <c r="E240" s="272"/>
      <c r="F240" s="267"/>
      <c r="G240" s="267"/>
      <c r="H240" s="277"/>
      <c r="I240" s="272"/>
      <c r="J240" s="272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72"/>
      <c r="B241" s="267"/>
      <c r="C241" s="267"/>
      <c r="D241" s="267"/>
      <c r="E241" s="272"/>
      <c r="F241" s="267"/>
      <c r="G241" s="267"/>
      <c r="H241" s="277"/>
      <c r="I241" s="272"/>
      <c r="J241" s="272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72"/>
      <c r="B242" s="267"/>
      <c r="C242" s="267"/>
      <c r="D242" s="267"/>
      <c r="E242" s="272"/>
      <c r="F242" s="267"/>
      <c r="G242" s="267"/>
      <c r="H242" s="277"/>
      <c r="I242" s="272"/>
      <c r="J242" s="272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72"/>
      <c r="B243" s="267"/>
      <c r="C243" s="267"/>
      <c r="D243" s="267"/>
      <c r="E243" s="272"/>
      <c r="F243" s="267"/>
      <c r="G243" s="267"/>
      <c r="H243" s="277"/>
      <c r="I243" s="272"/>
      <c r="J243" s="272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72"/>
      <c r="B244" s="267"/>
      <c r="C244" s="267"/>
      <c r="D244" s="267"/>
      <c r="E244" s="272"/>
      <c r="F244" s="267"/>
      <c r="G244" s="267"/>
      <c r="H244" s="277"/>
      <c r="I244" s="272"/>
      <c r="J244" s="272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72"/>
      <c r="B245" s="267"/>
      <c r="C245" s="267"/>
      <c r="D245" s="267"/>
      <c r="E245" s="272"/>
      <c r="F245" s="267"/>
      <c r="G245" s="267"/>
      <c r="H245" s="277"/>
      <c r="I245" s="272"/>
      <c r="J245" s="272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72"/>
      <c r="B246" s="267"/>
      <c r="C246" s="267"/>
      <c r="D246" s="267"/>
      <c r="E246" s="272"/>
      <c r="F246" s="267"/>
      <c r="G246" s="267"/>
      <c r="H246" s="277"/>
      <c r="I246" s="272"/>
      <c r="J246" s="272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72"/>
      <c r="B247" s="267"/>
      <c r="C247" s="267"/>
      <c r="D247" s="267"/>
      <c r="E247" s="272"/>
      <c r="F247" s="267"/>
      <c r="G247" s="267"/>
      <c r="H247" s="277"/>
      <c r="I247" s="272"/>
      <c r="J247" s="272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72"/>
      <c r="B248" s="267"/>
      <c r="C248" s="267"/>
      <c r="D248" s="267"/>
      <c r="E248" s="272"/>
      <c r="F248" s="267"/>
      <c r="G248" s="267"/>
      <c r="H248" s="277"/>
      <c r="I248" s="272"/>
      <c r="J248" s="272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72"/>
      <c r="B249" s="267"/>
      <c r="C249" s="267"/>
      <c r="D249" s="267"/>
      <c r="E249" s="272"/>
      <c r="F249" s="267"/>
      <c r="G249" s="267"/>
      <c r="H249" s="277"/>
      <c r="I249" s="272"/>
      <c r="J249" s="272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72"/>
      <c r="B250" s="267"/>
      <c r="C250" s="267"/>
      <c r="D250" s="267"/>
      <c r="E250" s="272"/>
      <c r="F250" s="267"/>
      <c r="G250" s="267"/>
      <c r="H250" s="277"/>
      <c r="I250" s="272"/>
      <c r="J250" s="272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72"/>
      <c r="B251" s="267"/>
      <c r="C251" s="267"/>
      <c r="D251" s="267"/>
      <c r="E251" s="272"/>
      <c r="F251" s="267"/>
      <c r="G251" s="267"/>
      <c r="H251" s="277"/>
      <c r="I251" s="272"/>
      <c r="J251" s="272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72"/>
      <c r="B252" s="267"/>
      <c r="C252" s="267"/>
      <c r="D252" s="267"/>
      <c r="E252" s="272"/>
      <c r="F252" s="267"/>
      <c r="G252" s="267"/>
      <c r="H252" s="277"/>
      <c r="I252" s="272"/>
      <c r="J252" s="272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72"/>
      <c r="B253" s="267"/>
      <c r="C253" s="267"/>
      <c r="D253" s="267"/>
      <c r="E253" s="272"/>
      <c r="F253" s="267"/>
      <c r="G253" s="267"/>
      <c r="H253" s="277"/>
      <c r="I253" s="272"/>
      <c r="J253" s="272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72"/>
      <c r="B254" s="267"/>
      <c r="C254" s="267"/>
      <c r="D254" s="267"/>
      <c r="E254" s="272"/>
      <c r="F254" s="267"/>
      <c r="G254" s="267"/>
      <c r="H254" s="277"/>
      <c r="I254" s="272"/>
      <c r="J254" s="272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72"/>
      <c r="B255" s="267"/>
      <c r="C255" s="267"/>
      <c r="D255" s="267"/>
      <c r="E255" s="272"/>
      <c r="F255" s="267"/>
      <c r="G255" s="267"/>
      <c r="H255" s="277"/>
      <c r="I255" s="272"/>
      <c r="J255" s="272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72"/>
      <c r="B256" s="267"/>
      <c r="C256" s="267"/>
      <c r="D256" s="267"/>
      <c r="E256" s="272"/>
      <c r="F256" s="267"/>
      <c r="G256" s="267"/>
      <c r="H256" s="277"/>
      <c r="I256" s="272"/>
      <c r="J256" s="272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72"/>
      <c r="B257" s="267"/>
      <c r="C257" s="267"/>
      <c r="D257" s="267"/>
      <c r="E257" s="272"/>
      <c r="F257" s="267"/>
      <c r="G257" s="267"/>
      <c r="H257" s="277"/>
      <c r="I257" s="272"/>
      <c r="J257" s="272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72"/>
      <c r="B258" s="267"/>
      <c r="C258" s="267"/>
      <c r="D258" s="267"/>
      <c r="E258" s="272"/>
      <c r="F258" s="267"/>
      <c r="G258" s="267"/>
      <c r="H258" s="277"/>
      <c r="I258" s="272"/>
      <c r="J258" s="272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72"/>
      <c r="B259" s="267"/>
      <c r="C259" s="267"/>
      <c r="D259" s="267"/>
      <c r="E259" s="272"/>
      <c r="F259" s="267"/>
      <c r="G259" s="267"/>
      <c r="H259" s="277"/>
      <c r="I259" s="272"/>
      <c r="J259" s="272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72"/>
      <c r="B260" s="267"/>
      <c r="C260" s="267"/>
      <c r="D260" s="267"/>
      <c r="E260" s="272"/>
      <c r="F260" s="267"/>
      <c r="G260" s="267"/>
      <c r="H260" s="277"/>
      <c r="I260" s="272"/>
      <c r="J260" s="272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72"/>
      <c r="B261" s="267"/>
      <c r="C261" s="267"/>
      <c r="D261" s="267"/>
      <c r="E261" s="272"/>
      <c r="F261" s="267"/>
      <c r="G261" s="267"/>
      <c r="H261" s="277"/>
      <c r="I261" s="272"/>
      <c r="J261" s="272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72"/>
      <c r="B262" s="267"/>
      <c r="C262" s="267"/>
      <c r="D262" s="267"/>
      <c r="E262" s="272"/>
      <c r="F262" s="267"/>
      <c r="G262" s="267"/>
      <c r="H262" s="277"/>
      <c r="I262" s="272"/>
      <c r="J262" s="272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72"/>
      <c r="B263" s="267"/>
      <c r="C263" s="267"/>
      <c r="D263" s="267"/>
      <c r="E263" s="272"/>
      <c r="F263" s="267"/>
      <c r="G263" s="267"/>
      <c r="H263" s="277"/>
      <c r="I263" s="272"/>
      <c r="J263" s="272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72"/>
      <c r="B264" s="267"/>
      <c r="C264" s="267"/>
      <c r="D264" s="267"/>
      <c r="E264" s="272"/>
      <c r="F264" s="267"/>
      <c r="G264" s="267"/>
      <c r="H264" s="277"/>
      <c r="I264" s="272"/>
      <c r="J264" s="272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72"/>
      <c r="B265" s="267"/>
      <c r="C265" s="267"/>
      <c r="D265" s="267"/>
      <c r="E265" s="272"/>
      <c r="F265" s="267"/>
      <c r="G265" s="267"/>
      <c r="H265" s="277"/>
      <c r="I265" s="272"/>
      <c r="J265" s="272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72"/>
      <c r="B266" s="267"/>
      <c r="C266" s="267"/>
      <c r="D266" s="267"/>
      <c r="E266" s="272"/>
      <c r="F266" s="267"/>
      <c r="G266" s="267"/>
      <c r="H266" s="277"/>
      <c r="I266" s="272"/>
      <c r="J266" s="272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72"/>
      <c r="B267" s="267"/>
      <c r="C267" s="267"/>
      <c r="D267" s="267"/>
      <c r="E267" s="272"/>
      <c r="F267" s="267"/>
      <c r="G267" s="267"/>
      <c r="H267" s="277"/>
      <c r="I267" s="272"/>
      <c r="J267" s="272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72"/>
      <c r="B268" s="267"/>
      <c r="C268" s="267"/>
      <c r="D268" s="267"/>
      <c r="E268" s="272"/>
      <c r="F268" s="267"/>
      <c r="G268" s="267"/>
      <c r="H268" s="277"/>
      <c r="I268" s="272"/>
      <c r="J268" s="272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72"/>
      <c r="B269" s="267"/>
      <c r="C269" s="267"/>
      <c r="D269" s="267"/>
      <c r="E269" s="272"/>
      <c r="F269" s="267"/>
      <c r="G269" s="267"/>
      <c r="H269" s="277"/>
      <c r="I269" s="272"/>
      <c r="J269" s="272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72"/>
      <c r="B270" s="267"/>
      <c r="C270" s="267"/>
      <c r="D270" s="267"/>
      <c r="E270" s="272"/>
      <c r="F270" s="267"/>
      <c r="G270" s="267"/>
      <c r="H270" s="277"/>
      <c r="I270" s="272"/>
      <c r="J270" s="272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72"/>
      <c r="B271" s="267"/>
      <c r="C271" s="267"/>
      <c r="D271" s="267"/>
      <c r="E271" s="272"/>
      <c r="F271" s="267"/>
      <c r="G271" s="267"/>
      <c r="H271" s="277"/>
      <c r="I271" s="272"/>
      <c r="J271" s="272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72"/>
      <c r="B272" s="267"/>
      <c r="C272" s="267"/>
      <c r="D272" s="267"/>
      <c r="E272" s="272"/>
      <c r="F272" s="267"/>
      <c r="G272" s="267"/>
      <c r="H272" s="277"/>
      <c r="I272" s="272"/>
      <c r="J272" s="272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72"/>
      <c r="B273" s="267"/>
      <c r="C273" s="267"/>
      <c r="D273" s="267"/>
      <c r="E273" s="272"/>
      <c r="F273" s="267"/>
      <c r="G273" s="267"/>
      <c r="H273" s="277"/>
      <c r="I273" s="272"/>
      <c r="J273" s="272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72"/>
      <c r="B274" s="267"/>
      <c r="C274" s="267"/>
      <c r="D274" s="267"/>
      <c r="E274" s="272"/>
      <c r="F274" s="267"/>
      <c r="G274" s="267"/>
      <c r="H274" s="277"/>
      <c r="I274" s="272"/>
      <c r="J274" s="272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72"/>
      <c r="B275" s="267"/>
      <c r="C275" s="267"/>
      <c r="D275" s="267"/>
      <c r="E275" s="272"/>
      <c r="F275" s="267"/>
      <c r="G275" s="267"/>
      <c r="H275" s="277"/>
      <c r="I275" s="272"/>
      <c r="J275" s="272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72"/>
      <c r="B276" s="267"/>
      <c r="C276" s="267"/>
      <c r="D276" s="267"/>
      <c r="E276" s="272"/>
      <c r="F276" s="267"/>
      <c r="G276" s="267"/>
      <c r="H276" s="277"/>
      <c r="I276" s="272"/>
      <c r="J276" s="272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72"/>
      <c r="B277" s="267"/>
      <c r="C277" s="267"/>
      <c r="D277" s="267"/>
      <c r="E277" s="272"/>
      <c r="F277" s="267"/>
      <c r="G277" s="267"/>
      <c r="H277" s="277"/>
      <c r="I277" s="272"/>
      <c r="J277" s="272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72"/>
      <c r="B278" s="267"/>
      <c r="C278" s="267"/>
      <c r="D278" s="267"/>
      <c r="E278" s="272"/>
      <c r="F278" s="267"/>
      <c r="G278" s="267"/>
      <c r="H278" s="277"/>
      <c r="I278" s="272"/>
      <c r="J278" s="272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72"/>
      <c r="B279" s="267"/>
      <c r="C279" s="267"/>
      <c r="D279" s="267"/>
      <c r="E279" s="272"/>
      <c r="F279" s="267"/>
      <c r="G279" s="267"/>
      <c r="H279" s="277"/>
      <c r="I279" s="272"/>
      <c r="J279" s="272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72"/>
      <c r="B280" s="267"/>
      <c r="C280" s="267"/>
      <c r="D280" s="267"/>
      <c r="E280" s="272"/>
      <c r="F280" s="267"/>
      <c r="G280" s="267"/>
      <c r="H280" s="277"/>
      <c r="I280" s="272"/>
      <c r="J280" s="272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72"/>
      <c r="B281" s="267"/>
      <c r="C281" s="267"/>
      <c r="D281" s="267"/>
      <c r="E281" s="272"/>
      <c r="F281" s="267"/>
      <c r="G281" s="267"/>
      <c r="H281" s="277"/>
      <c r="I281" s="272"/>
      <c r="J281" s="272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72"/>
      <c r="B282" s="267"/>
      <c r="C282" s="267"/>
      <c r="D282" s="267"/>
      <c r="E282" s="272"/>
      <c r="F282" s="267"/>
      <c r="G282" s="267"/>
      <c r="H282" s="277"/>
      <c r="I282" s="272"/>
      <c r="J282" s="272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72"/>
      <c r="B283" s="267"/>
      <c r="C283" s="267"/>
      <c r="D283" s="267"/>
      <c r="E283" s="272"/>
      <c r="F283" s="267"/>
      <c r="G283" s="267"/>
      <c r="H283" s="277"/>
      <c r="I283" s="272"/>
      <c r="J283" s="272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72"/>
      <c r="B284" s="267"/>
      <c r="C284" s="267"/>
      <c r="D284" s="267"/>
      <c r="E284" s="272"/>
      <c r="F284" s="267"/>
      <c r="G284" s="267"/>
      <c r="H284" s="277"/>
      <c r="I284" s="272"/>
      <c r="J284" s="272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72"/>
      <c r="B285" s="267"/>
      <c r="C285" s="267"/>
      <c r="D285" s="267"/>
      <c r="E285" s="272"/>
      <c r="F285" s="267"/>
      <c r="G285" s="267"/>
      <c r="H285" s="277"/>
      <c r="I285" s="272"/>
      <c r="J285" s="272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72"/>
      <c r="B286" s="267"/>
      <c r="C286" s="267"/>
      <c r="D286" s="267"/>
      <c r="E286" s="272"/>
      <c r="F286" s="267"/>
      <c r="G286" s="267"/>
      <c r="H286" s="277"/>
      <c r="I286" s="272"/>
      <c r="J286" s="272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72"/>
      <c r="B287" s="267"/>
      <c r="C287" s="267"/>
      <c r="D287" s="267"/>
      <c r="E287" s="272"/>
      <c r="F287" s="267"/>
      <c r="G287" s="267"/>
      <c r="H287" s="277"/>
      <c r="I287" s="272"/>
      <c r="J287" s="272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72"/>
      <c r="B288" s="267"/>
      <c r="C288" s="267"/>
      <c r="D288" s="267"/>
      <c r="E288" s="272"/>
      <c r="F288" s="267"/>
      <c r="G288" s="267"/>
      <c r="H288" s="277"/>
      <c r="I288" s="272"/>
      <c r="J288" s="272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72"/>
      <c r="B289" s="267"/>
      <c r="C289" s="267"/>
      <c r="D289" s="267"/>
      <c r="E289" s="272"/>
      <c r="F289" s="267"/>
      <c r="G289" s="267"/>
      <c r="H289" s="277"/>
      <c r="I289" s="272"/>
      <c r="J289" s="272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72"/>
      <c r="B290" s="267"/>
      <c r="C290" s="267"/>
      <c r="D290" s="267"/>
      <c r="E290" s="272"/>
      <c r="F290" s="267"/>
      <c r="G290" s="267"/>
      <c r="H290" s="277"/>
      <c r="I290" s="272"/>
      <c r="J290" s="272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72"/>
      <c r="B291" s="267"/>
      <c r="C291" s="267"/>
      <c r="D291" s="267"/>
      <c r="E291" s="272"/>
      <c r="F291" s="267"/>
      <c r="G291" s="267"/>
      <c r="H291" s="277"/>
      <c r="I291" s="272"/>
      <c r="J291" s="272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72"/>
      <c r="B292" s="267"/>
      <c r="C292" s="267"/>
      <c r="D292" s="267"/>
      <c r="E292" s="272"/>
      <c r="F292" s="267"/>
      <c r="G292" s="267"/>
      <c r="H292" s="277"/>
      <c r="I292" s="272"/>
      <c r="J292" s="272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72"/>
      <c r="B293" s="267"/>
      <c r="C293" s="267"/>
      <c r="D293" s="267"/>
      <c r="E293" s="272"/>
      <c r="F293" s="267"/>
      <c r="G293" s="267"/>
      <c r="H293" s="277"/>
      <c r="I293" s="272"/>
      <c r="J293" s="272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72"/>
      <c r="B294" s="267"/>
      <c r="C294" s="267"/>
      <c r="D294" s="267"/>
      <c r="E294" s="272"/>
      <c r="F294" s="267"/>
      <c r="G294" s="267"/>
      <c r="H294" s="277"/>
      <c r="I294" s="272"/>
      <c r="J294" s="272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72"/>
      <c r="B295" s="267"/>
      <c r="C295" s="267"/>
      <c r="D295" s="267"/>
      <c r="E295" s="272"/>
      <c r="F295" s="267"/>
      <c r="G295" s="267"/>
      <c r="H295" s="277"/>
      <c r="I295" s="272"/>
      <c r="J295" s="272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72"/>
      <c r="B296" s="267"/>
      <c r="C296" s="267"/>
      <c r="D296" s="267"/>
      <c r="E296" s="272"/>
      <c r="F296" s="267"/>
      <c r="G296" s="267"/>
      <c r="H296" s="277"/>
      <c r="I296" s="272"/>
      <c r="J296" s="272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72"/>
      <c r="B297" s="267"/>
      <c r="C297" s="267"/>
      <c r="D297" s="267"/>
      <c r="E297" s="272"/>
      <c r="F297" s="267"/>
      <c r="G297" s="267"/>
      <c r="H297" s="277"/>
      <c r="I297" s="272"/>
      <c r="J297" s="272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72"/>
      <c r="B298" s="267"/>
      <c r="C298" s="267"/>
      <c r="D298" s="267"/>
      <c r="E298" s="272"/>
      <c r="F298" s="267"/>
      <c r="G298" s="267"/>
      <c r="H298" s="277"/>
      <c r="I298" s="272"/>
      <c r="J298" s="272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72"/>
      <c r="B299" s="267"/>
      <c r="C299" s="267"/>
      <c r="D299" s="267"/>
      <c r="E299" s="272"/>
      <c r="F299" s="267"/>
      <c r="G299" s="267"/>
      <c r="H299" s="277"/>
      <c r="I299" s="272"/>
      <c r="J299" s="272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72"/>
      <c r="B300" s="267"/>
      <c r="C300" s="267"/>
      <c r="D300" s="267"/>
      <c r="E300" s="272"/>
      <c r="F300" s="267"/>
      <c r="G300" s="267"/>
      <c r="H300" s="277"/>
      <c r="I300" s="272"/>
      <c r="J300" s="272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72"/>
      <c r="B301" s="267"/>
      <c r="C301" s="267"/>
      <c r="D301" s="267"/>
      <c r="E301" s="272"/>
      <c r="F301" s="267"/>
      <c r="G301" s="267"/>
      <c r="H301" s="277"/>
      <c r="I301" s="272"/>
      <c r="J301" s="272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72"/>
      <c r="B302" s="267"/>
      <c r="C302" s="267"/>
      <c r="D302" s="267"/>
      <c r="E302" s="272"/>
      <c r="F302" s="267"/>
      <c r="G302" s="267"/>
      <c r="H302" s="277"/>
      <c r="I302" s="272"/>
      <c r="J302" s="272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72"/>
      <c r="B303" s="267"/>
      <c r="C303" s="267"/>
      <c r="D303" s="267"/>
      <c r="E303" s="272"/>
      <c r="F303" s="267"/>
      <c r="G303" s="267"/>
      <c r="H303" s="277"/>
      <c r="I303" s="272"/>
      <c r="J303" s="272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72"/>
      <c r="B304" s="267"/>
      <c r="C304" s="267"/>
      <c r="D304" s="267"/>
      <c r="E304" s="272"/>
      <c r="F304" s="267"/>
      <c r="G304" s="267"/>
      <c r="H304" s="277"/>
      <c r="I304" s="272"/>
      <c r="J304" s="272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72"/>
      <c r="B305" s="267"/>
      <c r="C305" s="267"/>
      <c r="D305" s="267"/>
      <c r="E305" s="272"/>
      <c r="F305" s="267"/>
      <c r="G305" s="267"/>
      <c r="H305" s="277"/>
      <c r="I305" s="272"/>
      <c r="J305" s="272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72"/>
      <c r="B306" s="267"/>
      <c r="C306" s="267"/>
      <c r="D306" s="267"/>
      <c r="E306" s="272"/>
      <c r="F306" s="267"/>
      <c r="G306" s="267"/>
      <c r="H306" s="277"/>
      <c r="I306" s="272"/>
      <c r="J306" s="272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72"/>
      <c r="B307" s="267"/>
      <c r="C307" s="267"/>
      <c r="D307" s="267"/>
      <c r="E307" s="272"/>
      <c r="F307" s="267"/>
      <c r="G307" s="267"/>
      <c r="H307" s="277"/>
      <c r="I307" s="272"/>
      <c r="J307" s="272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72"/>
      <c r="B308" s="267"/>
      <c r="C308" s="267"/>
      <c r="D308" s="267"/>
      <c r="E308" s="272"/>
      <c r="F308" s="267"/>
      <c r="G308" s="267"/>
      <c r="H308" s="277"/>
      <c r="I308" s="272"/>
      <c r="J308" s="272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72"/>
      <c r="B309" s="267"/>
      <c r="C309" s="267"/>
      <c r="D309" s="267"/>
      <c r="E309" s="272"/>
      <c r="F309" s="267"/>
      <c r="G309" s="267"/>
      <c r="H309" s="277"/>
      <c r="I309" s="272"/>
      <c r="J309" s="272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72"/>
      <c r="B310" s="267"/>
      <c r="C310" s="267"/>
      <c r="D310" s="267"/>
      <c r="E310" s="272"/>
      <c r="F310" s="267"/>
      <c r="G310" s="267"/>
      <c r="H310" s="277"/>
      <c r="I310" s="272"/>
      <c r="J310" s="272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72"/>
      <c r="B311" s="267"/>
      <c r="C311" s="267"/>
      <c r="D311" s="267"/>
      <c r="E311" s="272"/>
      <c r="F311" s="267"/>
      <c r="G311" s="267"/>
      <c r="H311" s="277"/>
      <c r="I311" s="272"/>
      <c r="J311" s="272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72"/>
      <c r="B312" s="267"/>
      <c r="C312" s="267"/>
      <c r="D312" s="267"/>
      <c r="E312" s="272"/>
      <c r="F312" s="267"/>
      <c r="G312" s="267"/>
      <c r="H312" s="277"/>
      <c r="I312" s="272"/>
      <c r="J312" s="272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72"/>
      <c r="B313" s="267"/>
      <c r="C313" s="267"/>
      <c r="D313" s="267"/>
      <c r="E313" s="272"/>
      <c r="F313" s="267"/>
      <c r="G313" s="267"/>
      <c r="H313" s="277"/>
      <c r="I313" s="272"/>
      <c r="J313" s="272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72"/>
      <c r="B314" s="267"/>
      <c r="C314" s="267"/>
      <c r="D314" s="267"/>
      <c r="E314" s="272"/>
      <c r="F314" s="267"/>
      <c r="G314" s="267"/>
      <c r="H314" s="277"/>
      <c r="I314" s="272"/>
      <c r="J314" s="272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72"/>
      <c r="B315" s="267"/>
      <c r="C315" s="267"/>
      <c r="D315" s="267"/>
      <c r="E315" s="272"/>
      <c r="F315" s="267"/>
      <c r="G315" s="267"/>
      <c r="H315" s="277"/>
      <c r="I315" s="272"/>
      <c r="J315" s="272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72"/>
      <c r="B316" s="267"/>
      <c r="C316" s="267"/>
      <c r="D316" s="267"/>
      <c r="E316" s="272"/>
      <c r="F316" s="267"/>
      <c r="G316" s="267"/>
      <c r="H316" s="277"/>
      <c r="I316" s="272"/>
      <c r="J316" s="272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72"/>
      <c r="B317" s="267"/>
      <c r="C317" s="267"/>
      <c r="D317" s="267"/>
      <c r="E317" s="272"/>
      <c r="F317" s="267"/>
      <c r="G317" s="267"/>
      <c r="H317" s="277"/>
      <c r="I317" s="272"/>
      <c r="J317" s="272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72"/>
      <c r="B318" s="267"/>
      <c r="C318" s="267"/>
      <c r="D318" s="267"/>
      <c r="E318" s="272"/>
      <c r="F318" s="267"/>
      <c r="G318" s="267"/>
      <c r="H318" s="277"/>
      <c r="I318" s="272"/>
      <c r="J318" s="272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72"/>
      <c r="B319" s="267"/>
      <c r="C319" s="267"/>
      <c r="D319" s="267"/>
      <c r="E319" s="272"/>
      <c r="F319" s="267"/>
      <c r="G319" s="267"/>
      <c r="H319" s="277"/>
      <c r="I319" s="272"/>
      <c r="J319" s="272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72"/>
      <c r="B320" s="267"/>
      <c r="C320" s="267"/>
      <c r="D320" s="267"/>
      <c r="E320" s="272"/>
      <c r="F320" s="267"/>
      <c r="G320" s="267"/>
      <c r="H320" s="277"/>
      <c r="I320" s="272"/>
      <c r="J320" s="272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72"/>
      <c r="B321" s="267"/>
      <c r="C321" s="267"/>
      <c r="D321" s="267"/>
      <c r="E321" s="272"/>
      <c r="F321" s="267"/>
      <c r="G321" s="267"/>
      <c r="H321" s="277"/>
      <c r="I321" s="272"/>
      <c r="J321" s="272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72"/>
      <c r="B322" s="267"/>
      <c r="C322" s="267"/>
      <c r="D322" s="267"/>
      <c r="E322" s="272"/>
      <c r="F322" s="267"/>
      <c r="G322" s="267"/>
      <c r="H322" s="277"/>
      <c r="I322" s="272"/>
      <c r="J322" s="272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72"/>
      <c r="B323" s="267"/>
      <c r="C323" s="267"/>
      <c r="D323" s="267"/>
      <c r="E323" s="272"/>
      <c r="F323" s="267"/>
      <c r="G323" s="267"/>
      <c r="H323" s="277"/>
      <c r="I323" s="272"/>
      <c r="J323" s="272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72"/>
      <c r="B324" s="267"/>
      <c r="C324" s="267"/>
      <c r="D324" s="267"/>
      <c r="E324" s="272"/>
      <c r="F324" s="267"/>
      <c r="G324" s="267"/>
      <c r="H324" s="277"/>
      <c r="I324" s="272"/>
      <c r="J324" s="272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72"/>
      <c r="B325" s="267"/>
      <c r="C325" s="267"/>
      <c r="D325" s="267"/>
      <c r="E325" s="272"/>
      <c r="F325" s="267"/>
      <c r="G325" s="267"/>
      <c r="H325" s="277"/>
      <c r="I325" s="272"/>
      <c r="J325" s="272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72"/>
      <c r="B326" s="267"/>
      <c r="C326" s="267"/>
      <c r="D326" s="267"/>
      <c r="E326" s="272"/>
      <c r="F326" s="267"/>
      <c r="G326" s="267"/>
      <c r="H326" s="277"/>
      <c r="I326" s="272"/>
      <c r="J326" s="272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72"/>
      <c r="B327" s="267"/>
      <c r="C327" s="267"/>
      <c r="D327" s="267"/>
      <c r="E327" s="272"/>
      <c r="F327" s="267"/>
      <c r="G327" s="267"/>
      <c r="H327" s="277"/>
      <c r="I327" s="272"/>
      <c r="J327" s="272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72"/>
      <c r="B328" s="267"/>
      <c r="C328" s="267"/>
      <c r="D328" s="267"/>
      <c r="E328" s="272"/>
      <c r="F328" s="267"/>
      <c r="G328" s="267"/>
      <c r="H328" s="277"/>
      <c r="I328" s="272"/>
      <c r="J328" s="272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72"/>
      <c r="B329" s="267"/>
      <c r="C329" s="267"/>
      <c r="D329" s="267"/>
      <c r="E329" s="272"/>
      <c r="F329" s="267"/>
      <c r="G329" s="267"/>
      <c r="H329" s="277"/>
      <c r="I329" s="272"/>
      <c r="J329" s="272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72"/>
      <c r="B330" s="267"/>
      <c r="C330" s="267"/>
      <c r="D330" s="267"/>
      <c r="E330" s="272"/>
      <c r="F330" s="267"/>
      <c r="G330" s="267"/>
      <c r="H330" s="277"/>
      <c r="I330" s="272"/>
      <c r="J330" s="272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72"/>
      <c r="B331" s="267"/>
      <c r="C331" s="267"/>
      <c r="D331" s="267"/>
      <c r="E331" s="272"/>
      <c r="F331" s="267"/>
      <c r="G331" s="267"/>
      <c r="H331" s="277"/>
      <c r="I331" s="272"/>
      <c r="J331" s="272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72"/>
      <c r="B332" s="267"/>
      <c r="C332" s="267"/>
      <c r="D332" s="267"/>
      <c r="E332" s="272"/>
      <c r="F332" s="267"/>
      <c r="G332" s="267"/>
      <c r="H332" s="277"/>
      <c r="I332" s="272"/>
      <c r="J332" s="272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72"/>
      <c r="B333" s="267"/>
      <c r="C333" s="267"/>
      <c r="D333" s="267"/>
      <c r="E333" s="272"/>
      <c r="F333" s="267"/>
      <c r="G333" s="267"/>
      <c r="H333" s="277"/>
      <c r="I333" s="272"/>
      <c r="J333" s="272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72"/>
      <c r="B334" s="267"/>
      <c r="C334" s="267"/>
      <c r="D334" s="267"/>
      <c r="E334" s="272"/>
      <c r="F334" s="267"/>
      <c r="G334" s="267"/>
      <c r="H334" s="277"/>
      <c r="I334" s="272"/>
      <c r="J334" s="272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72"/>
      <c r="B335" s="267"/>
      <c r="C335" s="267"/>
      <c r="D335" s="267"/>
      <c r="E335" s="272"/>
      <c r="F335" s="267"/>
      <c r="G335" s="267"/>
      <c r="H335" s="277"/>
      <c r="I335" s="272"/>
      <c r="J335" s="272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72"/>
      <c r="B336" s="267"/>
      <c r="C336" s="267"/>
      <c r="D336" s="267"/>
      <c r="E336" s="272"/>
      <c r="F336" s="267"/>
      <c r="G336" s="267"/>
      <c r="H336" s="277"/>
      <c r="I336" s="272"/>
      <c r="J336" s="272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72"/>
      <c r="B337" s="267"/>
      <c r="C337" s="267"/>
      <c r="D337" s="267"/>
      <c r="E337" s="272"/>
      <c r="F337" s="267"/>
      <c r="G337" s="267"/>
      <c r="H337" s="277"/>
      <c r="I337" s="272"/>
      <c r="J337" s="272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72"/>
      <c r="B338" s="267"/>
      <c r="C338" s="267"/>
      <c r="D338" s="267"/>
      <c r="E338" s="272"/>
      <c r="F338" s="267"/>
      <c r="G338" s="267"/>
      <c r="H338" s="277"/>
      <c r="I338" s="272"/>
      <c r="J338" s="272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72"/>
      <c r="B339" s="267"/>
      <c r="C339" s="267"/>
      <c r="D339" s="267"/>
      <c r="E339" s="272"/>
      <c r="F339" s="267"/>
      <c r="G339" s="267"/>
      <c r="H339" s="277"/>
      <c r="I339" s="272"/>
      <c r="J339" s="272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72"/>
      <c r="B340" s="267"/>
      <c r="C340" s="267"/>
      <c r="D340" s="267"/>
      <c r="E340" s="272"/>
      <c r="F340" s="267"/>
      <c r="G340" s="267"/>
      <c r="H340" s="277"/>
      <c r="I340" s="272"/>
      <c r="J340" s="272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72"/>
      <c r="B341" s="267"/>
      <c r="C341" s="267"/>
      <c r="D341" s="267"/>
      <c r="E341" s="272"/>
      <c r="F341" s="267"/>
      <c r="G341" s="267"/>
      <c r="H341" s="277"/>
      <c r="I341" s="272"/>
      <c r="J341" s="272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72"/>
      <c r="B342" s="267"/>
      <c r="C342" s="267"/>
      <c r="D342" s="267"/>
      <c r="E342" s="272"/>
      <c r="F342" s="267"/>
      <c r="G342" s="267"/>
      <c r="H342" s="277"/>
      <c r="I342" s="272"/>
      <c r="J342" s="272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72"/>
      <c r="B343" s="267"/>
      <c r="C343" s="267"/>
      <c r="D343" s="267"/>
      <c r="E343" s="272"/>
      <c r="F343" s="267"/>
      <c r="G343" s="267"/>
      <c r="H343" s="277"/>
      <c r="I343" s="272"/>
      <c r="J343" s="272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72"/>
      <c r="B344" s="267"/>
      <c r="C344" s="267"/>
      <c r="D344" s="267"/>
      <c r="E344" s="272"/>
      <c r="F344" s="267"/>
      <c r="G344" s="267"/>
      <c r="H344" s="277"/>
      <c r="I344" s="272"/>
      <c r="J344" s="272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72"/>
      <c r="B345" s="267"/>
      <c r="C345" s="267"/>
      <c r="D345" s="267"/>
      <c r="E345" s="272"/>
      <c r="F345" s="267"/>
      <c r="G345" s="267"/>
      <c r="H345" s="277"/>
      <c r="I345" s="272"/>
      <c r="J345" s="272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72"/>
      <c r="B346" s="267"/>
      <c r="C346" s="267"/>
      <c r="D346" s="267"/>
      <c r="E346" s="272"/>
      <c r="F346" s="267"/>
      <c r="G346" s="267"/>
      <c r="H346" s="277"/>
      <c r="I346" s="272"/>
      <c r="J346" s="272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72"/>
      <c r="B347" s="267"/>
      <c r="C347" s="267"/>
      <c r="D347" s="267"/>
      <c r="E347" s="272"/>
      <c r="F347" s="267"/>
      <c r="G347" s="267"/>
      <c r="H347" s="277"/>
      <c r="I347" s="272"/>
      <c r="J347" s="272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72"/>
      <c r="B348" s="267"/>
      <c r="C348" s="267"/>
      <c r="D348" s="267"/>
      <c r="E348" s="272"/>
      <c r="F348" s="267"/>
      <c r="G348" s="267"/>
      <c r="H348" s="277"/>
      <c r="I348" s="272"/>
      <c r="J348" s="272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72"/>
      <c r="B349" s="267"/>
      <c r="C349" s="267"/>
      <c r="D349" s="267"/>
      <c r="E349" s="272"/>
      <c r="F349" s="267"/>
      <c r="G349" s="267"/>
      <c r="H349" s="277"/>
      <c r="I349" s="272"/>
      <c r="J349" s="272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72"/>
      <c r="B350" s="267"/>
      <c r="C350" s="267"/>
      <c r="D350" s="267"/>
      <c r="E350" s="272"/>
      <c r="F350" s="267"/>
      <c r="G350" s="267"/>
      <c r="H350" s="277"/>
      <c r="I350" s="272"/>
      <c r="J350" s="272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72"/>
      <c r="B351" s="267"/>
      <c r="C351" s="267"/>
      <c r="D351" s="267"/>
      <c r="E351" s="272"/>
      <c r="F351" s="267"/>
      <c r="G351" s="267"/>
      <c r="H351" s="277"/>
      <c r="I351" s="272"/>
      <c r="J351" s="272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72"/>
      <c r="B352" s="267"/>
      <c r="C352" s="267"/>
      <c r="D352" s="267"/>
      <c r="E352" s="272"/>
      <c r="F352" s="267"/>
      <c r="G352" s="267"/>
      <c r="H352" s="277"/>
      <c r="I352" s="272"/>
      <c r="J352" s="272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72"/>
      <c r="B353" s="267"/>
      <c r="C353" s="267"/>
      <c r="D353" s="267"/>
      <c r="E353" s="272"/>
      <c r="F353" s="267"/>
      <c r="G353" s="267"/>
      <c r="H353" s="277"/>
      <c r="I353" s="272"/>
      <c r="J353" s="272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72"/>
      <c r="B354" s="267"/>
      <c r="C354" s="267"/>
      <c r="D354" s="267"/>
      <c r="E354" s="272"/>
      <c r="F354" s="267"/>
      <c r="G354" s="267"/>
      <c r="H354" s="277"/>
      <c r="I354" s="272"/>
      <c r="J354" s="272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72"/>
      <c r="B355" s="267"/>
      <c r="C355" s="267"/>
      <c r="D355" s="267"/>
      <c r="E355" s="272"/>
      <c r="F355" s="267"/>
      <c r="G355" s="267"/>
      <c r="H355" s="277"/>
      <c r="I355" s="272"/>
      <c r="J355" s="272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72"/>
      <c r="B356" s="267"/>
      <c r="C356" s="267"/>
      <c r="D356" s="267"/>
      <c r="E356" s="272"/>
      <c r="F356" s="267"/>
      <c r="G356" s="267"/>
      <c r="H356" s="277"/>
      <c r="I356" s="272"/>
      <c r="J356" s="272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72"/>
      <c r="B357" s="267"/>
      <c r="C357" s="267"/>
      <c r="D357" s="267"/>
      <c r="E357" s="272"/>
      <c r="F357" s="267"/>
      <c r="G357" s="267"/>
      <c r="H357" s="277"/>
      <c r="I357" s="272"/>
      <c r="J357" s="272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72"/>
      <c r="B358" s="267"/>
      <c r="C358" s="267"/>
      <c r="D358" s="267"/>
      <c r="E358" s="272"/>
      <c r="F358" s="267"/>
      <c r="G358" s="267"/>
      <c r="H358" s="277"/>
      <c r="I358" s="272"/>
      <c r="J358" s="272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72"/>
      <c r="B359" s="267"/>
      <c r="C359" s="267"/>
      <c r="D359" s="267"/>
      <c r="E359" s="272"/>
      <c r="F359" s="267"/>
      <c r="G359" s="267"/>
      <c r="H359" s="277"/>
      <c r="I359" s="272"/>
      <c r="J359" s="272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72"/>
      <c r="B360" s="267"/>
      <c r="C360" s="267"/>
      <c r="D360" s="267"/>
      <c r="E360" s="272"/>
      <c r="F360" s="267"/>
      <c r="G360" s="267"/>
      <c r="H360" s="277"/>
      <c r="I360" s="272"/>
      <c r="J360" s="272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72"/>
      <c r="B361" s="267"/>
      <c r="C361" s="267"/>
      <c r="D361" s="267"/>
      <c r="E361" s="272"/>
      <c r="F361" s="267"/>
      <c r="G361" s="267"/>
      <c r="H361" s="277"/>
      <c r="I361" s="272"/>
      <c r="J361" s="272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72"/>
      <c r="B362" s="267"/>
      <c r="C362" s="267"/>
      <c r="D362" s="267"/>
      <c r="E362" s="272"/>
      <c r="F362" s="267"/>
      <c r="G362" s="267"/>
      <c r="H362" s="277"/>
      <c r="I362" s="272"/>
      <c r="J362" s="272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72"/>
      <c r="B363" s="267"/>
      <c r="C363" s="267"/>
      <c r="D363" s="267"/>
      <c r="E363" s="272"/>
      <c r="F363" s="267"/>
      <c r="G363" s="267"/>
      <c r="H363" s="277"/>
      <c r="I363" s="272"/>
      <c r="J363" s="272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72"/>
      <c r="B364" s="267"/>
      <c r="C364" s="267"/>
      <c r="D364" s="267"/>
      <c r="E364" s="272"/>
      <c r="F364" s="267"/>
      <c r="G364" s="267"/>
      <c r="H364" s="277"/>
      <c r="I364" s="272"/>
      <c r="J364" s="272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72"/>
      <c r="B365" s="267"/>
      <c r="C365" s="267"/>
      <c r="D365" s="267"/>
      <c r="E365" s="272"/>
      <c r="F365" s="267"/>
      <c r="G365" s="267"/>
      <c r="H365" s="277"/>
      <c r="I365" s="272"/>
      <c r="J365" s="272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72"/>
      <c r="B366" s="267"/>
      <c r="C366" s="267"/>
      <c r="D366" s="267"/>
      <c r="E366" s="272"/>
      <c r="F366" s="267"/>
      <c r="G366" s="267"/>
      <c r="H366" s="277"/>
      <c r="I366" s="272"/>
      <c r="J366" s="272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72"/>
      <c r="B367" s="267"/>
      <c r="C367" s="267"/>
      <c r="D367" s="267"/>
      <c r="E367" s="272"/>
      <c r="F367" s="267"/>
      <c r="G367" s="267"/>
      <c r="H367" s="277"/>
      <c r="I367" s="272"/>
      <c r="J367" s="272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72"/>
      <c r="B368" s="267"/>
      <c r="C368" s="267"/>
      <c r="D368" s="267"/>
      <c r="E368" s="272"/>
      <c r="F368" s="267"/>
      <c r="G368" s="267"/>
      <c r="H368" s="277"/>
      <c r="I368" s="272"/>
      <c r="J368" s="272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72"/>
      <c r="B369" s="267"/>
      <c r="C369" s="267"/>
      <c r="D369" s="267"/>
      <c r="E369" s="272"/>
      <c r="F369" s="267"/>
      <c r="G369" s="267"/>
      <c r="H369" s="277"/>
      <c r="I369" s="272"/>
      <c r="J369" s="272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72"/>
      <c r="B370" s="267"/>
      <c r="C370" s="267"/>
      <c r="D370" s="267"/>
      <c r="E370" s="272"/>
      <c r="F370" s="267"/>
      <c r="G370" s="267"/>
      <c r="H370" s="277"/>
      <c r="I370" s="272"/>
      <c r="J370" s="272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72"/>
      <c r="B371" s="267"/>
      <c r="C371" s="267"/>
      <c r="D371" s="267"/>
      <c r="E371" s="272"/>
      <c r="F371" s="267"/>
      <c r="G371" s="267"/>
      <c r="H371" s="277"/>
      <c r="I371" s="272"/>
      <c r="J371" s="272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72"/>
      <c r="B372" s="267"/>
      <c r="C372" s="267"/>
      <c r="D372" s="267"/>
      <c r="E372" s="272"/>
      <c r="F372" s="267"/>
      <c r="G372" s="267"/>
      <c r="H372" s="277"/>
      <c r="I372" s="272"/>
      <c r="J372" s="272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72"/>
      <c r="B373" s="267"/>
      <c r="C373" s="267"/>
      <c r="D373" s="267"/>
      <c r="E373" s="272"/>
      <c r="F373" s="267"/>
      <c r="G373" s="267"/>
      <c r="H373" s="277"/>
      <c r="I373" s="272"/>
      <c r="J373" s="272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72"/>
      <c r="B374" s="267"/>
      <c r="C374" s="267"/>
      <c r="D374" s="267"/>
      <c r="E374" s="272"/>
      <c r="F374" s="267"/>
      <c r="G374" s="267"/>
      <c r="H374" s="277"/>
      <c r="I374" s="272"/>
      <c r="J374" s="272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72"/>
      <c r="B375" s="267"/>
      <c r="C375" s="267"/>
      <c r="D375" s="267"/>
      <c r="E375" s="272"/>
      <c r="F375" s="267"/>
      <c r="G375" s="267"/>
      <c r="H375" s="277"/>
      <c r="I375" s="272"/>
      <c r="J375" s="272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72"/>
      <c r="B376" s="267"/>
      <c r="C376" s="267"/>
      <c r="D376" s="267"/>
      <c r="E376" s="272"/>
      <c r="F376" s="267"/>
      <c r="G376" s="267"/>
      <c r="H376" s="277"/>
      <c r="I376" s="272"/>
      <c r="J376" s="272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72"/>
      <c r="B377" s="267"/>
      <c r="C377" s="267"/>
      <c r="D377" s="267"/>
      <c r="E377" s="272"/>
      <c r="F377" s="267"/>
      <c r="G377" s="267"/>
      <c r="H377" s="277"/>
      <c r="I377" s="272"/>
      <c r="J377" s="272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72"/>
      <c r="B378" s="267"/>
      <c r="C378" s="267"/>
      <c r="D378" s="267"/>
      <c r="E378" s="272"/>
      <c r="F378" s="267"/>
      <c r="G378" s="267"/>
      <c r="H378" s="277"/>
      <c r="I378" s="272"/>
      <c r="J378" s="272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72"/>
      <c r="B379" s="267"/>
      <c r="C379" s="267"/>
      <c r="D379" s="267"/>
      <c r="E379" s="272"/>
      <c r="F379" s="267"/>
      <c r="G379" s="267"/>
      <c r="H379" s="277"/>
      <c r="I379" s="272"/>
      <c r="J379" s="272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72"/>
      <c r="B380" s="267"/>
      <c r="C380" s="267"/>
      <c r="D380" s="267"/>
      <c r="E380" s="272"/>
      <c r="F380" s="267"/>
      <c r="G380" s="267"/>
      <c r="H380" s="277"/>
      <c r="I380" s="272"/>
      <c r="J380" s="272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72"/>
      <c r="B381" s="267"/>
      <c r="C381" s="267"/>
      <c r="D381" s="267"/>
      <c r="E381" s="272"/>
      <c r="F381" s="267"/>
      <c r="G381" s="267"/>
      <c r="H381" s="277"/>
      <c r="I381" s="272"/>
      <c r="J381" s="272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72"/>
      <c r="B382" s="267"/>
      <c r="C382" s="267"/>
      <c r="D382" s="267"/>
      <c r="E382" s="272"/>
      <c r="F382" s="267"/>
      <c r="G382" s="267"/>
      <c r="H382" s="277"/>
      <c r="I382" s="272"/>
      <c r="J382" s="272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72"/>
      <c r="B383" s="267"/>
      <c r="C383" s="267"/>
      <c r="D383" s="267"/>
      <c r="E383" s="272"/>
      <c r="F383" s="267"/>
      <c r="G383" s="267"/>
      <c r="H383" s="277"/>
      <c r="I383" s="272"/>
      <c r="J383" s="272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72"/>
      <c r="B384" s="267"/>
      <c r="C384" s="267"/>
      <c r="D384" s="267"/>
      <c r="E384" s="272"/>
      <c r="F384" s="267"/>
      <c r="G384" s="267"/>
      <c r="H384" s="277"/>
      <c r="I384" s="272"/>
      <c r="J384" s="272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72"/>
      <c r="B385" s="267"/>
      <c r="C385" s="267"/>
      <c r="D385" s="267"/>
      <c r="E385" s="272"/>
      <c r="F385" s="267"/>
      <c r="G385" s="267"/>
      <c r="H385" s="277"/>
      <c r="I385" s="272"/>
      <c r="J385" s="272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72"/>
      <c r="B386" s="267"/>
      <c r="C386" s="267"/>
      <c r="D386" s="267"/>
      <c r="E386" s="272"/>
      <c r="F386" s="267"/>
      <c r="G386" s="267"/>
      <c r="H386" s="277"/>
      <c r="I386" s="272"/>
      <c r="J386" s="272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72"/>
      <c r="B387" s="267"/>
      <c r="C387" s="267"/>
      <c r="D387" s="267"/>
      <c r="E387" s="272"/>
      <c r="F387" s="267"/>
      <c r="G387" s="267"/>
      <c r="H387" s="277"/>
      <c r="I387" s="272"/>
      <c r="J387" s="272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72"/>
      <c r="B388" s="267"/>
      <c r="C388" s="267"/>
      <c r="D388" s="267"/>
      <c r="E388" s="272"/>
      <c r="F388" s="267"/>
      <c r="G388" s="267"/>
      <c r="H388" s="277"/>
      <c r="I388" s="272"/>
      <c r="J388" s="272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72"/>
      <c r="B389" s="267"/>
      <c r="C389" s="267"/>
      <c r="D389" s="267"/>
      <c r="E389" s="272"/>
      <c r="F389" s="267"/>
      <c r="G389" s="267"/>
      <c r="H389" s="277"/>
      <c r="I389" s="272"/>
      <c r="J389" s="272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72"/>
      <c r="B390" s="267"/>
      <c r="C390" s="267"/>
      <c r="D390" s="267"/>
      <c r="E390" s="272"/>
      <c r="F390" s="267"/>
      <c r="G390" s="267"/>
      <c r="H390" s="277"/>
      <c r="I390" s="272"/>
      <c r="J390" s="272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72"/>
      <c r="B391" s="267"/>
      <c r="C391" s="267"/>
      <c r="D391" s="267"/>
      <c r="E391" s="272"/>
      <c r="F391" s="267"/>
      <c r="G391" s="267"/>
      <c r="H391" s="277"/>
      <c r="I391" s="272"/>
      <c r="J391" s="272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72"/>
      <c r="B392" s="267"/>
      <c r="C392" s="267"/>
      <c r="D392" s="267"/>
      <c r="E392" s="272"/>
      <c r="F392" s="267"/>
      <c r="G392" s="267"/>
      <c r="H392" s="277"/>
      <c r="I392" s="272"/>
      <c r="J392" s="272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72"/>
      <c r="B393" s="267"/>
      <c r="C393" s="267"/>
      <c r="D393" s="267"/>
      <c r="E393" s="272"/>
      <c r="F393" s="267"/>
      <c r="G393" s="267"/>
      <c r="H393" s="277"/>
      <c r="I393" s="272"/>
      <c r="J393" s="272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72"/>
      <c r="B394" s="267"/>
      <c r="C394" s="267"/>
      <c r="D394" s="267"/>
      <c r="E394" s="272"/>
      <c r="F394" s="267"/>
      <c r="G394" s="267"/>
      <c r="H394" s="277"/>
      <c r="I394" s="272"/>
      <c r="J394" s="272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72"/>
      <c r="B395" s="267"/>
      <c r="C395" s="267"/>
      <c r="D395" s="267"/>
      <c r="E395" s="272"/>
      <c r="F395" s="267"/>
      <c r="G395" s="267"/>
      <c r="H395" s="277"/>
      <c r="I395" s="272"/>
      <c r="J395" s="272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72"/>
      <c r="B396" s="267"/>
      <c r="C396" s="267"/>
      <c r="D396" s="267"/>
      <c r="E396" s="272"/>
      <c r="F396" s="267"/>
      <c r="G396" s="267"/>
      <c r="H396" s="277"/>
      <c r="I396" s="272"/>
      <c r="J396" s="272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72"/>
      <c r="B397" s="267"/>
      <c r="C397" s="267"/>
      <c r="D397" s="267"/>
      <c r="E397" s="272"/>
      <c r="F397" s="267"/>
      <c r="G397" s="267"/>
      <c r="H397" s="277"/>
      <c r="I397" s="272"/>
      <c r="J397" s="272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72"/>
      <c r="B398" s="267"/>
      <c r="C398" s="267"/>
      <c r="D398" s="267"/>
      <c r="E398" s="272"/>
      <c r="F398" s="267"/>
      <c r="G398" s="267"/>
      <c r="H398" s="277"/>
      <c r="I398" s="272"/>
      <c r="J398" s="272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72"/>
      <c r="B399" s="267"/>
      <c r="C399" s="267"/>
      <c r="D399" s="267"/>
      <c r="E399" s="272"/>
      <c r="F399" s="267"/>
      <c r="G399" s="267"/>
      <c r="H399" s="277"/>
      <c r="I399" s="272"/>
      <c r="J399" s="272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72"/>
      <c r="B400" s="267"/>
      <c r="C400" s="267"/>
      <c r="D400" s="267"/>
      <c r="E400" s="272"/>
      <c r="F400" s="267"/>
      <c r="G400" s="267"/>
      <c r="H400" s="277"/>
      <c r="I400" s="272"/>
      <c r="J400" s="272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72"/>
      <c r="B401" s="267"/>
      <c r="C401" s="267"/>
      <c r="D401" s="267"/>
      <c r="E401" s="272"/>
      <c r="F401" s="267"/>
      <c r="G401" s="267"/>
      <c r="H401" s="277"/>
      <c r="I401" s="272"/>
      <c r="J401" s="272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72"/>
      <c r="B402" s="267"/>
      <c r="C402" s="267"/>
      <c r="D402" s="267"/>
      <c r="E402" s="272"/>
      <c r="F402" s="267"/>
      <c r="G402" s="267"/>
      <c r="H402" s="277"/>
      <c r="I402" s="272"/>
      <c r="J402" s="272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72"/>
      <c r="B403" s="267"/>
      <c r="C403" s="267"/>
      <c r="D403" s="267"/>
      <c r="E403" s="272"/>
      <c r="F403" s="267"/>
      <c r="G403" s="267"/>
      <c r="H403" s="277"/>
      <c r="I403" s="272"/>
      <c r="J403" s="272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72"/>
      <c r="B404" s="267"/>
      <c r="C404" s="267"/>
      <c r="D404" s="267"/>
      <c r="E404" s="272"/>
      <c r="F404" s="267"/>
      <c r="G404" s="267"/>
      <c r="H404" s="277"/>
      <c r="I404" s="272"/>
      <c r="J404" s="272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72"/>
      <c r="B405" s="267"/>
      <c r="C405" s="267"/>
      <c r="D405" s="267"/>
      <c r="E405" s="272"/>
      <c r="F405" s="267"/>
      <c r="G405" s="267"/>
      <c r="H405" s="277"/>
      <c r="I405" s="272"/>
      <c r="J405" s="272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72"/>
      <c r="B406" s="267"/>
      <c r="C406" s="267"/>
      <c r="D406" s="267"/>
      <c r="E406" s="272"/>
      <c r="F406" s="267"/>
      <c r="G406" s="267"/>
      <c r="H406" s="277"/>
      <c r="I406" s="272"/>
      <c r="J406" s="272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72"/>
      <c r="B407" s="267"/>
      <c r="C407" s="267"/>
      <c r="D407" s="267"/>
      <c r="E407" s="272"/>
      <c r="F407" s="267"/>
      <c r="G407" s="267"/>
      <c r="H407" s="277"/>
      <c r="I407" s="272"/>
      <c r="J407" s="272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72"/>
      <c r="B408" s="267"/>
      <c r="C408" s="267"/>
      <c r="D408" s="267"/>
      <c r="E408" s="272"/>
      <c r="F408" s="267"/>
      <c r="G408" s="267"/>
      <c r="H408" s="277"/>
      <c r="I408" s="272"/>
      <c r="J408" s="272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72"/>
      <c r="B409" s="267"/>
      <c r="C409" s="267"/>
      <c r="D409" s="267"/>
      <c r="E409" s="272"/>
      <c r="F409" s="267"/>
      <c r="G409" s="267"/>
      <c r="H409" s="277"/>
      <c r="I409" s="272"/>
      <c r="J409" s="272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72"/>
      <c r="B410" s="267"/>
      <c r="C410" s="267"/>
      <c r="D410" s="267"/>
      <c r="E410" s="272"/>
      <c r="F410" s="267"/>
      <c r="G410" s="267"/>
      <c r="H410" s="277"/>
      <c r="I410" s="272"/>
      <c r="J410" s="272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72"/>
      <c r="B411" s="267"/>
      <c r="C411" s="267"/>
      <c r="D411" s="267"/>
      <c r="E411" s="272"/>
      <c r="F411" s="267"/>
      <c r="G411" s="267"/>
      <c r="H411" s="277"/>
      <c r="I411" s="272"/>
      <c r="J411" s="272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72"/>
      <c r="B412" s="267"/>
      <c r="C412" s="267"/>
      <c r="D412" s="267"/>
      <c r="E412" s="272"/>
      <c r="F412" s="267"/>
      <c r="G412" s="267"/>
      <c r="H412" s="277"/>
      <c r="I412" s="272"/>
      <c r="J412" s="272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72"/>
      <c r="B413" s="267"/>
      <c r="C413" s="267"/>
      <c r="D413" s="267"/>
      <c r="E413" s="272"/>
      <c r="F413" s="267"/>
      <c r="G413" s="267"/>
      <c r="H413" s="277"/>
      <c r="I413" s="272"/>
      <c r="J413" s="272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72"/>
      <c r="B414" s="267"/>
      <c r="C414" s="267"/>
      <c r="D414" s="267"/>
      <c r="E414" s="272"/>
      <c r="F414" s="267"/>
      <c r="G414" s="267"/>
      <c r="H414" s="277"/>
      <c r="I414" s="272"/>
      <c r="J414" s="272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72"/>
      <c r="B415" s="267"/>
      <c r="C415" s="267"/>
      <c r="D415" s="267"/>
      <c r="E415" s="272"/>
      <c r="F415" s="267"/>
      <c r="G415" s="267"/>
      <c r="H415" s="277"/>
      <c r="I415" s="272"/>
      <c r="J415" s="272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72"/>
      <c r="B416" s="267"/>
      <c r="C416" s="267"/>
      <c r="D416" s="267"/>
      <c r="E416" s="272"/>
      <c r="F416" s="267"/>
      <c r="G416" s="267"/>
      <c r="H416" s="277"/>
      <c r="I416" s="272"/>
      <c r="J416" s="272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72"/>
      <c r="B417" s="267"/>
      <c r="C417" s="267"/>
      <c r="D417" s="267"/>
      <c r="E417" s="272"/>
      <c r="F417" s="267"/>
      <c r="G417" s="267"/>
      <c r="H417" s="277"/>
      <c r="I417" s="272"/>
      <c r="J417" s="272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72"/>
      <c r="B418" s="267"/>
      <c r="C418" s="267"/>
      <c r="D418" s="267"/>
      <c r="E418" s="272"/>
      <c r="F418" s="267"/>
      <c r="G418" s="267"/>
      <c r="H418" s="277"/>
      <c r="I418" s="272"/>
      <c r="J418" s="272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72"/>
      <c r="B419" s="267"/>
      <c r="C419" s="267"/>
      <c r="D419" s="267"/>
      <c r="E419" s="272"/>
      <c r="F419" s="267"/>
      <c r="G419" s="267"/>
      <c r="H419" s="277"/>
      <c r="I419" s="272"/>
      <c r="J419" s="272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72"/>
      <c r="B420" s="267"/>
      <c r="C420" s="267"/>
      <c r="D420" s="267"/>
      <c r="E420" s="272"/>
      <c r="F420" s="267"/>
      <c r="G420" s="267"/>
      <c r="H420" s="277"/>
      <c r="I420" s="272"/>
      <c r="J420" s="272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72"/>
      <c r="B421" s="267"/>
      <c r="C421" s="267"/>
      <c r="D421" s="267"/>
      <c r="E421" s="272"/>
      <c r="F421" s="267"/>
      <c r="G421" s="267"/>
      <c r="H421" s="277"/>
      <c r="I421" s="272"/>
      <c r="J421" s="272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72"/>
      <c r="B422" s="267"/>
      <c r="C422" s="267"/>
      <c r="D422" s="267"/>
      <c r="E422" s="272"/>
      <c r="F422" s="267"/>
      <c r="G422" s="267"/>
      <c r="H422" s="277"/>
      <c r="I422" s="272"/>
      <c r="J422" s="272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72"/>
      <c r="B423" s="267"/>
      <c r="C423" s="267"/>
      <c r="D423" s="267"/>
      <c r="E423" s="272"/>
      <c r="F423" s="267"/>
      <c r="G423" s="267"/>
      <c r="H423" s="277"/>
      <c r="I423" s="272"/>
      <c r="J423" s="272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72"/>
      <c r="B424" s="267"/>
      <c r="C424" s="267"/>
      <c r="D424" s="267"/>
      <c r="E424" s="272"/>
      <c r="F424" s="267"/>
      <c r="G424" s="267"/>
      <c r="H424" s="277"/>
      <c r="I424" s="272"/>
      <c r="J424" s="272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72"/>
      <c r="B425" s="267"/>
      <c r="C425" s="267"/>
      <c r="D425" s="267"/>
      <c r="E425" s="272"/>
      <c r="F425" s="267"/>
      <c r="G425" s="267"/>
      <c r="H425" s="277"/>
      <c r="I425" s="272"/>
      <c r="J425" s="272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72"/>
      <c r="B426" s="267"/>
      <c r="C426" s="267"/>
      <c r="D426" s="267"/>
      <c r="E426" s="272"/>
      <c r="F426" s="267"/>
      <c r="G426" s="267"/>
      <c r="H426" s="277"/>
      <c r="I426" s="272"/>
      <c r="J426" s="272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72"/>
      <c r="B427" s="267"/>
      <c r="C427" s="267"/>
      <c r="D427" s="267"/>
      <c r="E427" s="272"/>
      <c r="F427" s="267"/>
      <c r="G427" s="267"/>
      <c r="H427" s="277"/>
      <c r="I427" s="272"/>
      <c r="J427" s="272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72"/>
      <c r="B428" s="267"/>
      <c r="C428" s="267"/>
      <c r="D428" s="267"/>
      <c r="E428" s="272"/>
      <c r="F428" s="267"/>
      <c r="G428" s="267"/>
      <c r="H428" s="277"/>
      <c r="I428" s="272"/>
      <c r="J428" s="272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72"/>
      <c r="B429" s="267"/>
      <c r="C429" s="267"/>
      <c r="D429" s="267"/>
      <c r="E429" s="272"/>
      <c r="F429" s="267"/>
      <c r="G429" s="267"/>
      <c r="H429" s="277"/>
      <c r="I429" s="272"/>
      <c r="J429" s="272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72"/>
      <c r="B430" s="267"/>
      <c r="C430" s="267"/>
      <c r="D430" s="267"/>
      <c r="E430" s="272"/>
      <c r="F430" s="267"/>
      <c r="G430" s="267"/>
      <c r="H430" s="277"/>
      <c r="I430" s="272"/>
      <c r="J430" s="272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72"/>
      <c r="B431" s="267"/>
      <c r="C431" s="267"/>
      <c r="D431" s="267"/>
      <c r="E431" s="272"/>
      <c r="F431" s="267"/>
      <c r="G431" s="267"/>
      <c r="H431" s="277"/>
      <c r="I431" s="272"/>
      <c r="J431" s="272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72"/>
      <c r="B432" s="267"/>
      <c r="C432" s="267"/>
      <c r="D432" s="267"/>
      <c r="E432" s="272"/>
      <c r="F432" s="267"/>
      <c r="G432" s="267"/>
      <c r="H432" s="277"/>
      <c r="I432" s="272"/>
      <c r="J432" s="272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72"/>
      <c r="B433" s="267"/>
      <c r="C433" s="267"/>
      <c r="D433" s="267"/>
      <c r="E433" s="272"/>
      <c r="F433" s="267"/>
      <c r="G433" s="267"/>
      <c r="H433" s="277"/>
      <c r="I433" s="272"/>
      <c r="J433" s="272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72"/>
      <c r="B434" s="267"/>
      <c r="C434" s="267"/>
      <c r="D434" s="267"/>
      <c r="E434" s="272"/>
      <c r="F434" s="267"/>
      <c r="G434" s="267"/>
      <c r="H434" s="277"/>
      <c r="I434" s="272"/>
      <c r="J434" s="272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72"/>
      <c r="B435" s="267"/>
      <c r="C435" s="267"/>
      <c r="D435" s="267"/>
      <c r="E435" s="272"/>
      <c r="F435" s="267"/>
      <c r="G435" s="267"/>
      <c r="H435" s="277"/>
      <c r="I435" s="272"/>
      <c r="J435" s="272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72"/>
      <c r="B436" s="267"/>
      <c r="C436" s="267"/>
      <c r="D436" s="267"/>
      <c r="E436" s="272"/>
      <c r="F436" s="267"/>
      <c r="G436" s="267"/>
      <c r="H436" s="277"/>
      <c r="I436" s="272"/>
      <c r="J436" s="272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72"/>
      <c r="B437" s="267"/>
      <c r="C437" s="267"/>
      <c r="D437" s="267"/>
      <c r="E437" s="272"/>
      <c r="F437" s="267"/>
      <c r="G437" s="267"/>
      <c r="H437" s="277"/>
      <c r="I437" s="272"/>
      <c r="J437" s="272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72"/>
      <c r="B438" s="267"/>
      <c r="C438" s="267"/>
      <c r="D438" s="267"/>
      <c r="E438" s="272"/>
      <c r="F438" s="267"/>
      <c r="G438" s="267"/>
      <c r="H438" s="277"/>
      <c r="I438" s="272"/>
      <c r="J438" s="272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72"/>
      <c r="B439" s="267"/>
      <c r="C439" s="267"/>
      <c r="D439" s="267"/>
      <c r="E439" s="272"/>
      <c r="F439" s="267"/>
      <c r="G439" s="267"/>
      <c r="H439" s="277"/>
      <c r="I439" s="272"/>
      <c r="J439" s="272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72"/>
      <c r="B440" s="267"/>
      <c r="C440" s="267"/>
      <c r="D440" s="267"/>
      <c r="E440" s="272"/>
      <c r="F440" s="267"/>
      <c r="G440" s="267"/>
      <c r="H440" s="277"/>
      <c r="I440" s="272"/>
      <c r="J440" s="272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72"/>
      <c r="B441" s="267"/>
      <c r="C441" s="267"/>
      <c r="D441" s="267"/>
      <c r="E441" s="272"/>
      <c r="F441" s="267"/>
      <c r="G441" s="267"/>
      <c r="H441" s="277"/>
      <c r="I441" s="272"/>
      <c r="J441" s="272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72"/>
      <c r="B442" s="267"/>
      <c r="C442" s="267"/>
      <c r="D442" s="267"/>
      <c r="E442" s="272"/>
      <c r="F442" s="267"/>
      <c r="G442" s="267"/>
      <c r="H442" s="277"/>
      <c r="I442" s="272"/>
      <c r="J442" s="272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72"/>
      <c r="B443" s="267"/>
      <c r="C443" s="267"/>
      <c r="D443" s="267"/>
      <c r="E443" s="272"/>
      <c r="F443" s="267"/>
      <c r="G443" s="267"/>
      <c r="H443" s="277"/>
      <c r="I443" s="272"/>
      <c r="J443" s="272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72"/>
      <c r="B444" s="267"/>
      <c r="C444" s="267"/>
      <c r="D444" s="267"/>
      <c r="E444" s="272"/>
      <c r="F444" s="267"/>
      <c r="G444" s="267"/>
      <c r="H444" s="277"/>
      <c r="I444" s="272"/>
      <c r="J444" s="272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72"/>
      <c r="B445" s="267"/>
      <c r="C445" s="267"/>
      <c r="D445" s="267"/>
      <c r="E445" s="272"/>
      <c r="F445" s="267"/>
      <c r="G445" s="267"/>
      <c r="H445" s="277"/>
      <c r="I445" s="272"/>
      <c r="J445" s="272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72"/>
      <c r="B446" s="267"/>
      <c r="C446" s="267"/>
      <c r="D446" s="267"/>
      <c r="E446" s="272"/>
      <c r="F446" s="267"/>
      <c r="G446" s="267"/>
      <c r="H446" s="277"/>
      <c r="I446" s="272"/>
      <c r="J446" s="272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72"/>
      <c r="B447" s="267"/>
      <c r="C447" s="267"/>
      <c r="D447" s="267"/>
      <c r="E447" s="272"/>
      <c r="F447" s="267"/>
      <c r="G447" s="267"/>
      <c r="H447" s="277"/>
      <c r="I447" s="272"/>
      <c r="J447" s="272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72"/>
      <c r="B448" s="267"/>
      <c r="C448" s="267"/>
      <c r="D448" s="267"/>
      <c r="E448" s="272"/>
      <c r="F448" s="267"/>
      <c r="G448" s="267"/>
      <c r="H448" s="277"/>
      <c r="I448" s="272"/>
      <c r="J448" s="272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72"/>
      <c r="B449" s="267"/>
      <c r="C449" s="267"/>
      <c r="D449" s="267"/>
      <c r="E449" s="272"/>
      <c r="F449" s="267"/>
      <c r="G449" s="267"/>
      <c r="H449" s="277"/>
      <c r="I449" s="272"/>
      <c r="J449" s="272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72"/>
      <c r="B450" s="267"/>
      <c r="C450" s="267"/>
      <c r="D450" s="267"/>
      <c r="E450" s="272"/>
      <c r="F450" s="267"/>
      <c r="G450" s="267"/>
      <c r="H450" s="277"/>
      <c r="I450" s="272"/>
      <c r="J450" s="272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72"/>
      <c r="B451" s="267"/>
      <c r="C451" s="267"/>
      <c r="D451" s="267"/>
      <c r="E451" s="272"/>
      <c r="F451" s="267"/>
      <c r="G451" s="267"/>
      <c r="H451" s="277"/>
      <c r="I451" s="272"/>
      <c r="J451" s="272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72"/>
      <c r="B452" s="267"/>
      <c r="C452" s="267"/>
      <c r="D452" s="267"/>
      <c r="E452" s="272"/>
      <c r="F452" s="267"/>
      <c r="G452" s="267"/>
      <c r="H452" s="277"/>
      <c r="I452" s="272"/>
      <c r="J452" s="272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72"/>
      <c r="B453" s="267"/>
      <c r="C453" s="267"/>
      <c r="D453" s="267"/>
      <c r="E453" s="272"/>
      <c r="F453" s="267"/>
      <c r="G453" s="267"/>
      <c r="H453" s="277"/>
      <c r="I453" s="272"/>
      <c r="J453" s="272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72"/>
      <c r="B454" s="267"/>
      <c r="C454" s="267"/>
      <c r="D454" s="267"/>
      <c r="E454" s="272"/>
      <c r="F454" s="267"/>
      <c r="G454" s="267"/>
      <c r="H454" s="277"/>
      <c r="I454" s="272"/>
      <c r="J454" s="272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72"/>
      <c r="B455" s="267"/>
      <c r="C455" s="267"/>
      <c r="D455" s="267"/>
      <c r="E455" s="272"/>
      <c r="F455" s="267"/>
      <c r="G455" s="267"/>
      <c r="H455" s="277"/>
      <c r="I455" s="272"/>
      <c r="J455" s="272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72"/>
      <c r="B456" s="267"/>
      <c r="C456" s="267"/>
      <c r="D456" s="267"/>
      <c r="E456" s="272"/>
      <c r="F456" s="267"/>
      <c r="G456" s="267"/>
      <c r="H456" s="277"/>
      <c r="I456" s="272"/>
      <c r="J456" s="272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72"/>
      <c r="B457" s="267"/>
      <c r="C457" s="267"/>
      <c r="D457" s="267"/>
      <c r="E457" s="272"/>
      <c r="F457" s="267"/>
      <c r="G457" s="267"/>
      <c r="H457" s="277"/>
      <c r="I457" s="272"/>
      <c r="J457" s="272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72"/>
      <c r="B458" s="267"/>
      <c r="C458" s="267"/>
      <c r="D458" s="267"/>
      <c r="E458" s="272"/>
      <c r="F458" s="267"/>
      <c r="G458" s="267"/>
      <c r="H458" s="277"/>
      <c r="I458" s="272"/>
      <c r="J458" s="272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72"/>
      <c r="B459" s="267"/>
      <c r="C459" s="267"/>
      <c r="D459" s="267"/>
      <c r="E459" s="272"/>
      <c r="F459" s="267"/>
      <c r="G459" s="267"/>
      <c r="H459" s="277"/>
      <c r="I459" s="272"/>
      <c r="J459" s="272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72"/>
      <c r="B460" s="267"/>
      <c r="C460" s="267"/>
      <c r="D460" s="267"/>
      <c r="E460" s="272"/>
      <c r="F460" s="267"/>
      <c r="G460" s="267"/>
      <c r="H460" s="277"/>
      <c r="I460" s="272"/>
      <c r="J460" s="272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72"/>
      <c r="B461" s="267"/>
      <c r="C461" s="267"/>
      <c r="D461" s="267"/>
      <c r="E461" s="272"/>
      <c r="F461" s="267"/>
      <c r="G461" s="267"/>
      <c r="H461" s="277"/>
      <c r="I461" s="272"/>
      <c r="J461" s="272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72"/>
      <c r="B462" s="267"/>
      <c r="C462" s="267"/>
      <c r="D462" s="267"/>
      <c r="E462" s="272"/>
      <c r="F462" s="267"/>
      <c r="G462" s="267"/>
      <c r="H462" s="277"/>
      <c r="I462" s="272"/>
      <c r="J462" s="272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72"/>
      <c r="B463" s="267"/>
      <c r="C463" s="267"/>
      <c r="D463" s="267"/>
      <c r="E463" s="272"/>
      <c r="F463" s="267"/>
      <c r="G463" s="267"/>
      <c r="H463" s="277"/>
      <c r="I463" s="272"/>
      <c r="J463" s="272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72"/>
      <c r="B464" s="267"/>
      <c r="C464" s="267"/>
      <c r="D464" s="267"/>
      <c r="E464" s="272"/>
      <c r="F464" s="267"/>
      <c r="G464" s="267"/>
      <c r="H464" s="277"/>
      <c r="I464" s="272"/>
      <c r="J464" s="272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72"/>
      <c r="B465" s="267"/>
      <c r="C465" s="267"/>
      <c r="D465" s="267"/>
      <c r="E465" s="272"/>
      <c r="F465" s="267"/>
      <c r="G465" s="267"/>
      <c r="H465" s="277"/>
      <c r="I465" s="272"/>
      <c r="J465" s="272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72"/>
      <c r="B466" s="267"/>
      <c r="C466" s="267"/>
      <c r="D466" s="267"/>
      <c r="E466" s="272"/>
      <c r="F466" s="267"/>
      <c r="G466" s="267"/>
      <c r="H466" s="277"/>
      <c r="I466" s="272"/>
      <c r="J466" s="272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72"/>
      <c r="B467" s="267"/>
      <c r="C467" s="267"/>
      <c r="D467" s="267"/>
      <c r="E467" s="272"/>
      <c r="F467" s="267"/>
      <c r="G467" s="267"/>
      <c r="H467" s="277"/>
      <c r="I467" s="272"/>
      <c r="J467" s="272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72"/>
      <c r="B468" s="267"/>
      <c r="C468" s="267"/>
      <c r="D468" s="267"/>
      <c r="E468" s="272"/>
      <c r="F468" s="267"/>
      <c r="G468" s="267"/>
      <c r="H468" s="277"/>
      <c r="I468" s="272"/>
      <c r="J468" s="272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72"/>
      <c r="B469" s="267"/>
      <c r="C469" s="267"/>
      <c r="D469" s="267"/>
      <c r="E469" s="272"/>
      <c r="F469" s="267"/>
      <c r="G469" s="267"/>
      <c r="H469" s="277"/>
      <c r="I469" s="272"/>
      <c r="J469" s="272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72"/>
      <c r="B470" s="267"/>
      <c r="C470" s="267"/>
      <c r="D470" s="267"/>
      <c r="E470" s="272"/>
      <c r="F470" s="267"/>
      <c r="G470" s="267"/>
      <c r="H470" s="277"/>
      <c r="I470" s="272"/>
      <c r="J470" s="272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72"/>
      <c r="B471" s="267"/>
      <c r="C471" s="267"/>
      <c r="D471" s="267"/>
      <c r="E471" s="272"/>
      <c r="F471" s="267"/>
      <c r="G471" s="267"/>
      <c r="H471" s="277"/>
      <c r="I471" s="272"/>
      <c r="J471" s="272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72"/>
      <c r="B472" s="267"/>
      <c r="C472" s="267"/>
      <c r="D472" s="267"/>
      <c r="E472" s="272"/>
      <c r="F472" s="267"/>
      <c r="G472" s="267"/>
      <c r="H472" s="277"/>
      <c r="I472" s="272"/>
      <c r="J472" s="272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72"/>
      <c r="B473" s="267"/>
      <c r="C473" s="267"/>
      <c r="D473" s="267"/>
      <c r="E473" s="272"/>
      <c r="F473" s="267"/>
      <c r="G473" s="267"/>
      <c r="H473" s="277"/>
      <c r="I473" s="272"/>
      <c r="J473" s="272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72"/>
      <c r="B474" s="267"/>
      <c r="C474" s="267"/>
      <c r="D474" s="267"/>
      <c r="E474" s="272"/>
      <c r="F474" s="267"/>
      <c r="G474" s="267"/>
      <c r="H474" s="277"/>
      <c r="I474" s="272"/>
      <c r="J474" s="272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72"/>
      <c r="B475" s="267"/>
      <c r="C475" s="267"/>
      <c r="D475" s="267"/>
      <c r="E475" s="272"/>
      <c r="F475" s="267"/>
      <c r="G475" s="267"/>
      <c r="H475" s="277"/>
      <c r="I475" s="272"/>
      <c r="J475" s="272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72"/>
      <c r="B476" s="267"/>
      <c r="C476" s="267"/>
      <c r="D476" s="267"/>
      <c r="E476" s="272"/>
      <c r="F476" s="267"/>
      <c r="G476" s="267"/>
      <c r="H476" s="277"/>
      <c r="I476" s="272"/>
      <c r="J476" s="272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72"/>
      <c r="B477" s="267"/>
      <c r="C477" s="267"/>
      <c r="D477" s="267"/>
      <c r="E477" s="272"/>
      <c r="F477" s="267"/>
      <c r="G477" s="267"/>
      <c r="H477" s="277"/>
      <c r="I477" s="272"/>
      <c r="J477" s="272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72"/>
      <c r="B478" s="267"/>
      <c r="C478" s="267"/>
      <c r="D478" s="267"/>
      <c r="E478" s="272"/>
      <c r="F478" s="267"/>
      <c r="G478" s="267"/>
      <c r="H478" s="277"/>
      <c r="I478" s="272"/>
      <c r="J478" s="272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72"/>
      <c r="B479" s="267"/>
      <c r="C479" s="267"/>
      <c r="D479" s="267"/>
      <c r="E479" s="272"/>
      <c r="F479" s="267"/>
      <c r="G479" s="267"/>
      <c r="H479" s="277"/>
      <c r="I479" s="272"/>
      <c r="J479" s="272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72"/>
      <c r="B480" s="267"/>
      <c r="C480" s="267"/>
      <c r="D480" s="267"/>
      <c r="E480" s="272"/>
      <c r="F480" s="267"/>
      <c r="G480" s="267"/>
      <c r="H480" s="277"/>
      <c r="I480" s="272"/>
      <c r="J480" s="272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72"/>
      <c r="B481" s="267"/>
      <c r="C481" s="267"/>
      <c r="D481" s="267"/>
      <c r="E481" s="272"/>
      <c r="F481" s="267"/>
      <c r="G481" s="267"/>
      <c r="H481" s="277"/>
      <c r="I481" s="272"/>
      <c r="J481" s="272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72"/>
      <c r="B482" s="267"/>
      <c r="C482" s="267"/>
      <c r="D482" s="267"/>
      <c r="E482" s="272"/>
      <c r="F482" s="267"/>
      <c r="G482" s="267"/>
      <c r="H482" s="277"/>
      <c r="I482" s="272"/>
      <c r="J482" s="272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72"/>
      <c r="B483" s="267"/>
      <c r="C483" s="267"/>
      <c r="D483" s="267"/>
      <c r="E483" s="272"/>
      <c r="F483" s="267"/>
      <c r="G483" s="267"/>
      <c r="H483" s="277"/>
      <c r="I483" s="272"/>
      <c r="J483" s="272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72"/>
      <c r="B484" s="267"/>
      <c r="C484" s="267"/>
      <c r="D484" s="267"/>
      <c r="E484" s="272"/>
      <c r="F484" s="267"/>
      <c r="G484" s="267"/>
      <c r="H484" s="277"/>
      <c r="I484" s="272"/>
      <c r="J484" s="272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72"/>
      <c r="B485" s="267"/>
      <c r="C485" s="267"/>
      <c r="D485" s="267"/>
      <c r="E485" s="272"/>
      <c r="F485" s="267"/>
      <c r="G485" s="267"/>
      <c r="H485" s="277"/>
      <c r="I485" s="272"/>
      <c r="J485" s="272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72"/>
      <c r="B486" s="267"/>
      <c r="C486" s="267"/>
      <c r="D486" s="267"/>
      <c r="E486" s="272"/>
      <c r="F486" s="267"/>
      <c r="G486" s="267"/>
      <c r="H486" s="277"/>
      <c r="I486" s="272"/>
      <c r="J486" s="272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72"/>
      <c r="B487" s="267"/>
      <c r="C487" s="267"/>
      <c r="D487" s="267"/>
      <c r="E487" s="272"/>
      <c r="F487" s="267"/>
      <c r="G487" s="267"/>
      <c r="H487" s="277"/>
      <c r="I487" s="272"/>
      <c r="J487" s="272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72"/>
      <c r="B488" s="267"/>
      <c r="C488" s="267"/>
      <c r="D488" s="267"/>
      <c r="E488" s="272"/>
      <c r="F488" s="267"/>
      <c r="G488" s="267"/>
      <c r="H488" s="277"/>
      <c r="I488" s="272"/>
      <c r="J488" s="272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72"/>
      <c r="B489" s="267"/>
      <c r="C489" s="267"/>
      <c r="D489" s="267"/>
      <c r="E489" s="272"/>
      <c r="F489" s="267"/>
      <c r="G489" s="267"/>
      <c r="H489" s="277"/>
      <c r="I489" s="272"/>
      <c r="J489" s="272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72"/>
      <c r="B490" s="267"/>
      <c r="C490" s="267"/>
      <c r="D490" s="267"/>
      <c r="E490" s="272"/>
      <c r="F490" s="267"/>
      <c r="G490" s="267"/>
      <c r="H490" s="277"/>
      <c r="I490" s="272"/>
      <c r="J490" s="272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72"/>
      <c r="B491" s="267"/>
      <c r="C491" s="267"/>
      <c r="D491" s="267"/>
      <c r="E491" s="272"/>
      <c r="F491" s="267"/>
      <c r="G491" s="267"/>
      <c r="H491" s="277"/>
      <c r="I491" s="272"/>
      <c r="J491" s="272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72"/>
      <c r="B492" s="267"/>
      <c r="C492" s="267"/>
      <c r="D492" s="267"/>
      <c r="E492" s="272"/>
      <c r="F492" s="267"/>
      <c r="G492" s="267"/>
      <c r="H492" s="277"/>
      <c r="I492" s="272"/>
      <c r="J492" s="272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72"/>
      <c r="B493" s="267"/>
      <c r="C493" s="267"/>
      <c r="D493" s="267"/>
      <c r="E493" s="272"/>
      <c r="F493" s="267"/>
      <c r="G493" s="267"/>
      <c r="H493" s="277"/>
      <c r="I493" s="272"/>
      <c r="J493" s="272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72"/>
      <c r="B494" s="267"/>
      <c r="C494" s="267"/>
      <c r="D494" s="267"/>
      <c r="E494" s="272"/>
      <c r="F494" s="267"/>
      <c r="G494" s="267"/>
      <c r="H494" s="277"/>
      <c r="I494" s="272"/>
      <c r="J494" s="272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72"/>
      <c r="B495" s="267"/>
      <c r="C495" s="267"/>
      <c r="D495" s="267"/>
      <c r="E495" s="272"/>
      <c r="F495" s="267"/>
      <c r="G495" s="267"/>
      <c r="H495" s="277"/>
      <c r="I495" s="272"/>
      <c r="J495" s="272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72"/>
      <c r="B496" s="267"/>
      <c r="C496" s="267"/>
      <c r="D496" s="267"/>
      <c r="E496" s="272"/>
      <c r="F496" s="267"/>
      <c r="G496" s="267"/>
      <c r="H496" s="277"/>
      <c r="I496" s="272"/>
      <c r="J496" s="272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72"/>
      <c r="B497" s="267"/>
      <c r="C497" s="267"/>
      <c r="D497" s="267"/>
      <c r="E497" s="272"/>
      <c r="F497" s="267"/>
      <c r="G497" s="267"/>
      <c r="H497" s="277"/>
      <c r="I497" s="272"/>
      <c r="J497" s="272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72"/>
      <c r="B498" s="267"/>
      <c r="C498" s="267"/>
      <c r="D498" s="267"/>
      <c r="E498" s="272"/>
      <c r="F498" s="267"/>
      <c r="G498" s="267"/>
      <c r="H498" s="277"/>
      <c r="I498" s="272"/>
      <c r="J498" s="272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72"/>
      <c r="B499" s="267"/>
      <c r="C499" s="267"/>
      <c r="D499" s="267"/>
      <c r="E499" s="272"/>
      <c r="F499" s="267"/>
      <c r="G499" s="267"/>
      <c r="H499" s="277"/>
      <c r="I499" s="272"/>
      <c r="J499" s="272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72"/>
      <c r="B500" s="267"/>
      <c r="C500" s="267"/>
      <c r="D500" s="267"/>
      <c r="E500" s="272"/>
      <c r="F500" s="267"/>
      <c r="G500" s="267"/>
      <c r="H500" s="277"/>
      <c r="I500" s="272"/>
      <c r="J500" s="272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72"/>
      <c r="B501" s="267"/>
      <c r="C501" s="267"/>
      <c r="D501" s="267"/>
      <c r="E501" s="272"/>
      <c r="F501" s="267"/>
      <c r="G501" s="267"/>
      <c r="H501" s="277"/>
      <c r="I501" s="272"/>
      <c r="J501" s="272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72"/>
      <c r="B502" s="267"/>
      <c r="C502" s="267"/>
      <c r="D502" s="267"/>
      <c r="E502" s="272"/>
      <c r="F502" s="267"/>
      <c r="G502" s="267"/>
      <c r="H502" s="277"/>
      <c r="I502" s="272"/>
      <c r="J502" s="272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72"/>
      <c r="B503" s="267"/>
      <c r="C503" s="267"/>
      <c r="D503" s="267"/>
      <c r="E503" s="272"/>
      <c r="F503" s="267"/>
      <c r="G503" s="267"/>
      <c r="H503" s="277"/>
      <c r="I503" s="272"/>
      <c r="J503" s="272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72"/>
      <c r="B504" s="267"/>
      <c r="C504" s="267"/>
      <c r="D504" s="267"/>
      <c r="E504" s="272"/>
      <c r="F504" s="267"/>
      <c r="G504" s="267"/>
      <c r="H504" s="277"/>
      <c r="I504" s="272"/>
      <c r="J504" s="272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72"/>
      <c r="B505" s="267"/>
      <c r="C505" s="267"/>
      <c r="D505" s="267"/>
      <c r="E505" s="272"/>
      <c r="F505" s="267"/>
      <c r="G505" s="267"/>
      <c r="H505" s="277"/>
      <c r="I505" s="272"/>
      <c r="J505" s="272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72"/>
      <c r="B506" s="267"/>
      <c r="C506" s="267"/>
      <c r="D506" s="267"/>
      <c r="E506" s="272"/>
      <c r="F506" s="267"/>
      <c r="G506" s="267"/>
      <c r="H506" s="277"/>
      <c r="I506" s="272"/>
      <c r="J506" s="272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72"/>
      <c r="B507" s="267"/>
      <c r="C507" s="267"/>
      <c r="D507" s="267"/>
      <c r="E507" s="272"/>
      <c r="F507" s="267"/>
      <c r="G507" s="267"/>
      <c r="H507" s="277"/>
      <c r="I507" s="272"/>
      <c r="J507" s="272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72"/>
      <c r="B508" s="267"/>
      <c r="C508" s="267"/>
      <c r="D508" s="267"/>
      <c r="E508" s="272"/>
      <c r="F508" s="267"/>
      <c r="G508" s="267"/>
      <c r="H508" s="277"/>
      <c r="I508" s="272"/>
      <c r="J508" s="272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72"/>
      <c r="B509" s="267"/>
      <c r="C509" s="267"/>
      <c r="D509" s="267"/>
      <c r="E509" s="272"/>
      <c r="F509" s="267"/>
      <c r="G509" s="267"/>
      <c r="H509" s="277"/>
      <c r="I509" s="272"/>
      <c r="J509" s="272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72"/>
      <c r="B510" s="267"/>
      <c r="C510" s="267"/>
      <c r="D510" s="267"/>
      <c r="E510" s="272"/>
      <c r="F510" s="267"/>
      <c r="G510" s="267"/>
      <c r="H510" s="277"/>
      <c r="I510" s="272"/>
      <c r="J510" s="272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72"/>
      <c r="B511" s="267"/>
      <c r="C511" s="267"/>
      <c r="D511" s="267"/>
      <c r="E511" s="272"/>
      <c r="F511" s="267"/>
      <c r="G511" s="267"/>
      <c r="H511" s="277"/>
      <c r="I511" s="272"/>
      <c r="J511" s="272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72"/>
      <c r="B512" s="267"/>
      <c r="C512" s="267"/>
      <c r="D512" s="267"/>
      <c r="E512" s="272"/>
      <c r="F512" s="267"/>
      <c r="G512" s="267"/>
      <c r="H512" s="277"/>
      <c r="I512" s="272"/>
      <c r="J512" s="272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72"/>
      <c r="B513" s="267"/>
      <c r="C513" s="267"/>
      <c r="D513" s="267"/>
      <c r="E513" s="272"/>
      <c r="F513" s="267"/>
      <c r="G513" s="267"/>
      <c r="H513" s="277"/>
      <c r="I513" s="272"/>
      <c r="J513" s="272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72"/>
      <c r="B514" s="267"/>
      <c r="C514" s="267"/>
      <c r="D514" s="267"/>
      <c r="E514" s="272"/>
      <c r="F514" s="267"/>
      <c r="G514" s="267"/>
      <c r="H514" s="277"/>
      <c r="I514" s="272"/>
      <c r="J514" s="272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72"/>
      <c r="B515" s="267"/>
      <c r="C515" s="267"/>
      <c r="D515" s="267"/>
      <c r="E515" s="272"/>
      <c r="F515" s="267"/>
      <c r="G515" s="267"/>
      <c r="H515" s="277"/>
      <c r="I515" s="272"/>
      <c r="J515" s="272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72"/>
      <c r="B516" s="267"/>
      <c r="C516" s="267"/>
      <c r="D516" s="267"/>
      <c r="E516" s="272"/>
      <c r="F516" s="267"/>
      <c r="G516" s="267"/>
      <c r="H516" s="277"/>
      <c r="I516" s="272"/>
      <c r="J516" s="272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72"/>
      <c r="B517" s="267"/>
      <c r="C517" s="267"/>
      <c r="D517" s="267"/>
      <c r="E517" s="272"/>
      <c r="F517" s="267"/>
      <c r="G517" s="267"/>
      <c r="H517" s="277"/>
      <c r="I517" s="272"/>
      <c r="J517" s="272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72"/>
      <c r="B518" s="267"/>
      <c r="C518" s="267"/>
      <c r="D518" s="267"/>
      <c r="E518" s="272"/>
      <c r="F518" s="267"/>
      <c r="G518" s="267"/>
      <c r="H518" s="277"/>
      <c r="I518" s="272"/>
      <c r="J518" s="272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72"/>
      <c r="B519" s="267"/>
      <c r="C519" s="267"/>
      <c r="D519" s="267"/>
      <c r="E519" s="272"/>
      <c r="F519" s="267"/>
      <c r="G519" s="267"/>
      <c r="H519" s="277"/>
      <c r="I519" s="272"/>
      <c r="J519" s="272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72"/>
      <c r="B520" s="267"/>
      <c r="C520" s="267"/>
      <c r="D520" s="267"/>
      <c r="E520" s="272"/>
      <c r="F520" s="267"/>
      <c r="G520" s="267"/>
      <c r="H520" s="277"/>
      <c r="I520" s="272"/>
      <c r="J520" s="272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72"/>
      <c r="B521" s="267"/>
      <c r="C521" s="267"/>
      <c r="D521" s="267"/>
      <c r="E521" s="272"/>
      <c r="F521" s="267"/>
      <c r="G521" s="267"/>
      <c r="H521" s="277"/>
      <c r="I521" s="272"/>
      <c r="J521" s="272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72"/>
      <c r="B522" s="267"/>
      <c r="C522" s="267"/>
      <c r="D522" s="267"/>
      <c r="E522" s="272"/>
      <c r="F522" s="267"/>
      <c r="G522" s="267"/>
      <c r="H522" s="277"/>
      <c r="I522" s="272"/>
      <c r="J522" s="272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72"/>
      <c r="B523" s="267"/>
      <c r="C523" s="267"/>
      <c r="D523" s="267"/>
      <c r="E523" s="272"/>
      <c r="F523" s="267"/>
      <c r="G523" s="267"/>
      <c r="H523" s="277"/>
      <c r="I523" s="272"/>
      <c r="J523" s="272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72"/>
      <c r="B524" s="267"/>
      <c r="C524" s="267"/>
      <c r="D524" s="267"/>
      <c r="E524" s="272"/>
      <c r="F524" s="267"/>
      <c r="G524" s="267"/>
      <c r="H524" s="277"/>
      <c r="I524" s="272"/>
      <c r="J524" s="272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72"/>
      <c r="B525" s="267"/>
      <c r="C525" s="267"/>
      <c r="D525" s="267"/>
      <c r="E525" s="272"/>
      <c r="F525" s="267"/>
      <c r="G525" s="267"/>
      <c r="H525" s="277"/>
      <c r="I525" s="272"/>
      <c r="J525" s="272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72"/>
      <c r="B526" s="267"/>
      <c r="C526" s="267"/>
      <c r="D526" s="267"/>
      <c r="E526" s="272"/>
      <c r="F526" s="267"/>
      <c r="G526" s="267"/>
      <c r="H526" s="277"/>
      <c r="I526" s="272"/>
      <c r="J526" s="272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72"/>
      <c r="B527" s="267"/>
      <c r="C527" s="267"/>
      <c r="D527" s="267"/>
      <c r="E527" s="272"/>
      <c r="F527" s="267"/>
      <c r="G527" s="267"/>
      <c r="H527" s="277"/>
      <c r="I527" s="272"/>
      <c r="J527" s="272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72"/>
      <c r="B528" s="267"/>
      <c r="C528" s="267"/>
      <c r="D528" s="267"/>
      <c r="E528" s="272"/>
      <c r="F528" s="267"/>
      <c r="G528" s="267"/>
      <c r="H528" s="277"/>
      <c r="I528" s="272"/>
      <c r="J528" s="272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72"/>
      <c r="B529" s="267"/>
      <c r="C529" s="267"/>
      <c r="D529" s="267"/>
      <c r="E529" s="272"/>
      <c r="F529" s="267"/>
      <c r="G529" s="267"/>
      <c r="H529" s="277"/>
      <c r="I529" s="272"/>
      <c r="J529" s="272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72"/>
      <c r="B530" s="267"/>
      <c r="C530" s="267"/>
      <c r="D530" s="267"/>
      <c r="E530" s="272"/>
      <c r="F530" s="267"/>
      <c r="G530" s="267"/>
      <c r="H530" s="277"/>
      <c r="I530" s="272"/>
      <c r="J530" s="272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72"/>
      <c r="B531" s="267"/>
      <c r="C531" s="267"/>
      <c r="D531" s="267"/>
      <c r="E531" s="272"/>
      <c r="F531" s="267"/>
      <c r="G531" s="267"/>
      <c r="H531" s="277"/>
      <c r="I531" s="272"/>
      <c r="J531" s="272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72"/>
      <c r="B532" s="267"/>
      <c r="C532" s="267"/>
      <c r="D532" s="267"/>
      <c r="E532" s="272"/>
      <c r="F532" s="267"/>
      <c r="G532" s="267"/>
      <c r="H532" s="277"/>
      <c r="I532" s="272"/>
      <c r="J532" s="272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72"/>
      <c r="B533" s="267"/>
      <c r="C533" s="267"/>
      <c r="D533" s="267"/>
      <c r="E533" s="272"/>
      <c r="F533" s="267"/>
      <c r="G533" s="267"/>
      <c r="H533" s="277"/>
      <c r="I533" s="272"/>
      <c r="J533" s="272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72"/>
      <c r="B534" s="267"/>
      <c r="C534" s="267"/>
      <c r="D534" s="267"/>
      <c r="E534" s="272"/>
      <c r="F534" s="267"/>
      <c r="G534" s="267"/>
      <c r="H534" s="277"/>
      <c r="I534" s="272"/>
      <c r="J534" s="272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72"/>
      <c r="B535" s="267"/>
      <c r="C535" s="267"/>
      <c r="D535" s="267"/>
      <c r="E535" s="272"/>
      <c r="F535" s="267"/>
      <c r="G535" s="267"/>
      <c r="H535" s="277"/>
      <c r="I535" s="272"/>
      <c r="J535" s="272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72"/>
      <c r="B536" s="267"/>
      <c r="C536" s="267"/>
      <c r="D536" s="267"/>
      <c r="E536" s="272"/>
      <c r="F536" s="267"/>
      <c r="G536" s="267"/>
      <c r="H536" s="277"/>
      <c r="I536" s="272"/>
      <c r="J536" s="272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72"/>
      <c r="B537" s="267"/>
      <c r="C537" s="267"/>
      <c r="D537" s="267"/>
      <c r="E537" s="272"/>
      <c r="F537" s="267"/>
      <c r="G537" s="267"/>
      <c r="H537" s="277"/>
      <c r="I537" s="272"/>
      <c r="J537" s="272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72"/>
      <c r="B538" s="267"/>
      <c r="C538" s="267"/>
      <c r="D538" s="267"/>
      <c r="E538" s="272"/>
      <c r="F538" s="267"/>
      <c r="G538" s="267"/>
      <c r="H538" s="277"/>
      <c r="I538" s="272"/>
      <c r="J538" s="272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72"/>
      <c r="B539" s="267"/>
      <c r="C539" s="267"/>
      <c r="D539" s="267"/>
      <c r="E539" s="272"/>
      <c r="F539" s="267"/>
      <c r="G539" s="267"/>
      <c r="H539" s="277"/>
      <c r="I539" s="272"/>
      <c r="J539" s="272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72"/>
      <c r="B540" s="267"/>
      <c r="C540" s="267"/>
      <c r="D540" s="267"/>
      <c r="E540" s="272"/>
      <c r="F540" s="267"/>
      <c r="G540" s="267"/>
      <c r="H540" s="277"/>
      <c r="I540" s="272"/>
      <c r="J540" s="272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72"/>
      <c r="B541" s="267"/>
      <c r="C541" s="267"/>
      <c r="D541" s="267"/>
      <c r="E541" s="272"/>
      <c r="F541" s="267"/>
      <c r="G541" s="267"/>
      <c r="H541" s="277"/>
      <c r="I541" s="272"/>
      <c r="J541" s="272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72"/>
      <c r="B542" s="267"/>
      <c r="C542" s="267"/>
      <c r="D542" s="267"/>
      <c r="E542" s="272"/>
      <c r="F542" s="267"/>
      <c r="G542" s="267"/>
      <c r="H542" s="277"/>
      <c r="I542" s="272"/>
      <c r="J542" s="272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72"/>
      <c r="B543" s="267"/>
      <c r="C543" s="267"/>
      <c r="D543" s="267"/>
      <c r="E543" s="272"/>
      <c r="F543" s="267"/>
      <c r="G543" s="267"/>
      <c r="H543" s="277"/>
      <c r="I543" s="272"/>
      <c r="J543" s="272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72"/>
      <c r="B544" s="267"/>
      <c r="C544" s="267"/>
      <c r="D544" s="267"/>
      <c r="E544" s="272"/>
      <c r="F544" s="267"/>
      <c r="G544" s="267"/>
      <c r="H544" s="277"/>
      <c r="I544" s="272"/>
      <c r="J544" s="272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72"/>
      <c r="B545" s="267"/>
      <c r="C545" s="267"/>
      <c r="D545" s="267"/>
      <c r="E545" s="272"/>
      <c r="F545" s="267"/>
      <c r="G545" s="267"/>
      <c r="H545" s="277"/>
      <c r="I545" s="272"/>
      <c r="J545" s="272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72"/>
      <c r="B546" s="267"/>
      <c r="C546" s="267"/>
      <c r="D546" s="267"/>
      <c r="E546" s="272"/>
      <c r="F546" s="267"/>
      <c r="G546" s="267"/>
      <c r="H546" s="277"/>
      <c r="I546" s="272"/>
      <c r="J546" s="272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72"/>
      <c r="B547" s="267"/>
      <c r="C547" s="267"/>
      <c r="D547" s="267"/>
      <c r="E547" s="272"/>
      <c r="F547" s="267"/>
      <c r="G547" s="267"/>
      <c r="H547" s="277"/>
      <c r="I547" s="272"/>
      <c r="J547" s="272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72"/>
      <c r="B548" s="267"/>
      <c r="C548" s="267"/>
      <c r="D548" s="267"/>
      <c r="E548" s="272"/>
      <c r="F548" s="267"/>
      <c r="G548" s="267"/>
      <c r="H548" s="277"/>
      <c r="I548" s="272"/>
      <c r="J548" s="272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72"/>
      <c r="B549" s="267"/>
      <c r="C549" s="267"/>
      <c r="D549" s="267"/>
      <c r="E549" s="272"/>
      <c r="F549" s="267"/>
      <c r="G549" s="267"/>
      <c r="H549" s="277"/>
      <c r="I549" s="272"/>
      <c r="J549" s="272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72"/>
      <c r="B550" s="267"/>
      <c r="C550" s="267"/>
      <c r="D550" s="267"/>
      <c r="E550" s="272"/>
      <c r="F550" s="267"/>
      <c r="G550" s="267"/>
      <c r="H550" s="277"/>
      <c r="I550" s="272"/>
      <c r="J550" s="272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72"/>
      <c r="B551" s="267"/>
      <c r="C551" s="267"/>
      <c r="D551" s="267"/>
      <c r="E551" s="272"/>
      <c r="F551" s="267"/>
      <c r="G551" s="267"/>
      <c r="H551" s="277"/>
      <c r="I551" s="272"/>
      <c r="J551" s="272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72"/>
      <c r="B552" s="267"/>
      <c r="C552" s="267"/>
      <c r="D552" s="267"/>
      <c r="E552" s="272"/>
      <c r="F552" s="267"/>
      <c r="G552" s="267"/>
      <c r="H552" s="277"/>
      <c r="I552" s="272"/>
      <c r="J552" s="272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72"/>
      <c r="B553" s="267"/>
      <c r="C553" s="267"/>
      <c r="D553" s="267"/>
      <c r="E553" s="272"/>
      <c r="F553" s="267"/>
      <c r="G553" s="267"/>
      <c r="H553" s="277"/>
      <c r="I553" s="272"/>
      <c r="J553" s="272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72"/>
      <c r="B554" s="267"/>
      <c r="C554" s="267"/>
      <c r="D554" s="267"/>
      <c r="E554" s="272"/>
      <c r="F554" s="267"/>
      <c r="G554" s="267"/>
      <c r="H554" s="277"/>
      <c r="I554" s="272"/>
      <c r="J554" s="272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72"/>
      <c r="B555" s="267"/>
      <c r="C555" s="267"/>
      <c r="D555" s="267"/>
      <c r="E555" s="272"/>
      <c r="F555" s="267"/>
      <c r="G555" s="267"/>
      <c r="H555" s="277"/>
      <c r="I555" s="272"/>
      <c r="J555" s="272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72"/>
      <c r="B556" s="267"/>
      <c r="C556" s="267"/>
      <c r="D556" s="267"/>
      <c r="E556" s="272"/>
      <c r="F556" s="267"/>
      <c r="G556" s="267"/>
      <c r="H556" s="277"/>
      <c r="I556" s="272"/>
      <c r="J556" s="272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72"/>
      <c r="B557" s="267"/>
      <c r="C557" s="267"/>
      <c r="D557" s="267"/>
      <c r="E557" s="272"/>
      <c r="F557" s="267"/>
      <c r="G557" s="267"/>
      <c r="H557" s="277"/>
      <c r="I557" s="272"/>
      <c r="J557" s="272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72"/>
      <c r="B558" s="267"/>
      <c r="C558" s="267"/>
      <c r="D558" s="267"/>
      <c r="E558" s="272"/>
      <c r="F558" s="267"/>
      <c r="G558" s="267"/>
      <c r="H558" s="277"/>
      <c r="I558" s="272"/>
      <c r="J558" s="272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72"/>
      <c r="B559" s="267"/>
      <c r="C559" s="267"/>
      <c r="D559" s="267"/>
      <c r="E559" s="272"/>
      <c r="F559" s="267"/>
      <c r="G559" s="267"/>
      <c r="H559" s="277"/>
      <c r="I559" s="272"/>
      <c r="J559" s="272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72"/>
      <c r="B560" s="267"/>
      <c r="C560" s="267"/>
      <c r="D560" s="267"/>
      <c r="E560" s="272"/>
      <c r="F560" s="267"/>
      <c r="G560" s="267"/>
      <c r="H560" s="277"/>
      <c r="I560" s="272"/>
      <c r="J560" s="272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72"/>
      <c r="B561" s="267"/>
      <c r="C561" s="267"/>
      <c r="D561" s="267"/>
      <c r="E561" s="272"/>
      <c r="F561" s="267"/>
      <c r="G561" s="267"/>
      <c r="H561" s="277"/>
      <c r="I561" s="272"/>
      <c r="J561" s="272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72"/>
      <c r="B562" s="267"/>
      <c r="C562" s="267"/>
      <c r="D562" s="267"/>
      <c r="E562" s="272"/>
      <c r="F562" s="267"/>
      <c r="G562" s="267"/>
      <c r="H562" s="277"/>
      <c r="I562" s="272"/>
      <c r="J562" s="272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72"/>
      <c r="B563" s="267"/>
      <c r="C563" s="267"/>
      <c r="D563" s="267"/>
      <c r="E563" s="272"/>
      <c r="F563" s="267"/>
      <c r="G563" s="267"/>
      <c r="H563" s="277"/>
      <c r="I563" s="272"/>
      <c r="J563" s="272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72"/>
      <c r="B564" s="267"/>
      <c r="C564" s="267"/>
      <c r="D564" s="267"/>
      <c r="E564" s="272"/>
      <c r="F564" s="267"/>
      <c r="G564" s="267"/>
      <c r="H564" s="277"/>
      <c r="I564" s="272"/>
      <c r="J564" s="272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72"/>
      <c r="B565" s="267"/>
      <c r="C565" s="267"/>
      <c r="D565" s="267"/>
      <c r="E565" s="272"/>
      <c r="F565" s="267"/>
      <c r="G565" s="267"/>
      <c r="H565" s="277"/>
      <c r="I565" s="272"/>
      <c r="J565" s="272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72"/>
      <c r="B566" s="267"/>
      <c r="C566" s="267"/>
      <c r="D566" s="267"/>
      <c r="E566" s="272"/>
      <c r="F566" s="267"/>
      <c r="G566" s="267"/>
      <c r="H566" s="277"/>
      <c r="I566" s="272"/>
      <c r="J566" s="272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72"/>
      <c r="B567" s="267"/>
      <c r="C567" s="267"/>
      <c r="D567" s="267"/>
      <c r="E567" s="272"/>
      <c r="F567" s="267"/>
      <c r="G567" s="267"/>
      <c r="H567" s="277"/>
      <c r="I567" s="272"/>
      <c r="J567" s="272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72"/>
      <c r="B568" s="267"/>
      <c r="C568" s="267"/>
      <c r="D568" s="267"/>
      <c r="E568" s="272"/>
      <c r="F568" s="267"/>
      <c r="G568" s="267"/>
      <c r="H568" s="277"/>
      <c r="I568" s="272"/>
      <c r="J568" s="272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72"/>
      <c r="B569" s="267"/>
      <c r="C569" s="267"/>
      <c r="D569" s="267"/>
      <c r="E569" s="272"/>
      <c r="F569" s="267"/>
      <c r="G569" s="267"/>
      <c r="H569" s="277"/>
      <c r="I569" s="272"/>
      <c r="J569" s="272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72"/>
      <c r="B570" s="267"/>
      <c r="C570" s="267"/>
      <c r="D570" s="267"/>
      <c r="E570" s="272"/>
      <c r="F570" s="267"/>
      <c r="G570" s="267"/>
      <c r="H570" s="277"/>
      <c r="I570" s="272"/>
      <c r="J570" s="272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72"/>
      <c r="B571" s="267"/>
      <c r="C571" s="267"/>
      <c r="D571" s="267"/>
      <c r="E571" s="272"/>
      <c r="F571" s="267"/>
      <c r="G571" s="267"/>
      <c r="H571" s="277"/>
      <c r="I571" s="272"/>
      <c r="J571" s="272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72"/>
      <c r="B572" s="267"/>
      <c r="C572" s="267"/>
      <c r="D572" s="267"/>
      <c r="E572" s="272"/>
      <c r="F572" s="267"/>
      <c r="G572" s="267"/>
      <c r="H572" s="277"/>
      <c r="I572" s="272"/>
      <c r="J572" s="272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72"/>
      <c r="B573" s="267"/>
      <c r="C573" s="267"/>
      <c r="D573" s="267"/>
      <c r="E573" s="272"/>
      <c r="F573" s="267"/>
      <c r="G573" s="267"/>
      <c r="H573" s="277"/>
      <c r="I573" s="272"/>
      <c r="J573" s="272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72"/>
      <c r="B574" s="267"/>
      <c r="C574" s="267"/>
      <c r="D574" s="267"/>
      <c r="E574" s="272"/>
      <c r="F574" s="267"/>
      <c r="G574" s="267"/>
      <c r="H574" s="277"/>
      <c r="I574" s="272"/>
      <c r="J574" s="272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72"/>
      <c r="B575" s="267"/>
      <c r="C575" s="267"/>
      <c r="D575" s="267"/>
      <c r="E575" s="272"/>
      <c r="F575" s="267"/>
      <c r="G575" s="267"/>
      <c r="H575" s="277"/>
      <c r="I575" s="272"/>
      <c r="J575" s="272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72"/>
      <c r="B576" s="267"/>
      <c r="C576" s="267"/>
      <c r="D576" s="267"/>
      <c r="E576" s="272"/>
      <c r="F576" s="267"/>
      <c r="G576" s="267"/>
      <c r="H576" s="277"/>
      <c r="I576" s="272"/>
      <c r="J576" s="272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72"/>
      <c r="B577" s="267"/>
      <c r="C577" s="267"/>
      <c r="D577" s="267"/>
      <c r="E577" s="272"/>
      <c r="F577" s="267"/>
      <c r="G577" s="267"/>
      <c r="H577" s="277"/>
      <c r="I577" s="272"/>
      <c r="J577" s="272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72"/>
      <c r="B578" s="267"/>
      <c r="C578" s="267"/>
      <c r="D578" s="267"/>
      <c r="E578" s="272"/>
      <c r="F578" s="267"/>
      <c r="G578" s="267"/>
      <c r="H578" s="277"/>
      <c r="I578" s="272"/>
      <c r="J578" s="272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72"/>
      <c r="B579" s="267"/>
      <c r="C579" s="267"/>
      <c r="D579" s="267"/>
      <c r="E579" s="272"/>
      <c r="F579" s="267"/>
      <c r="G579" s="267"/>
      <c r="H579" s="277"/>
      <c r="I579" s="272"/>
      <c r="J579" s="272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72"/>
      <c r="B580" s="267"/>
      <c r="C580" s="267"/>
      <c r="D580" s="267"/>
      <c r="E580" s="272"/>
      <c r="F580" s="267"/>
      <c r="G580" s="267"/>
      <c r="H580" s="277"/>
      <c r="I580" s="272"/>
      <c r="J580" s="272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72"/>
      <c r="B581" s="267"/>
      <c r="C581" s="267"/>
      <c r="D581" s="267"/>
      <c r="E581" s="272"/>
      <c r="F581" s="267"/>
      <c r="G581" s="267"/>
      <c r="H581" s="277"/>
      <c r="I581" s="272"/>
      <c r="J581" s="272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72"/>
      <c r="B582" s="267"/>
      <c r="C582" s="267"/>
      <c r="D582" s="267"/>
      <c r="E582" s="272"/>
      <c r="F582" s="267"/>
      <c r="G582" s="267"/>
      <c r="H582" s="277"/>
      <c r="I582" s="272"/>
      <c r="J582" s="272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72"/>
      <c r="B583" s="267"/>
      <c r="C583" s="267"/>
      <c r="D583" s="267"/>
      <c r="E583" s="272"/>
      <c r="F583" s="267"/>
      <c r="G583" s="267"/>
      <c r="H583" s="277"/>
      <c r="I583" s="272"/>
      <c r="J583" s="272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72"/>
      <c r="B584" s="267"/>
      <c r="C584" s="267"/>
      <c r="D584" s="267"/>
      <c r="E584" s="272"/>
      <c r="F584" s="267"/>
      <c r="G584" s="267"/>
      <c r="H584" s="277"/>
      <c r="I584" s="272"/>
      <c r="J584" s="272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72"/>
      <c r="B585" s="267"/>
      <c r="C585" s="267"/>
      <c r="D585" s="267"/>
      <c r="E585" s="272"/>
      <c r="F585" s="267"/>
      <c r="G585" s="267"/>
      <c r="H585" s="277"/>
      <c r="I585" s="272"/>
      <c r="J585" s="272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72"/>
      <c r="B586" s="267"/>
      <c r="C586" s="267"/>
      <c r="D586" s="267"/>
      <c r="E586" s="272"/>
      <c r="F586" s="267"/>
      <c r="G586" s="267"/>
      <c r="H586" s="277"/>
      <c r="I586" s="272"/>
      <c r="J586" s="272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72"/>
      <c r="B587" s="267"/>
      <c r="C587" s="267"/>
      <c r="D587" s="267"/>
      <c r="E587" s="272"/>
      <c r="F587" s="267"/>
      <c r="G587" s="267"/>
      <c r="H587" s="277"/>
      <c r="I587" s="272"/>
      <c r="J587" s="272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72"/>
      <c r="B588" s="267"/>
      <c r="C588" s="267"/>
      <c r="D588" s="267"/>
      <c r="E588" s="272"/>
      <c r="F588" s="267"/>
      <c r="G588" s="267"/>
      <c r="H588" s="277"/>
      <c r="I588" s="272"/>
      <c r="J588" s="272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72"/>
      <c r="B589" s="267"/>
      <c r="C589" s="267"/>
      <c r="D589" s="267"/>
      <c r="E589" s="272"/>
      <c r="F589" s="267"/>
      <c r="G589" s="267"/>
      <c r="H589" s="277"/>
      <c r="I589" s="272"/>
      <c r="J589" s="272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72"/>
      <c r="B590" s="267"/>
      <c r="C590" s="267"/>
      <c r="D590" s="267"/>
      <c r="E590" s="272"/>
      <c r="F590" s="267"/>
      <c r="G590" s="267"/>
      <c r="H590" s="277"/>
      <c r="I590" s="272"/>
      <c r="J590" s="272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72"/>
      <c r="B591" s="267"/>
      <c r="C591" s="267"/>
      <c r="D591" s="267"/>
      <c r="E591" s="272"/>
      <c r="F591" s="267"/>
      <c r="G591" s="267"/>
      <c r="H591" s="277"/>
      <c r="I591" s="272"/>
      <c r="J591" s="272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72"/>
      <c r="B592" s="267"/>
      <c r="C592" s="267"/>
      <c r="D592" s="267"/>
      <c r="E592" s="272"/>
      <c r="F592" s="267"/>
      <c r="G592" s="267"/>
      <c r="H592" s="277"/>
      <c r="I592" s="272"/>
      <c r="J592" s="272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72"/>
      <c r="B593" s="267"/>
      <c r="C593" s="267"/>
      <c r="D593" s="267"/>
      <c r="E593" s="272"/>
      <c r="F593" s="267"/>
      <c r="G593" s="267"/>
      <c r="H593" s="277"/>
      <c r="I593" s="272"/>
      <c r="J593" s="272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72"/>
      <c r="B594" s="267"/>
      <c r="C594" s="267"/>
      <c r="D594" s="267"/>
      <c r="E594" s="272"/>
      <c r="F594" s="267"/>
      <c r="G594" s="267"/>
      <c r="H594" s="277"/>
      <c r="I594" s="272"/>
      <c r="J594" s="272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72"/>
      <c r="B595" s="267"/>
      <c r="C595" s="267"/>
      <c r="D595" s="267"/>
      <c r="E595" s="272"/>
      <c r="F595" s="267"/>
      <c r="G595" s="267"/>
      <c r="H595" s="277"/>
      <c r="I595" s="272"/>
      <c r="J595" s="272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72"/>
      <c r="B596" s="267"/>
      <c r="C596" s="267"/>
      <c r="D596" s="267"/>
      <c r="E596" s="272"/>
      <c r="F596" s="267"/>
      <c r="G596" s="267"/>
      <c r="H596" s="277"/>
      <c r="I596" s="272"/>
      <c r="J596" s="272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72"/>
      <c r="B597" s="267"/>
      <c r="C597" s="267"/>
      <c r="D597" s="267"/>
      <c r="E597" s="272"/>
      <c r="F597" s="267"/>
      <c r="G597" s="267"/>
      <c r="H597" s="277"/>
      <c r="I597" s="272"/>
      <c r="J597" s="272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72"/>
      <c r="B598" s="267"/>
      <c r="C598" s="267"/>
      <c r="D598" s="267"/>
      <c r="E598" s="272"/>
      <c r="F598" s="267"/>
      <c r="G598" s="267"/>
      <c r="H598" s="277"/>
      <c r="I598" s="272"/>
      <c r="J598" s="272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72"/>
      <c r="B599" s="267"/>
      <c r="C599" s="267"/>
      <c r="D599" s="267"/>
      <c r="E599" s="272"/>
      <c r="F599" s="267"/>
      <c r="G599" s="267"/>
      <c r="H599" s="277"/>
      <c r="I599" s="272"/>
      <c r="J599" s="272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72"/>
      <c r="B600" s="267"/>
      <c r="C600" s="267"/>
      <c r="D600" s="267"/>
      <c r="E600" s="272"/>
      <c r="F600" s="267"/>
      <c r="G600" s="267"/>
      <c r="H600" s="277"/>
      <c r="I600" s="272"/>
      <c r="J600" s="272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72"/>
      <c r="B601" s="267"/>
      <c r="C601" s="267"/>
      <c r="D601" s="267"/>
      <c r="E601" s="272"/>
      <c r="F601" s="267"/>
      <c r="G601" s="267"/>
      <c r="H601" s="277"/>
      <c r="I601" s="272"/>
      <c r="J601" s="272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72"/>
      <c r="B602" s="267"/>
      <c r="C602" s="267"/>
      <c r="D602" s="267"/>
      <c r="E602" s="272"/>
      <c r="F602" s="267"/>
      <c r="G602" s="267"/>
      <c r="H602" s="277"/>
      <c r="I602" s="272"/>
      <c r="J602" s="272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72"/>
      <c r="B603" s="267"/>
      <c r="C603" s="267"/>
      <c r="D603" s="267"/>
      <c r="E603" s="272"/>
      <c r="F603" s="267"/>
      <c r="G603" s="267"/>
      <c r="H603" s="277"/>
      <c r="I603" s="272"/>
      <c r="J603" s="272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72"/>
      <c r="B604" s="267"/>
      <c r="C604" s="267"/>
      <c r="D604" s="267"/>
      <c r="E604" s="272"/>
      <c r="F604" s="267"/>
      <c r="G604" s="267"/>
      <c r="H604" s="277"/>
      <c r="I604" s="272"/>
      <c r="J604" s="272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72"/>
      <c r="B605" s="267"/>
      <c r="C605" s="267"/>
      <c r="D605" s="267"/>
      <c r="E605" s="272"/>
      <c r="F605" s="267"/>
      <c r="G605" s="267"/>
      <c r="H605" s="277"/>
      <c r="I605" s="272"/>
      <c r="J605" s="272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72"/>
      <c r="B606" s="267"/>
      <c r="C606" s="267"/>
      <c r="D606" s="267"/>
      <c r="E606" s="272"/>
      <c r="F606" s="267"/>
      <c r="G606" s="267"/>
      <c r="H606" s="277"/>
      <c r="I606" s="272"/>
      <c r="J606" s="272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72"/>
      <c r="B607" s="267"/>
      <c r="C607" s="267"/>
      <c r="D607" s="267"/>
      <c r="E607" s="272"/>
      <c r="F607" s="267"/>
      <c r="G607" s="267"/>
      <c r="H607" s="277"/>
      <c r="I607" s="272"/>
      <c r="J607" s="272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72"/>
      <c r="B608" s="267"/>
      <c r="C608" s="267"/>
      <c r="D608" s="267"/>
      <c r="E608" s="272"/>
      <c r="F608" s="267"/>
      <c r="G608" s="267"/>
      <c r="H608" s="277"/>
      <c r="I608" s="272"/>
      <c r="J608" s="272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72"/>
      <c r="B609" s="267"/>
      <c r="C609" s="267"/>
      <c r="D609" s="267"/>
      <c r="E609" s="272"/>
      <c r="F609" s="267"/>
      <c r="G609" s="267"/>
      <c r="H609" s="277"/>
      <c r="I609" s="272"/>
      <c r="J609" s="272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72"/>
      <c r="B610" s="267"/>
      <c r="C610" s="267"/>
      <c r="D610" s="267"/>
      <c r="E610" s="272"/>
      <c r="F610" s="267"/>
      <c r="G610" s="267"/>
      <c r="H610" s="277"/>
      <c r="I610" s="272"/>
      <c r="J610" s="272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72"/>
      <c r="B611" s="267"/>
      <c r="C611" s="267"/>
      <c r="D611" s="267"/>
      <c r="E611" s="272"/>
      <c r="F611" s="267"/>
      <c r="G611" s="267"/>
      <c r="H611" s="277"/>
      <c r="I611" s="272"/>
      <c r="J611" s="272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72"/>
      <c r="B612" s="267"/>
      <c r="C612" s="267"/>
      <c r="D612" s="267"/>
      <c r="E612" s="272"/>
      <c r="F612" s="267"/>
      <c r="G612" s="267"/>
      <c r="H612" s="277"/>
      <c r="I612" s="272"/>
      <c r="J612" s="272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72"/>
      <c r="B613" s="267"/>
      <c r="C613" s="267"/>
      <c r="D613" s="267"/>
      <c r="E613" s="272"/>
      <c r="F613" s="267"/>
      <c r="G613" s="267"/>
      <c r="H613" s="277"/>
      <c r="I613" s="272"/>
      <c r="J613" s="272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72"/>
      <c r="B614" s="267"/>
      <c r="C614" s="267"/>
      <c r="D614" s="267"/>
      <c r="E614" s="272"/>
      <c r="F614" s="267"/>
      <c r="G614" s="267"/>
      <c r="H614" s="277"/>
      <c r="I614" s="272"/>
      <c r="J614" s="272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72"/>
      <c r="B615" s="267"/>
      <c r="C615" s="267"/>
      <c r="D615" s="267"/>
      <c r="E615" s="272"/>
      <c r="F615" s="267"/>
      <c r="G615" s="267"/>
      <c r="H615" s="277"/>
      <c r="I615" s="272"/>
      <c r="J615" s="272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72"/>
      <c r="B616" s="267"/>
      <c r="C616" s="267"/>
      <c r="D616" s="267"/>
      <c r="E616" s="272"/>
      <c r="F616" s="267"/>
      <c r="G616" s="267"/>
      <c r="H616" s="277"/>
      <c r="I616" s="272"/>
      <c r="J616" s="272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72"/>
      <c r="B617" s="267"/>
      <c r="C617" s="267"/>
      <c r="D617" s="267"/>
      <c r="E617" s="272"/>
      <c r="F617" s="267"/>
      <c r="G617" s="267"/>
      <c r="H617" s="277"/>
      <c r="I617" s="272"/>
      <c r="J617" s="272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72"/>
      <c r="B618" s="267"/>
      <c r="C618" s="267"/>
      <c r="D618" s="267"/>
      <c r="E618" s="272"/>
      <c r="F618" s="267"/>
      <c r="G618" s="267"/>
      <c r="H618" s="277"/>
      <c r="I618" s="272"/>
      <c r="J618" s="272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72"/>
      <c r="B619" s="267"/>
      <c r="C619" s="267"/>
      <c r="D619" s="267"/>
      <c r="E619" s="272"/>
      <c r="F619" s="267"/>
      <c r="G619" s="267"/>
      <c r="H619" s="277"/>
      <c r="I619" s="272"/>
      <c r="J619" s="272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72"/>
      <c r="B620" s="267"/>
      <c r="C620" s="267"/>
      <c r="D620" s="267"/>
      <c r="E620" s="272"/>
      <c r="F620" s="267"/>
      <c r="G620" s="267"/>
      <c r="H620" s="277"/>
      <c r="I620" s="272"/>
      <c r="J620" s="272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72"/>
      <c r="B621" s="267"/>
      <c r="C621" s="267"/>
      <c r="D621" s="267"/>
      <c r="E621" s="272"/>
      <c r="F621" s="267"/>
      <c r="G621" s="267"/>
      <c r="H621" s="277"/>
      <c r="I621" s="272"/>
      <c r="J621" s="272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72"/>
      <c r="B622" s="267"/>
      <c r="C622" s="267"/>
      <c r="D622" s="267"/>
      <c r="E622" s="272"/>
      <c r="F622" s="267"/>
      <c r="G622" s="267"/>
      <c r="H622" s="277"/>
      <c r="I622" s="272"/>
      <c r="J622" s="272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72"/>
      <c r="B623" s="267"/>
      <c r="C623" s="267"/>
      <c r="D623" s="267"/>
      <c r="E623" s="272"/>
      <c r="F623" s="267"/>
      <c r="G623" s="267"/>
      <c r="H623" s="277"/>
      <c r="I623" s="272"/>
      <c r="J623" s="272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72"/>
      <c r="B624" s="267"/>
      <c r="C624" s="267"/>
      <c r="D624" s="267"/>
      <c r="E624" s="272"/>
      <c r="F624" s="267"/>
      <c r="G624" s="267"/>
      <c r="H624" s="277"/>
      <c r="I624" s="272"/>
      <c r="J624" s="272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72"/>
      <c r="B625" s="267"/>
      <c r="C625" s="267"/>
      <c r="D625" s="267"/>
      <c r="E625" s="272"/>
      <c r="F625" s="267"/>
      <c r="G625" s="267"/>
      <c r="H625" s="277"/>
      <c r="I625" s="272"/>
      <c r="J625" s="272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72"/>
      <c r="B626" s="267"/>
      <c r="C626" s="267"/>
      <c r="D626" s="267"/>
      <c r="E626" s="272"/>
      <c r="F626" s="267"/>
      <c r="G626" s="267"/>
      <c r="H626" s="277"/>
      <c r="I626" s="272"/>
      <c r="J626" s="272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72"/>
      <c r="B627" s="267"/>
      <c r="C627" s="267"/>
      <c r="D627" s="267"/>
      <c r="E627" s="272"/>
      <c r="F627" s="267"/>
      <c r="G627" s="267"/>
      <c r="H627" s="277"/>
      <c r="I627" s="272"/>
      <c r="J627" s="272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72"/>
      <c r="B628" s="267"/>
      <c r="C628" s="267"/>
      <c r="D628" s="267"/>
      <c r="E628" s="272"/>
      <c r="F628" s="267"/>
      <c r="G628" s="267"/>
      <c r="H628" s="277"/>
      <c r="I628" s="272"/>
      <c r="J628" s="272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72"/>
      <c r="B629" s="267"/>
      <c r="C629" s="267"/>
      <c r="D629" s="267"/>
      <c r="E629" s="272"/>
      <c r="F629" s="267"/>
      <c r="G629" s="267"/>
      <c r="H629" s="277"/>
      <c r="I629" s="272"/>
      <c r="J629" s="272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72"/>
      <c r="B630" s="267"/>
      <c r="C630" s="267"/>
      <c r="D630" s="267"/>
      <c r="E630" s="272"/>
      <c r="F630" s="267"/>
      <c r="G630" s="267"/>
      <c r="H630" s="277"/>
      <c r="I630" s="272"/>
      <c r="J630" s="272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72"/>
      <c r="B631" s="267"/>
      <c r="C631" s="267"/>
      <c r="D631" s="267"/>
      <c r="E631" s="272"/>
      <c r="F631" s="267"/>
      <c r="G631" s="267"/>
      <c r="H631" s="277"/>
      <c r="I631" s="272"/>
      <c r="J631" s="272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72"/>
      <c r="B632" s="267"/>
      <c r="C632" s="267"/>
      <c r="D632" s="267"/>
      <c r="E632" s="272"/>
      <c r="F632" s="267"/>
      <c r="G632" s="267"/>
      <c r="H632" s="277"/>
      <c r="I632" s="272"/>
      <c r="J632" s="272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72"/>
      <c r="B633" s="267"/>
      <c r="C633" s="267"/>
      <c r="D633" s="267"/>
      <c r="E633" s="272"/>
      <c r="F633" s="267"/>
      <c r="G633" s="267"/>
      <c r="H633" s="277"/>
      <c r="I633" s="272"/>
      <c r="J633" s="272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72"/>
      <c r="B634" s="267"/>
      <c r="C634" s="267"/>
      <c r="D634" s="267"/>
      <c r="E634" s="272"/>
      <c r="F634" s="267"/>
      <c r="G634" s="267"/>
      <c r="H634" s="277"/>
      <c r="I634" s="272"/>
      <c r="J634" s="272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72"/>
      <c r="B635" s="267"/>
      <c r="C635" s="267"/>
      <c r="D635" s="267"/>
      <c r="E635" s="272"/>
      <c r="F635" s="267"/>
      <c r="G635" s="267"/>
      <c r="H635" s="277"/>
      <c r="I635" s="272"/>
      <c r="J635" s="272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72"/>
      <c r="B636" s="267"/>
      <c r="C636" s="267"/>
      <c r="D636" s="267"/>
      <c r="E636" s="272"/>
      <c r="F636" s="267"/>
      <c r="G636" s="267"/>
      <c r="H636" s="277"/>
      <c r="I636" s="272"/>
      <c r="J636" s="272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72"/>
      <c r="B637" s="267"/>
      <c r="C637" s="267"/>
      <c r="D637" s="267"/>
      <c r="E637" s="272"/>
      <c r="F637" s="267"/>
      <c r="G637" s="267"/>
      <c r="H637" s="277"/>
      <c r="I637" s="272"/>
      <c r="J637" s="272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72"/>
      <c r="B638" s="267"/>
      <c r="C638" s="267"/>
      <c r="D638" s="267"/>
      <c r="E638" s="272"/>
      <c r="F638" s="267"/>
      <c r="G638" s="267"/>
      <c r="H638" s="277"/>
      <c r="I638" s="272"/>
      <c r="J638" s="272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72"/>
      <c r="B639" s="267"/>
      <c r="C639" s="267"/>
      <c r="D639" s="267"/>
      <c r="E639" s="272"/>
      <c r="F639" s="267"/>
      <c r="G639" s="267"/>
      <c r="H639" s="277"/>
      <c r="I639" s="272"/>
      <c r="J639" s="272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72"/>
      <c r="B640" s="267"/>
      <c r="C640" s="267"/>
      <c r="D640" s="267"/>
      <c r="E640" s="272"/>
      <c r="F640" s="267"/>
      <c r="G640" s="267"/>
      <c r="H640" s="277"/>
      <c r="I640" s="272"/>
      <c r="J640" s="272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72"/>
      <c r="B641" s="267"/>
      <c r="C641" s="267"/>
      <c r="D641" s="267"/>
      <c r="E641" s="272"/>
      <c r="F641" s="267"/>
      <c r="G641" s="267"/>
      <c r="H641" s="277"/>
      <c r="I641" s="272"/>
      <c r="J641" s="272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72"/>
      <c r="B642" s="267"/>
      <c r="C642" s="267"/>
      <c r="D642" s="267"/>
      <c r="E642" s="272"/>
      <c r="F642" s="267"/>
      <c r="G642" s="267"/>
      <c r="H642" s="277"/>
      <c r="I642" s="272"/>
      <c r="J642" s="272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72"/>
      <c r="B643" s="267"/>
      <c r="C643" s="267"/>
      <c r="D643" s="267"/>
      <c r="E643" s="272"/>
      <c r="F643" s="267"/>
      <c r="G643" s="267"/>
      <c r="H643" s="277"/>
      <c r="I643" s="272"/>
      <c r="J643" s="272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72"/>
      <c r="B644" s="267"/>
      <c r="C644" s="267"/>
      <c r="D644" s="267"/>
      <c r="E644" s="272"/>
      <c r="F644" s="267"/>
      <c r="G644" s="267"/>
      <c r="H644" s="277"/>
      <c r="I644" s="272"/>
      <c r="J644" s="272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72"/>
      <c r="B645" s="267"/>
      <c r="C645" s="267"/>
      <c r="D645" s="267"/>
      <c r="E645" s="272"/>
      <c r="F645" s="267"/>
      <c r="G645" s="267"/>
      <c r="H645" s="277"/>
      <c r="I645" s="272"/>
      <c r="J645" s="272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72"/>
      <c r="B646" s="267"/>
      <c r="C646" s="267"/>
      <c r="D646" s="267"/>
      <c r="E646" s="272"/>
      <c r="F646" s="267"/>
      <c r="G646" s="267"/>
      <c r="H646" s="277"/>
      <c r="I646" s="272"/>
      <c r="J646" s="272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72"/>
      <c r="B647" s="267"/>
      <c r="C647" s="267"/>
      <c r="D647" s="267"/>
      <c r="E647" s="272"/>
      <c r="F647" s="267"/>
      <c r="G647" s="267"/>
      <c r="H647" s="277"/>
      <c r="I647" s="272"/>
      <c r="J647" s="272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72"/>
      <c r="B648" s="267"/>
      <c r="C648" s="267"/>
      <c r="D648" s="267"/>
      <c r="E648" s="272"/>
      <c r="F648" s="267"/>
      <c r="G648" s="267"/>
      <c r="H648" s="277"/>
      <c r="I648" s="272"/>
      <c r="J648" s="272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72"/>
      <c r="B649" s="267"/>
      <c r="C649" s="267"/>
      <c r="D649" s="267"/>
      <c r="E649" s="272"/>
      <c r="F649" s="267"/>
      <c r="G649" s="267"/>
      <c r="H649" s="277"/>
      <c r="I649" s="272"/>
      <c r="J649" s="272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72"/>
      <c r="B650" s="267"/>
      <c r="C650" s="267"/>
      <c r="D650" s="267"/>
      <c r="E650" s="272"/>
      <c r="F650" s="267"/>
      <c r="G650" s="267"/>
      <c r="H650" s="277"/>
      <c r="I650" s="272"/>
      <c r="J650" s="272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72"/>
      <c r="B651" s="267"/>
      <c r="C651" s="267"/>
      <c r="D651" s="267"/>
      <c r="E651" s="272"/>
      <c r="F651" s="267"/>
      <c r="G651" s="267"/>
      <c r="H651" s="277"/>
      <c r="I651" s="272"/>
      <c r="J651" s="272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72"/>
      <c r="B652" s="267"/>
      <c r="C652" s="267"/>
      <c r="D652" s="267"/>
      <c r="E652" s="272"/>
      <c r="F652" s="267"/>
      <c r="G652" s="267"/>
      <c r="H652" s="277"/>
      <c r="I652" s="272"/>
      <c r="J652" s="272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72"/>
      <c r="B653" s="267"/>
      <c r="C653" s="267"/>
      <c r="D653" s="267"/>
      <c r="E653" s="272"/>
      <c r="F653" s="267"/>
      <c r="G653" s="267"/>
      <c r="H653" s="277"/>
      <c r="I653" s="272"/>
      <c r="J653" s="272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72"/>
      <c r="B654" s="267"/>
      <c r="C654" s="267"/>
      <c r="D654" s="267"/>
      <c r="E654" s="272"/>
      <c r="F654" s="267"/>
      <c r="G654" s="267"/>
      <c r="H654" s="277"/>
      <c r="I654" s="272"/>
      <c r="J654" s="272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72"/>
      <c r="B655" s="267"/>
      <c r="C655" s="267"/>
      <c r="D655" s="267"/>
      <c r="E655" s="272"/>
      <c r="F655" s="267"/>
      <c r="G655" s="267"/>
      <c r="H655" s="277"/>
      <c r="I655" s="272"/>
      <c r="J655" s="272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72"/>
      <c r="B656" s="267"/>
      <c r="C656" s="267"/>
      <c r="D656" s="267"/>
      <c r="E656" s="272"/>
      <c r="F656" s="267"/>
      <c r="G656" s="267"/>
      <c r="H656" s="277"/>
      <c r="I656" s="272"/>
      <c r="J656" s="272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72"/>
      <c r="B657" s="267"/>
      <c r="C657" s="267"/>
      <c r="D657" s="267"/>
      <c r="E657" s="272"/>
      <c r="F657" s="267"/>
      <c r="G657" s="267"/>
      <c r="H657" s="277"/>
      <c r="I657" s="272"/>
      <c r="J657" s="272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72"/>
      <c r="B658" s="267"/>
      <c r="C658" s="267"/>
      <c r="D658" s="267"/>
      <c r="E658" s="272"/>
      <c r="F658" s="267"/>
      <c r="G658" s="267"/>
      <c r="H658" s="277"/>
      <c r="I658" s="272"/>
      <c r="J658" s="272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72"/>
      <c r="B659" s="267"/>
      <c r="C659" s="267"/>
      <c r="D659" s="267"/>
      <c r="E659" s="272"/>
      <c r="F659" s="267"/>
      <c r="G659" s="267"/>
      <c r="H659" s="277"/>
      <c r="I659" s="272"/>
      <c r="J659" s="272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72"/>
      <c r="B660" s="267"/>
      <c r="C660" s="267"/>
      <c r="D660" s="267"/>
      <c r="E660" s="272"/>
      <c r="F660" s="267"/>
      <c r="G660" s="267"/>
      <c r="H660" s="277"/>
      <c r="I660" s="272"/>
      <c r="J660" s="272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72"/>
      <c r="B661" s="267"/>
      <c r="C661" s="267"/>
      <c r="D661" s="267"/>
      <c r="E661" s="272"/>
      <c r="F661" s="267"/>
      <c r="G661" s="267"/>
      <c r="H661" s="277"/>
      <c r="I661" s="272"/>
      <c r="J661" s="272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72"/>
      <c r="B662" s="267"/>
      <c r="C662" s="267"/>
      <c r="D662" s="267"/>
      <c r="E662" s="272"/>
      <c r="F662" s="267"/>
      <c r="G662" s="267"/>
      <c r="H662" s="277"/>
      <c r="I662" s="272"/>
      <c r="J662" s="272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72"/>
      <c r="B663" s="267"/>
      <c r="C663" s="267"/>
      <c r="D663" s="267"/>
      <c r="E663" s="272"/>
      <c r="F663" s="267"/>
      <c r="G663" s="267"/>
      <c r="H663" s="277"/>
      <c r="I663" s="272"/>
      <c r="J663" s="272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72"/>
      <c r="B664" s="267"/>
      <c r="C664" s="267"/>
      <c r="D664" s="267"/>
      <c r="E664" s="272"/>
      <c r="F664" s="267"/>
      <c r="G664" s="267"/>
      <c r="H664" s="277"/>
      <c r="I664" s="272"/>
      <c r="J664" s="272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72"/>
      <c r="B665" s="267"/>
      <c r="C665" s="267"/>
      <c r="D665" s="267"/>
      <c r="E665" s="272"/>
      <c r="F665" s="267"/>
      <c r="G665" s="267"/>
      <c r="H665" s="277"/>
      <c r="I665" s="272"/>
      <c r="J665" s="272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72"/>
      <c r="B666" s="267"/>
      <c r="C666" s="267"/>
      <c r="D666" s="267"/>
      <c r="E666" s="272"/>
      <c r="F666" s="267"/>
      <c r="G666" s="267"/>
      <c r="H666" s="277"/>
      <c r="I666" s="272"/>
      <c r="J666" s="272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72"/>
      <c r="B667" s="267"/>
      <c r="C667" s="267"/>
      <c r="D667" s="267"/>
      <c r="E667" s="272"/>
      <c r="F667" s="267"/>
      <c r="G667" s="267"/>
      <c r="H667" s="277"/>
      <c r="I667" s="272"/>
      <c r="J667" s="272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72"/>
      <c r="B668" s="267"/>
      <c r="C668" s="267"/>
      <c r="D668" s="267"/>
      <c r="E668" s="272"/>
      <c r="F668" s="267"/>
      <c r="G668" s="267"/>
      <c r="H668" s="277"/>
      <c r="I668" s="272"/>
      <c r="J668" s="272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72"/>
      <c r="B669" s="267"/>
      <c r="C669" s="267"/>
      <c r="D669" s="267"/>
      <c r="E669" s="272"/>
      <c r="F669" s="267"/>
      <c r="G669" s="267"/>
      <c r="H669" s="277"/>
      <c r="I669" s="272"/>
      <c r="J669" s="272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72"/>
      <c r="B670" s="267"/>
      <c r="C670" s="267"/>
      <c r="D670" s="267"/>
      <c r="E670" s="272"/>
      <c r="F670" s="267"/>
      <c r="G670" s="267"/>
      <c r="H670" s="277"/>
      <c r="I670" s="272"/>
      <c r="J670" s="272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72"/>
      <c r="B671" s="267"/>
      <c r="C671" s="267"/>
      <c r="D671" s="267"/>
      <c r="E671" s="272"/>
      <c r="F671" s="267"/>
      <c r="G671" s="267"/>
      <c r="H671" s="277"/>
      <c r="I671" s="272"/>
      <c r="J671" s="272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72"/>
      <c r="B672" s="267"/>
      <c r="C672" s="267"/>
      <c r="D672" s="267"/>
      <c r="E672" s="272"/>
      <c r="F672" s="267"/>
      <c r="G672" s="267"/>
      <c r="H672" s="277"/>
      <c r="I672" s="272"/>
      <c r="J672" s="272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72"/>
      <c r="B673" s="267"/>
      <c r="C673" s="267"/>
      <c r="D673" s="267"/>
      <c r="E673" s="272"/>
      <c r="F673" s="267"/>
      <c r="G673" s="267"/>
      <c r="H673" s="277"/>
      <c r="I673" s="272"/>
      <c r="J673" s="272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72"/>
      <c r="B674" s="267"/>
      <c r="C674" s="267"/>
      <c r="D674" s="267"/>
      <c r="E674" s="272"/>
      <c r="F674" s="267"/>
      <c r="G674" s="267"/>
      <c r="H674" s="277"/>
      <c r="I674" s="272"/>
      <c r="J674" s="272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72"/>
      <c r="B675" s="267"/>
      <c r="C675" s="267"/>
      <c r="D675" s="267"/>
      <c r="E675" s="272"/>
      <c r="F675" s="267"/>
      <c r="G675" s="267"/>
      <c r="H675" s="277"/>
      <c r="I675" s="272"/>
      <c r="J675" s="272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72"/>
      <c r="B676" s="267"/>
      <c r="C676" s="267"/>
      <c r="D676" s="267"/>
      <c r="E676" s="272"/>
      <c r="F676" s="267"/>
      <c r="G676" s="267"/>
      <c r="H676" s="277"/>
      <c r="I676" s="272"/>
      <c r="J676" s="272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72"/>
      <c r="B677" s="267"/>
      <c r="C677" s="267"/>
      <c r="D677" s="267"/>
      <c r="E677" s="272"/>
      <c r="F677" s="267"/>
      <c r="G677" s="267"/>
      <c r="H677" s="277"/>
      <c r="I677" s="272"/>
      <c r="J677" s="272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72"/>
      <c r="B678" s="267"/>
      <c r="C678" s="267"/>
      <c r="D678" s="267"/>
      <c r="E678" s="272"/>
      <c r="F678" s="267"/>
      <c r="G678" s="267"/>
      <c r="H678" s="277"/>
      <c r="I678" s="272"/>
      <c r="J678" s="272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72"/>
      <c r="B679" s="267"/>
      <c r="C679" s="267"/>
      <c r="D679" s="267"/>
      <c r="E679" s="272"/>
      <c r="F679" s="267"/>
      <c r="G679" s="267"/>
      <c r="H679" s="277"/>
      <c r="I679" s="272"/>
      <c r="J679" s="272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72"/>
      <c r="B680" s="267"/>
      <c r="C680" s="267"/>
      <c r="D680" s="267"/>
      <c r="E680" s="272"/>
      <c r="F680" s="267"/>
      <c r="G680" s="267"/>
      <c r="H680" s="277"/>
      <c r="I680" s="272"/>
      <c r="J680" s="272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72"/>
      <c r="B681" s="267"/>
      <c r="C681" s="267"/>
      <c r="D681" s="267"/>
      <c r="E681" s="272"/>
      <c r="F681" s="267"/>
      <c r="G681" s="267"/>
      <c r="H681" s="277"/>
      <c r="I681" s="272"/>
      <c r="J681" s="272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72"/>
      <c r="B682" s="267"/>
      <c r="C682" s="267"/>
      <c r="D682" s="267"/>
      <c r="E682" s="272"/>
      <c r="F682" s="267"/>
      <c r="G682" s="267"/>
      <c r="H682" s="277"/>
      <c r="I682" s="272"/>
      <c r="J682" s="272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72"/>
      <c r="B683" s="267"/>
      <c r="C683" s="267"/>
      <c r="D683" s="267"/>
      <c r="E683" s="272"/>
      <c r="F683" s="267"/>
      <c r="G683" s="267"/>
      <c r="H683" s="277"/>
      <c r="I683" s="272"/>
      <c r="J683" s="272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72"/>
      <c r="B684" s="267"/>
      <c r="C684" s="267"/>
      <c r="D684" s="267"/>
      <c r="E684" s="272"/>
      <c r="F684" s="267"/>
      <c r="G684" s="267"/>
      <c r="H684" s="277"/>
      <c r="I684" s="272"/>
      <c r="J684" s="272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72"/>
      <c r="B685" s="267"/>
      <c r="C685" s="267"/>
      <c r="D685" s="267"/>
      <c r="E685" s="272"/>
      <c r="F685" s="267"/>
      <c r="G685" s="267"/>
      <c r="H685" s="277"/>
      <c r="I685" s="272"/>
      <c r="J685" s="272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72"/>
      <c r="B686" s="267"/>
      <c r="C686" s="267"/>
      <c r="D686" s="267"/>
      <c r="E686" s="272"/>
      <c r="F686" s="267"/>
      <c r="G686" s="267"/>
      <c r="H686" s="277"/>
      <c r="I686" s="272"/>
      <c r="J686" s="272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72"/>
      <c r="B687" s="267"/>
      <c r="C687" s="267"/>
      <c r="D687" s="267"/>
      <c r="E687" s="272"/>
      <c r="F687" s="267"/>
      <c r="G687" s="267"/>
      <c r="H687" s="277"/>
      <c r="I687" s="272"/>
      <c r="J687" s="272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72"/>
      <c r="B688" s="267"/>
      <c r="C688" s="267"/>
      <c r="D688" s="267"/>
      <c r="E688" s="272"/>
      <c r="F688" s="267"/>
      <c r="G688" s="267"/>
      <c r="H688" s="277"/>
      <c r="I688" s="272"/>
      <c r="J688" s="272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72"/>
      <c r="B689" s="267"/>
      <c r="C689" s="267"/>
      <c r="D689" s="267"/>
      <c r="E689" s="272"/>
      <c r="F689" s="267"/>
      <c r="G689" s="267"/>
      <c r="H689" s="277"/>
      <c r="I689" s="272"/>
      <c r="J689" s="272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72"/>
      <c r="B690" s="267"/>
      <c r="C690" s="267"/>
      <c r="D690" s="267"/>
      <c r="E690" s="272"/>
      <c r="F690" s="267"/>
      <c r="G690" s="267"/>
      <c r="H690" s="277"/>
      <c r="I690" s="272"/>
      <c r="J690" s="272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72"/>
      <c r="B691" s="267"/>
      <c r="C691" s="267"/>
      <c r="D691" s="267"/>
      <c r="E691" s="272"/>
      <c r="F691" s="267"/>
      <c r="G691" s="267"/>
      <c r="H691" s="277"/>
      <c r="I691" s="272"/>
      <c r="J691" s="272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72"/>
      <c r="B692" s="267"/>
      <c r="C692" s="267"/>
      <c r="D692" s="267"/>
      <c r="E692" s="272"/>
      <c r="F692" s="267"/>
      <c r="G692" s="267"/>
      <c r="H692" s="277"/>
      <c r="I692" s="272"/>
      <c r="J692" s="272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72"/>
      <c r="B693" s="267"/>
      <c r="C693" s="267"/>
      <c r="D693" s="267"/>
      <c r="E693" s="272"/>
      <c r="F693" s="267"/>
      <c r="G693" s="267"/>
      <c r="H693" s="277"/>
      <c r="I693" s="272"/>
      <c r="J693" s="272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72"/>
      <c r="B694" s="267"/>
      <c r="C694" s="267"/>
      <c r="D694" s="267"/>
      <c r="E694" s="272"/>
      <c r="F694" s="267"/>
      <c r="G694" s="267"/>
      <c r="H694" s="277"/>
      <c r="I694" s="272"/>
      <c r="J694" s="272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72"/>
      <c r="B695" s="267"/>
      <c r="C695" s="267"/>
      <c r="D695" s="267"/>
      <c r="E695" s="272"/>
      <c r="F695" s="267"/>
      <c r="G695" s="267"/>
      <c r="H695" s="277"/>
      <c r="I695" s="272"/>
      <c r="J695" s="272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72"/>
      <c r="B696" s="267"/>
      <c r="C696" s="267"/>
      <c r="D696" s="267"/>
      <c r="E696" s="272"/>
      <c r="F696" s="267"/>
      <c r="G696" s="267"/>
      <c r="H696" s="277"/>
      <c r="I696" s="272"/>
      <c r="J696" s="272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72"/>
      <c r="B697" s="267"/>
      <c r="C697" s="267"/>
      <c r="D697" s="267"/>
      <c r="E697" s="272"/>
      <c r="F697" s="267"/>
      <c r="G697" s="267"/>
      <c r="H697" s="277"/>
      <c r="I697" s="272"/>
      <c r="J697" s="272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72"/>
      <c r="B698" s="267"/>
      <c r="C698" s="267"/>
      <c r="D698" s="267"/>
      <c r="E698" s="272"/>
      <c r="F698" s="267"/>
      <c r="G698" s="267"/>
      <c r="H698" s="277"/>
      <c r="I698" s="272"/>
      <c r="J698" s="272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72"/>
      <c r="B699" s="267"/>
      <c r="C699" s="267"/>
      <c r="D699" s="267"/>
      <c r="E699" s="272"/>
      <c r="F699" s="267"/>
      <c r="G699" s="267"/>
      <c r="H699" s="277"/>
      <c r="I699" s="272"/>
      <c r="J699" s="272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72"/>
      <c r="B700" s="267"/>
      <c r="C700" s="267"/>
      <c r="D700" s="267"/>
      <c r="E700" s="272"/>
      <c r="F700" s="267"/>
      <c r="G700" s="267"/>
      <c r="H700" s="277"/>
      <c r="I700" s="272"/>
      <c r="J700" s="272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72"/>
      <c r="B701" s="267"/>
      <c r="C701" s="267"/>
      <c r="D701" s="267"/>
      <c r="E701" s="272"/>
      <c r="F701" s="267"/>
      <c r="G701" s="267"/>
      <c r="H701" s="277"/>
      <c r="I701" s="272"/>
      <c r="J701" s="272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72"/>
      <c r="B702" s="267"/>
      <c r="C702" s="267"/>
      <c r="D702" s="267"/>
      <c r="E702" s="272"/>
      <c r="F702" s="267"/>
      <c r="G702" s="267"/>
      <c r="H702" s="277"/>
      <c r="I702" s="272"/>
      <c r="J702" s="272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72"/>
      <c r="B703" s="267"/>
      <c r="C703" s="267"/>
      <c r="D703" s="267"/>
      <c r="E703" s="272"/>
      <c r="F703" s="267"/>
      <c r="G703" s="267"/>
      <c r="H703" s="277"/>
      <c r="I703" s="272"/>
      <c r="J703" s="272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72"/>
      <c r="B704" s="267"/>
      <c r="C704" s="267"/>
      <c r="D704" s="267"/>
      <c r="E704" s="272"/>
      <c r="F704" s="267"/>
      <c r="G704" s="267"/>
      <c r="H704" s="277"/>
      <c r="I704" s="272"/>
      <c r="J704" s="272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72"/>
      <c r="B705" s="267"/>
      <c r="C705" s="267"/>
      <c r="D705" s="267"/>
      <c r="E705" s="272"/>
      <c r="F705" s="267"/>
      <c r="G705" s="267"/>
      <c r="H705" s="277"/>
      <c r="I705" s="272"/>
      <c r="J705" s="272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72"/>
      <c r="B706" s="267"/>
      <c r="C706" s="267"/>
      <c r="D706" s="267"/>
      <c r="E706" s="272"/>
      <c r="F706" s="267"/>
      <c r="G706" s="267"/>
      <c r="H706" s="277"/>
      <c r="I706" s="272"/>
      <c r="J706" s="272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72"/>
      <c r="B707" s="267"/>
      <c r="C707" s="267"/>
      <c r="D707" s="267"/>
      <c r="E707" s="272"/>
      <c r="F707" s="267"/>
      <c r="G707" s="267"/>
      <c r="H707" s="277"/>
      <c r="I707" s="272"/>
      <c r="J707" s="272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72"/>
      <c r="B708" s="267"/>
      <c r="C708" s="267"/>
      <c r="D708" s="267"/>
      <c r="E708" s="272"/>
      <c r="F708" s="267"/>
      <c r="G708" s="267"/>
      <c r="H708" s="277"/>
      <c r="I708" s="272"/>
      <c r="J708" s="272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72"/>
      <c r="B709" s="267"/>
      <c r="C709" s="267"/>
      <c r="D709" s="267"/>
      <c r="E709" s="272"/>
      <c r="F709" s="267"/>
      <c r="G709" s="267"/>
      <c r="H709" s="277"/>
      <c r="I709" s="272"/>
      <c r="J709" s="272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72"/>
      <c r="B710" s="267"/>
      <c r="C710" s="267"/>
      <c r="D710" s="267"/>
      <c r="E710" s="272"/>
      <c r="F710" s="267"/>
      <c r="G710" s="267"/>
      <c r="H710" s="277"/>
      <c r="I710" s="272"/>
      <c r="J710" s="272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72"/>
      <c r="B711" s="267"/>
      <c r="C711" s="267"/>
      <c r="D711" s="267"/>
      <c r="E711" s="272"/>
      <c r="F711" s="267"/>
      <c r="G711" s="267"/>
      <c r="H711" s="277"/>
      <c r="I711" s="272"/>
      <c r="J711" s="272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72"/>
      <c r="B712" s="267"/>
      <c r="C712" s="267"/>
      <c r="D712" s="267"/>
      <c r="E712" s="272"/>
      <c r="F712" s="267"/>
      <c r="G712" s="267"/>
      <c r="H712" s="277"/>
      <c r="I712" s="272"/>
      <c r="J712" s="272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72"/>
      <c r="B713" s="267"/>
      <c r="C713" s="267"/>
      <c r="D713" s="267"/>
      <c r="E713" s="272"/>
      <c r="F713" s="267"/>
      <c r="G713" s="267"/>
      <c r="H713" s="277"/>
      <c r="I713" s="272"/>
      <c r="J713" s="272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72"/>
      <c r="B714" s="267"/>
      <c r="C714" s="267"/>
      <c r="D714" s="267"/>
      <c r="E714" s="272"/>
      <c r="F714" s="267"/>
      <c r="G714" s="267"/>
      <c r="H714" s="277"/>
      <c r="I714" s="272"/>
      <c r="J714" s="272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72"/>
      <c r="B715" s="267"/>
      <c r="C715" s="267"/>
      <c r="D715" s="267"/>
      <c r="E715" s="272"/>
      <c r="F715" s="267"/>
      <c r="G715" s="267"/>
      <c r="H715" s="277"/>
      <c r="I715" s="272"/>
      <c r="J715" s="272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72"/>
      <c r="B716" s="267"/>
      <c r="C716" s="267"/>
      <c r="D716" s="267"/>
      <c r="E716" s="272"/>
      <c r="F716" s="267"/>
      <c r="G716" s="267"/>
      <c r="H716" s="277"/>
      <c r="I716" s="272"/>
      <c r="J716" s="272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72"/>
      <c r="B717" s="267"/>
      <c r="C717" s="267"/>
      <c r="D717" s="267"/>
      <c r="E717" s="272"/>
      <c r="F717" s="267"/>
      <c r="G717" s="267"/>
      <c r="H717" s="277"/>
      <c r="I717" s="272"/>
      <c r="J717" s="272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72"/>
      <c r="B718" s="267"/>
      <c r="C718" s="267"/>
      <c r="D718" s="267"/>
      <c r="E718" s="272"/>
      <c r="F718" s="267"/>
      <c r="G718" s="267"/>
      <c r="H718" s="277"/>
      <c r="I718" s="272"/>
      <c r="J718" s="272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72"/>
      <c r="B719" s="267"/>
      <c r="C719" s="267"/>
      <c r="D719" s="267"/>
      <c r="E719" s="272"/>
      <c r="F719" s="267"/>
      <c r="G719" s="267"/>
      <c r="H719" s="277"/>
      <c r="I719" s="272"/>
      <c r="J719" s="272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72"/>
      <c r="B720" s="267"/>
      <c r="C720" s="267"/>
      <c r="D720" s="267"/>
      <c r="E720" s="272"/>
      <c r="F720" s="267"/>
      <c r="G720" s="267"/>
      <c r="H720" s="277"/>
      <c r="I720" s="272"/>
      <c r="J720" s="272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72"/>
      <c r="B721" s="267"/>
      <c r="C721" s="267"/>
      <c r="D721" s="267"/>
      <c r="E721" s="272"/>
      <c r="F721" s="267"/>
      <c r="G721" s="267"/>
      <c r="H721" s="277"/>
      <c r="I721" s="272"/>
      <c r="J721" s="272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72"/>
      <c r="B722" s="267"/>
      <c r="C722" s="267"/>
      <c r="D722" s="267"/>
      <c r="E722" s="272"/>
      <c r="F722" s="267"/>
      <c r="G722" s="267"/>
      <c r="H722" s="277"/>
      <c r="I722" s="272"/>
      <c r="J722" s="272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72"/>
      <c r="B723" s="267"/>
      <c r="C723" s="267"/>
      <c r="D723" s="267"/>
      <c r="E723" s="272"/>
      <c r="F723" s="267"/>
      <c r="G723" s="267"/>
      <c r="H723" s="277"/>
      <c r="I723" s="272"/>
      <c r="J723" s="272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72"/>
      <c r="B724" s="267"/>
      <c r="C724" s="267"/>
      <c r="D724" s="267"/>
      <c r="E724" s="272"/>
      <c r="F724" s="267"/>
      <c r="G724" s="267"/>
      <c r="H724" s="277"/>
      <c r="I724" s="272"/>
      <c r="J724" s="272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72"/>
      <c r="B725" s="267"/>
      <c r="C725" s="267"/>
      <c r="D725" s="267"/>
      <c r="E725" s="272"/>
      <c r="F725" s="267"/>
      <c r="G725" s="267"/>
      <c r="H725" s="277"/>
      <c r="I725" s="272"/>
      <c r="J725" s="272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72"/>
      <c r="B726" s="267"/>
      <c r="C726" s="267"/>
      <c r="D726" s="267"/>
      <c r="E726" s="272"/>
      <c r="F726" s="267"/>
      <c r="G726" s="267"/>
      <c r="H726" s="277"/>
      <c r="I726" s="272"/>
      <c r="J726" s="272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72"/>
      <c r="B727" s="267"/>
      <c r="C727" s="267"/>
      <c r="D727" s="267"/>
      <c r="E727" s="272"/>
      <c r="F727" s="267"/>
      <c r="G727" s="267"/>
      <c r="H727" s="277"/>
      <c r="I727" s="272"/>
      <c r="J727" s="272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72"/>
      <c r="B728" s="267"/>
      <c r="C728" s="267"/>
      <c r="D728" s="267"/>
      <c r="E728" s="272"/>
      <c r="F728" s="267"/>
      <c r="G728" s="267"/>
      <c r="H728" s="277"/>
      <c r="I728" s="272"/>
      <c r="J728" s="272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72"/>
      <c r="B729" s="267"/>
      <c r="C729" s="267"/>
      <c r="D729" s="267"/>
      <c r="E729" s="272"/>
      <c r="F729" s="267"/>
      <c r="G729" s="267"/>
      <c r="H729" s="277"/>
      <c r="I729" s="272"/>
      <c r="J729" s="272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72"/>
      <c r="B730" s="267"/>
      <c r="C730" s="267"/>
      <c r="D730" s="267"/>
      <c r="E730" s="272"/>
      <c r="F730" s="267"/>
      <c r="G730" s="267"/>
      <c r="H730" s="277"/>
      <c r="I730" s="272"/>
      <c r="J730" s="272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72"/>
      <c r="B731" s="267"/>
      <c r="C731" s="267"/>
      <c r="D731" s="267"/>
      <c r="E731" s="272"/>
      <c r="F731" s="267"/>
      <c r="G731" s="267"/>
      <c r="H731" s="277"/>
      <c r="I731" s="272"/>
      <c r="J731" s="272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72"/>
      <c r="B732" s="267"/>
      <c r="C732" s="267"/>
      <c r="D732" s="267"/>
      <c r="E732" s="272"/>
      <c r="F732" s="267"/>
      <c r="G732" s="267"/>
      <c r="H732" s="277"/>
      <c r="I732" s="272"/>
      <c r="J732" s="272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72"/>
      <c r="B733" s="267"/>
      <c r="C733" s="267"/>
      <c r="D733" s="267"/>
      <c r="E733" s="272"/>
      <c r="F733" s="267"/>
      <c r="G733" s="267"/>
      <c r="H733" s="277"/>
      <c r="I733" s="272"/>
      <c r="J733" s="272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72"/>
      <c r="B734" s="267"/>
      <c r="C734" s="267"/>
      <c r="D734" s="267"/>
      <c r="E734" s="272"/>
      <c r="F734" s="267"/>
      <c r="G734" s="267"/>
      <c r="H734" s="277"/>
      <c r="I734" s="272"/>
      <c r="J734" s="272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72"/>
      <c r="B735" s="267"/>
      <c r="C735" s="267"/>
      <c r="D735" s="267"/>
      <c r="E735" s="272"/>
      <c r="F735" s="267"/>
      <c r="G735" s="267"/>
      <c r="H735" s="277"/>
      <c r="I735" s="272"/>
      <c r="J735" s="272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72"/>
      <c r="B736" s="267"/>
      <c r="C736" s="267"/>
      <c r="D736" s="267"/>
      <c r="E736" s="272"/>
      <c r="F736" s="267"/>
      <c r="G736" s="267"/>
      <c r="H736" s="277"/>
      <c r="I736" s="272"/>
      <c r="J736" s="272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72"/>
      <c r="B737" s="267"/>
      <c r="C737" s="267"/>
      <c r="D737" s="267"/>
      <c r="E737" s="272"/>
      <c r="F737" s="267"/>
      <c r="G737" s="267"/>
      <c r="H737" s="277"/>
      <c r="I737" s="272"/>
      <c r="J737" s="272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72"/>
      <c r="B738" s="267"/>
      <c r="C738" s="267"/>
      <c r="D738" s="267"/>
      <c r="E738" s="272"/>
      <c r="F738" s="267"/>
      <c r="G738" s="267"/>
      <c r="H738" s="277"/>
      <c r="I738" s="272"/>
      <c r="J738" s="272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72"/>
      <c r="B739" s="267"/>
      <c r="C739" s="267"/>
      <c r="D739" s="267"/>
      <c r="E739" s="272"/>
      <c r="F739" s="267"/>
      <c r="G739" s="267"/>
      <c r="H739" s="277"/>
      <c r="I739" s="272"/>
      <c r="J739" s="272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72"/>
      <c r="B740" s="267"/>
      <c r="C740" s="267"/>
      <c r="D740" s="267"/>
      <c r="E740" s="272"/>
      <c r="F740" s="267"/>
      <c r="G740" s="267"/>
      <c r="H740" s="277"/>
      <c r="I740" s="272"/>
      <c r="J740" s="272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72"/>
      <c r="B741" s="267"/>
      <c r="C741" s="267"/>
      <c r="D741" s="267"/>
      <c r="E741" s="272"/>
      <c r="F741" s="267"/>
      <c r="G741" s="267"/>
      <c r="H741" s="277"/>
      <c r="I741" s="272"/>
      <c r="J741" s="272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72"/>
      <c r="B742" s="267"/>
      <c r="C742" s="267"/>
      <c r="D742" s="267"/>
      <c r="E742" s="272"/>
      <c r="F742" s="267"/>
      <c r="G742" s="267"/>
      <c r="H742" s="277"/>
      <c r="I742" s="272"/>
      <c r="J742" s="272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72"/>
      <c r="B743" s="267"/>
      <c r="C743" s="267"/>
      <c r="D743" s="267"/>
      <c r="E743" s="272"/>
      <c r="F743" s="267"/>
      <c r="G743" s="267"/>
      <c r="H743" s="277"/>
      <c r="I743" s="272"/>
      <c r="J743" s="272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72"/>
      <c r="B744" s="267"/>
      <c r="C744" s="267"/>
      <c r="D744" s="267"/>
      <c r="E744" s="272"/>
      <c r="F744" s="267"/>
      <c r="G744" s="267"/>
      <c r="H744" s="277"/>
      <c r="I744" s="272"/>
      <c r="J744" s="272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72"/>
      <c r="B745" s="267"/>
      <c r="C745" s="267"/>
      <c r="D745" s="267"/>
      <c r="E745" s="272"/>
      <c r="F745" s="267"/>
      <c r="G745" s="267"/>
      <c r="H745" s="277"/>
      <c r="I745" s="272"/>
      <c r="J745" s="272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72"/>
      <c r="B746" s="267"/>
      <c r="C746" s="267"/>
      <c r="D746" s="267"/>
      <c r="E746" s="272"/>
      <c r="F746" s="267"/>
      <c r="G746" s="267"/>
      <c r="H746" s="277"/>
      <c r="I746" s="272"/>
      <c r="J746" s="272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72"/>
      <c r="B747" s="267"/>
      <c r="C747" s="267"/>
      <c r="D747" s="267"/>
      <c r="E747" s="272"/>
      <c r="F747" s="267"/>
      <c r="G747" s="267"/>
      <c r="H747" s="277"/>
      <c r="I747" s="272"/>
      <c r="J747" s="272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72"/>
      <c r="B748" s="267"/>
      <c r="C748" s="267"/>
      <c r="D748" s="267"/>
      <c r="E748" s="272"/>
      <c r="F748" s="267"/>
      <c r="G748" s="267"/>
      <c r="H748" s="277"/>
      <c r="I748" s="272"/>
      <c r="J748" s="272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72"/>
      <c r="B749" s="267"/>
      <c r="C749" s="267"/>
      <c r="D749" s="267"/>
      <c r="E749" s="272"/>
      <c r="F749" s="267"/>
      <c r="G749" s="267"/>
      <c r="H749" s="277"/>
      <c r="I749" s="272"/>
      <c r="J749" s="272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72"/>
      <c r="B750" s="267"/>
      <c r="C750" s="267"/>
      <c r="D750" s="267"/>
      <c r="E750" s="272"/>
      <c r="F750" s="267"/>
      <c r="G750" s="267"/>
      <c r="H750" s="277"/>
      <c r="I750" s="272"/>
      <c r="J750" s="272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72"/>
      <c r="B751" s="267"/>
      <c r="C751" s="267"/>
      <c r="D751" s="267"/>
      <c r="E751" s="272"/>
      <c r="F751" s="267"/>
      <c r="G751" s="267"/>
      <c r="H751" s="277"/>
      <c r="I751" s="272"/>
      <c r="J751" s="272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72"/>
      <c r="B752" s="267"/>
      <c r="C752" s="267"/>
      <c r="D752" s="267"/>
      <c r="E752" s="272"/>
      <c r="F752" s="267"/>
      <c r="G752" s="267"/>
      <c r="H752" s="277"/>
      <c r="I752" s="272"/>
      <c r="J752" s="272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72"/>
      <c r="B753" s="267"/>
      <c r="C753" s="267"/>
      <c r="D753" s="267"/>
      <c r="E753" s="272"/>
      <c r="F753" s="267"/>
      <c r="G753" s="267"/>
      <c r="H753" s="277"/>
      <c r="I753" s="272"/>
      <c r="J753" s="272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72"/>
      <c r="B754" s="267"/>
      <c r="C754" s="267"/>
      <c r="D754" s="267"/>
      <c r="E754" s="272"/>
      <c r="F754" s="267"/>
      <c r="G754" s="267"/>
      <c r="H754" s="277"/>
      <c r="I754" s="272"/>
      <c r="J754" s="272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72"/>
      <c r="B755" s="267"/>
      <c r="C755" s="267"/>
      <c r="D755" s="267"/>
      <c r="E755" s="272"/>
      <c r="F755" s="267"/>
      <c r="G755" s="267"/>
      <c r="H755" s="277"/>
      <c r="I755" s="272"/>
      <c r="J755" s="272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72"/>
      <c r="B756" s="267"/>
      <c r="C756" s="267"/>
      <c r="D756" s="267"/>
      <c r="E756" s="272"/>
      <c r="F756" s="267"/>
      <c r="G756" s="267"/>
      <c r="H756" s="277"/>
      <c r="I756" s="272"/>
      <c r="J756" s="272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72"/>
      <c r="B757" s="267"/>
      <c r="C757" s="267"/>
      <c r="D757" s="267"/>
      <c r="E757" s="272"/>
      <c r="F757" s="267"/>
      <c r="G757" s="267"/>
      <c r="H757" s="277"/>
      <c r="I757" s="272"/>
      <c r="J757" s="272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72"/>
      <c r="B758" s="267"/>
      <c r="C758" s="267"/>
      <c r="D758" s="267"/>
      <c r="E758" s="272"/>
      <c r="F758" s="267"/>
      <c r="G758" s="267"/>
      <c r="H758" s="277"/>
      <c r="I758" s="272"/>
      <c r="J758" s="272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72"/>
      <c r="B759" s="267"/>
      <c r="C759" s="267"/>
      <c r="D759" s="267"/>
      <c r="E759" s="272"/>
      <c r="F759" s="267"/>
      <c r="G759" s="267"/>
      <c r="H759" s="277"/>
      <c r="I759" s="272"/>
      <c r="J759" s="272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72"/>
      <c r="B760" s="267"/>
      <c r="C760" s="267"/>
      <c r="D760" s="267"/>
      <c r="E760" s="272"/>
      <c r="F760" s="267"/>
      <c r="G760" s="267"/>
      <c r="H760" s="277"/>
      <c r="I760" s="272"/>
      <c r="J760" s="272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72"/>
      <c r="B761" s="267"/>
      <c r="C761" s="267"/>
      <c r="D761" s="267"/>
      <c r="E761" s="272"/>
      <c r="F761" s="267"/>
      <c r="G761" s="267"/>
      <c r="H761" s="277"/>
      <c r="I761" s="272"/>
      <c r="J761" s="272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72"/>
      <c r="B762" s="267"/>
      <c r="C762" s="267"/>
      <c r="D762" s="267"/>
      <c r="E762" s="272"/>
      <c r="F762" s="267"/>
      <c r="G762" s="267"/>
      <c r="H762" s="277"/>
      <c r="I762" s="272"/>
      <c r="J762" s="272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72"/>
      <c r="B763" s="267"/>
      <c r="C763" s="267"/>
      <c r="D763" s="267"/>
      <c r="E763" s="272"/>
      <c r="F763" s="267"/>
      <c r="G763" s="267"/>
      <c r="H763" s="277"/>
      <c r="I763" s="272"/>
      <c r="J763" s="272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72"/>
      <c r="B764" s="267"/>
      <c r="C764" s="267"/>
      <c r="D764" s="267"/>
      <c r="E764" s="272"/>
      <c r="F764" s="267"/>
      <c r="G764" s="267"/>
      <c r="H764" s="277"/>
      <c r="I764" s="272"/>
      <c r="J764" s="272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72"/>
      <c r="B765" s="267"/>
      <c r="C765" s="267"/>
      <c r="D765" s="267"/>
      <c r="E765" s="272"/>
      <c r="F765" s="267"/>
      <c r="G765" s="267"/>
      <c r="H765" s="277"/>
      <c r="I765" s="272"/>
      <c r="J765" s="272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72"/>
      <c r="B766" s="267"/>
      <c r="C766" s="267"/>
      <c r="D766" s="267"/>
      <c r="E766" s="272"/>
      <c r="F766" s="267"/>
      <c r="G766" s="267"/>
      <c r="H766" s="277"/>
      <c r="I766" s="272"/>
      <c r="J766" s="272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72"/>
      <c r="B767" s="267"/>
      <c r="C767" s="267"/>
      <c r="D767" s="267"/>
      <c r="E767" s="272"/>
      <c r="F767" s="267"/>
      <c r="G767" s="267"/>
      <c r="H767" s="277"/>
      <c r="I767" s="272"/>
      <c r="J767" s="272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72"/>
      <c r="B768" s="267"/>
      <c r="C768" s="267"/>
      <c r="D768" s="267"/>
      <c r="E768" s="272"/>
      <c r="F768" s="267"/>
      <c r="G768" s="267"/>
      <c r="H768" s="277"/>
      <c r="I768" s="272"/>
      <c r="J768" s="272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72"/>
      <c r="B769" s="267"/>
      <c r="C769" s="267"/>
      <c r="D769" s="267"/>
      <c r="E769" s="272"/>
      <c r="F769" s="267"/>
      <c r="G769" s="267"/>
      <c r="H769" s="277"/>
      <c r="I769" s="272"/>
      <c r="J769" s="272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72"/>
      <c r="B770" s="267"/>
      <c r="C770" s="267"/>
      <c r="D770" s="267"/>
      <c r="E770" s="272"/>
      <c r="F770" s="267"/>
      <c r="G770" s="267"/>
      <c r="H770" s="277"/>
      <c r="I770" s="272"/>
      <c r="J770" s="272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72"/>
      <c r="B771" s="267"/>
      <c r="C771" s="267"/>
      <c r="D771" s="267"/>
      <c r="E771" s="272"/>
      <c r="F771" s="267"/>
      <c r="G771" s="267"/>
      <c r="H771" s="277"/>
      <c r="I771" s="272"/>
      <c r="J771" s="272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72"/>
      <c r="B772" s="267"/>
      <c r="C772" s="267"/>
      <c r="D772" s="267"/>
      <c r="E772" s="272"/>
      <c r="F772" s="267"/>
      <c r="G772" s="267"/>
      <c r="H772" s="277"/>
      <c r="I772" s="272"/>
      <c r="J772" s="272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72"/>
      <c r="B773" s="267"/>
      <c r="C773" s="267"/>
      <c r="D773" s="267"/>
      <c r="E773" s="272"/>
      <c r="F773" s="267"/>
      <c r="G773" s="267"/>
      <c r="H773" s="277"/>
      <c r="I773" s="272"/>
      <c r="J773" s="272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72"/>
      <c r="B774" s="267"/>
      <c r="C774" s="267"/>
      <c r="D774" s="267"/>
      <c r="E774" s="272"/>
      <c r="F774" s="267"/>
      <c r="G774" s="267"/>
      <c r="H774" s="277"/>
      <c r="I774" s="272"/>
      <c r="J774" s="272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72"/>
      <c r="B775" s="267"/>
      <c r="C775" s="267"/>
      <c r="D775" s="267"/>
      <c r="E775" s="272"/>
      <c r="F775" s="267"/>
      <c r="G775" s="267"/>
      <c r="H775" s="277"/>
      <c r="I775" s="272"/>
      <c r="J775" s="272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72"/>
      <c r="B776" s="267"/>
      <c r="C776" s="267"/>
      <c r="D776" s="267"/>
      <c r="E776" s="272"/>
      <c r="F776" s="267"/>
      <c r="G776" s="267"/>
      <c r="H776" s="277"/>
      <c r="I776" s="272"/>
      <c r="J776" s="272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72"/>
      <c r="B777" s="267"/>
      <c r="C777" s="267"/>
      <c r="D777" s="267"/>
      <c r="E777" s="272"/>
      <c r="F777" s="267"/>
      <c r="G777" s="267"/>
      <c r="H777" s="277"/>
      <c r="I777" s="272"/>
      <c r="J777" s="272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72"/>
      <c r="B778" s="267"/>
      <c r="C778" s="267"/>
      <c r="D778" s="267"/>
      <c r="E778" s="272"/>
      <c r="F778" s="267"/>
      <c r="G778" s="267"/>
      <c r="H778" s="277"/>
      <c r="I778" s="272"/>
      <c r="J778" s="272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72"/>
      <c r="B779" s="267"/>
      <c r="C779" s="267"/>
      <c r="D779" s="267"/>
      <c r="E779" s="272"/>
      <c r="F779" s="267"/>
      <c r="G779" s="267"/>
      <c r="H779" s="277"/>
      <c r="I779" s="272"/>
      <c r="J779" s="272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72"/>
      <c r="B780" s="267"/>
      <c r="C780" s="267"/>
      <c r="D780" s="267"/>
      <c r="E780" s="272"/>
      <c r="F780" s="267"/>
      <c r="G780" s="267"/>
      <c r="H780" s="277"/>
      <c r="I780" s="272"/>
      <c r="J780" s="272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72"/>
      <c r="B781" s="267"/>
      <c r="C781" s="267"/>
      <c r="D781" s="267"/>
      <c r="E781" s="272"/>
      <c r="F781" s="267"/>
      <c r="G781" s="267"/>
      <c r="H781" s="277"/>
      <c r="I781" s="272"/>
      <c r="J781" s="272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72"/>
      <c r="B782" s="267"/>
      <c r="C782" s="267"/>
      <c r="D782" s="267"/>
      <c r="E782" s="272"/>
      <c r="F782" s="267"/>
      <c r="G782" s="267"/>
      <c r="H782" s="277"/>
      <c r="I782" s="272"/>
      <c r="J782" s="272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72"/>
      <c r="B783" s="267"/>
      <c r="C783" s="267"/>
      <c r="D783" s="267"/>
      <c r="E783" s="272"/>
      <c r="F783" s="267"/>
      <c r="G783" s="267"/>
      <c r="H783" s="277"/>
      <c r="I783" s="272"/>
      <c r="J783" s="272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72"/>
      <c r="B784" s="267"/>
      <c r="C784" s="267"/>
      <c r="D784" s="267"/>
      <c r="E784" s="272"/>
      <c r="F784" s="267"/>
      <c r="G784" s="267"/>
      <c r="H784" s="277"/>
      <c r="I784" s="272"/>
      <c r="J784" s="272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72"/>
      <c r="B785" s="267"/>
      <c r="C785" s="267"/>
      <c r="D785" s="267"/>
      <c r="E785" s="272"/>
      <c r="F785" s="267"/>
      <c r="G785" s="267"/>
      <c r="H785" s="277"/>
      <c r="I785" s="272"/>
      <c r="J785" s="272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72"/>
      <c r="B786" s="267"/>
      <c r="C786" s="267"/>
      <c r="D786" s="267"/>
      <c r="E786" s="272"/>
      <c r="F786" s="267"/>
      <c r="G786" s="267"/>
      <c r="H786" s="277"/>
      <c r="I786" s="272"/>
      <c r="J786" s="272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72"/>
      <c r="B787" s="267"/>
      <c r="C787" s="267"/>
      <c r="D787" s="267"/>
      <c r="E787" s="272"/>
      <c r="F787" s="267"/>
      <c r="G787" s="267"/>
      <c r="H787" s="277"/>
      <c r="I787" s="272"/>
      <c r="J787" s="272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72"/>
      <c r="B788" s="267"/>
      <c r="C788" s="267"/>
      <c r="D788" s="267"/>
      <c r="E788" s="272"/>
      <c r="F788" s="267"/>
      <c r="G788" s="267"/>
      <c r="H788" s="277"/>
      <c r="I788" s="272"/>
      <c r="J788" s="272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72"/>
      <c r="B789" s="267"/>
      <c r="C789" s="267"/>
      <c r="D789" s="267"/>
      <c r="E789" s="272"/>
      <c r="F789" s="267"/>
      <c r="G789" s="267"/>
      <c r="H789" s="277"/>
      <c r="I789" s="272"/>
      <c r="J789" s="272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72"/>
      <c r="B790" s="267"/>
      <c r="C790" s="267"/>
      <c r="D790" s="267"/>
      <c r="E790" s="272"/>
      <c r="F790" s="267"/>
      <c r="G790" s="267"/>
      <c r="H790" s="277"/>
      <c r="I790" s="272"/>
      <c r="J790" s="272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72"/>
      <c r="B791" s="267"/>
      <c r="C791" s="267"/>
      <c r="D791" s="267"/>
      <c r="E791" s="272"/>
      <c r="F791" s="267"/>
      <c r="G791" s="267"/>
      <c r="H791" s="277"/>
      <c r="I791" s="272"/>
      <c r="J791" s="272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72"/>
      <c r="B792" s="267"/>
      <c r="C792" s="267"/>
      <c r="D792" s="267"/>
      <c r="E792" s="272"/>
      <c r="F792" s="267"/>
      <c r="G792" s="267"/>
      <c r="H792" s="277"/>
      <c r="I792" s="272"/>
      <c r="J792" s="272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72"/>
      <c r="B793" s="267"/>
      <c r="C793" s="267"/>
      <c r="D793" s="267"/>
      <c r="E793" s="272"/>
      <c r="F793" s="267"/>
      <c r="G793" s="267"/>
      <c r="H793" s="277"/>
      <c r="I793" s="272"/>
      <c r="J793" s="272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72"/>
      <c r="B794" s="267"/>
      <c r="C794" s="267"/>
      <c r="D794" s="267"/>
      <c r="E794" s="272"/>
      <c r="F794" s="267"/>
      <c r="G794" s="267"/>
      <c r="H794" s="277"/>
      <c r="I794" s="272"/>
      <c r="J794" s="272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72"/>
      <c r="B795" s="267"/>
      <c r="C795" s="267"/>
      <c r="D795" s="267"/>
      <c r="E795" s="272"/>
      <c r="F795" s="267"/>
      <c r="G795" s="267"/>
      <c r="H795" s="277"/>
      <c r="I795" s="272"/>
      <c r="J795" s="272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72"/>
      <c r="B796" s="267"/>
      <c r="C796" s="267"/>
      <c r="D796" s="267"/>
      <c r="E796" s="272"/>
      <c r="F796" s="267"/>
      <c r="G796" s="267"/>
      <c r="H796" s="277"/>
      <c r="I796" s="272"/>
      <c r="J796" s="272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72"/>
      <c r="B797" s="267"/>
      <c r="C797" s="267"/>
      <c r="D797" s="267"/>
      <c r="E797" s="272"/>
      <c r="F797" s="267"/>
      <c r="G797" s="267"/>
      <c r="H797" s="277"/>
      <c r="I797" s="272"/>
      <c r="J797" s="272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72"/>
      <c r="B798" s="267"/>
      <c r="C798" s="267"/>
      <c r="D798" s="267"/>
      <c r="E798" s="272"/>
      <c r="F798" s="267"/>
      <c r="G798" s="267"/>
      <c r="H798" s="277"/>
      <c r="I798" s="272"/>
      <c r="J798" s="272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72"/>
      <c r="B799" s="267"/>
      <c r="C799" s="267"/>
      <c r="D799" s="267"/>
      <c r="E799" s="272"/>
      <c r="F799" s="267"/>
      <c r="G799" s="267"/>
      <c r="H799" s="277"/>
      <c r="I799" s="272"/>
      <c r="J799" s="272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72"/>
      <c r="B800" s="267"/>
      <c r="C800" s="267"/>
      <c r="D800" s="267"/>
      <c r="E800" s="272"/>
      <c r="F800" s="267"/>
      <c r="G800" s="267"/>
      <c r="H800" s="277"/>
      <c r="I800" s="272"/>
      <c r="J800" s="272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72"/>
      <c r="B801" s="267"/>
      <c r="C801" s="267"/>
      <c r="D801" s="267"/>
      <c r="E801" s="272"/>
      <c r="F801" s="267"/>
      <c r="G801" s="267"/>
      <c r="H801" s="277"/>
      <c r="I801" s="272"/>
      <c r="J801" s="272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72"/>
      <c r="B802" s="267"/>
      <c r="C802" s="267"/>
      <c r="D802" s="267"/>
      <c r="E802" s="272"/>
      <c r="F802" s="267"/>
      <c r="G802" s="267"/>
      <c r="H802" s="277"/>
      <c r="I802" s="272"/>
      <c r="J802" s="272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72"/>
      <c r="B803" s="267"/>
      <c r="C803" s="267"/>
      <c r="D803" s="267"/>
      <c r="E803" s="272"/>
      <c r="F803" s="267"/>
      <c r="G803" s="267"/>
      <c r="H803" s="277"/>
      <c r="I803" s="272"/>
      <c r="J803" s="272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72"/>
      <c r="B804" s="267"/>
      <c r="C804" s="267"/>
      <c r="D804" s="267"/>
      <c r="E804" s="272"/>
      <c r="F804" s="267"/>
      <c r="G804" s="267"/>
      <c r="H804" s="277"/>
      <c r="I804" s="272"/>
      <c r="J804" s="272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72"/>
      <c r="B805" s="267"/>
      <c r="C805" s="267"/>
      <c r="D805" s="267"/>
      <c r="E805" s="272"/>
      <c r="F805" s="267"/>
      <c r="G805" s="267"/>
      <c r="H805" s="277"/>
      <c r="I805" s="272"/>
      <c r="J805" s="272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72"/>
      <c r="B806" s="267"/>
      <c r="C806" s="267"/>
      <c r="D806" s="267"/>
      <c r="E806" s="272"/>
      <c r="F806" s="267"/>
      <c r="G806" s="267"/>
      <c r="H806" s="277"/>
      <c r="I806" s="272"/>
      <c r="J806" s="272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72"/>
      <c r="B807" s="267"/>
      <c r="C807" s="267"/>
      <c r="D807" s="267"/>
      <c r="E807" s="272"/>
      <c r="F807" s="267"/>
      <c r="G807" s="267"/>
      <c r="H807" s="277"/>
      <c r="I807" s="272"/>
      <c r="J807" s="272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72"/>
      <c r="B808" s="267"/>
      <c r="C808" s="267"/>
      <c r="D808" s="267"/>
      <c r="E808" s="272"/>
      <c r="F808" s="267"/>
      <c r="G808" s="267"/>
      <c r="H808" s="277"/>
      <c r="I808" s="272"/>
      <c r="J808" s="272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72"/>
      <c r="B809" s="267"/>
      <c r="C809" s="267"/>
      <c r="D809" s="267"/>
      <c r="E809" s="272"/>
      <c r="F809" s="267"/>
      <c r="G809" s="267"/>
      <c r="H809" s="277"/>
      <c r="I809" s="272"/>
      <c r="J809" s="272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72"/>
      <c r="B810" s="267"/>
      <c r="C810" s="267"/>
      <c r="D810" s="267"/>
      <c r="E810" s="272"/>
      <c r="F810" s="267"/>
      <c r="G810" s="267"/>
      <c r="H810" s="277"/>
      <c r="I810" s="272"/>
      <c r="J810" s="272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72"/>
      <c r="B811" s="267"/>
      <c r="C811" s="267"/>
      <c r="D811" s="267"/>
      <c r="E811" s="272"/>
      <c r="F811" s="267"/>
      <c r="G811" s="267"/>
      <c r="H811" s="277"/>
      <c r="I811" s="272"/>
      <c r="J811" s="272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72"/>
      <c r="B812" s="267"/>
      <c r="C812" s="267"/>
      <c r="D812" s="267"/>
      <c r="E812" s="272"/>
      <c r="F812" s="267"/>
      <c r="G812" s="267"/>
      <c r="H812" s="277"/>
      <c r="I812" s="272"/>
      <c r="J812" s="272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72"/>
      <c r="B813" s="267"/>
      <c r="C813" s="267"/>
      <c r="D813" s="267"/>
      <c r="E813" s="272"/>
      <c r="F813" s="267"/>
      <c r="G813" s="267"/>
      <c r="H813" s="277"/>
      <c r="I813" s="272"/>
      <c r="J813" s="272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72"/>
      <c r="B814" s="267"/>
      <c r="C814" s="267"/>
      <c r="D814" s="267"/>
      <c r="E814" s="272"/>
      <c r="F814" s="267"/>
      <c r="G814" s="267"/>
      <c r="H814" s="277"/>
      <c r="I814" s="272"/>
      <c r="J814" s="272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72"/>
      <c r="B815" s="267"/>
      <c r="C815" s="267"/>
      <c r="D815" s="267"/>
      <c r="E815" s="272"/>
      <c r="F815" s="267"/>
      <c r="G815" s="267"/>
      <c r="H815" s="277"/>
      <c r="I815" s="272"/>
      <c r="J815" s="272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72"/>
      <c r="B816" s="267"/>
      <c r="C816" s="267"/>
      <c r="D816" s="267"/>
      <c r="E816" s="272"/>
      <c r="F816" s="267"/>
      <c r="G816" s="267"/>
      <c r="H816" s="277"/>
      <c r="I816" s="272"/>
      <c r="J816" s="272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72"/>
      <c r="B817" s="267"/>
      <c r="C817" s="267"/>
      <c r="D817" s="267"/>
      <c r="E817" s="272"/>
      <c r="F817" s="267"/>
      <c r="G817" s="267"/>
      <c r="H817" s="277"/>
      <c r="I817" s="272"/>
      <c r="J817" s="272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72"/>
      <c r="B818" s="267"/>
      <c r="C818" s="267"/>
      <c r="D818" s="267"/>
      <c r="E818" s="272"/>
      <c r="F818" s="267"/>
      <c r="G818" s="267"/>
      <c r="H818" s="277"/>
      <c r="I818" s="272"/>
      <c r="J818" s="272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72"/>
      <c r="B819" s="267"/>
      <c r="C819" s="267"/>
      <c r="D819" s="267"/>
      <c r="E819" s="272"/>
      <c r="F819" s="267"/>
      <c r="G819" s="267"/>
      <c r="H819" s="277"/>
      <c r="I819" s="272"/>
      <c r="J819" s="272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72"/>
      <c r="B820" s="267"/>
      <c r="C820" s="267"/>
      <c r="D820" s="267"/>
      <c r="E820" s="272"/>
      <c r="F820" s="267"/>
      <c r="G820" s="267"/>
      <c r="H820" s="277"/>
      <c r="I820" s="272"/>
      <c r="J820" s="272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72"/>
      <c r="B821" s="267"/>
      <c r="C821" s="267"/>
      <c r="D821" s="267"/>
      <c r="E821" s="272"/>
      <c r="F821" s="267"/>
      <c r="G821" s="267"/>
      <c r="H821" s="277"/>
      <c r="I821" s="272"/>
      <c r="J821" s="272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72"/>
      <c r="B822" s="267"/>
      <c r="C822" s="267"/>
      <c r="D822" s="267"/>
      <c r="E822" s="272"/>
      <c r="F822" s="267"/>
      <c r="G822" s="267"/>
      <c r="H822" s="277"/>
      <c r="I822" s="272"/>
      <c r="J822" s="272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72"/>
      <c r="B823" s="267"/>
      <c r="C823" s="267"/>
      <c r="D823" s="267"/>
      <c r="E823" s="272"/>
      <c r="F823" s="267"/>
      <c r="G823" s="267"/>
      <c r="H823" s="277"/>
      <c r="I823" s="272"/>
      <c r="J823" s="272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72"/>
      <c r="B824" s="267"/>
      <c r="C824" s="267"/>
      <c r="D824" s="267"/>
      <c r="E824" s="272"/>
      <c r="F824" s="267"/>
      <c r="G824" s="267"/>
      <c r="H824" s="277"/>
      <c r="I824" s="272"/>
      <c r="J824" s="272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72"/>
      <c r="B825" s="267"/>
      <c r="C825" s="267"/>
      <c r="D825" s="267"/>
      <c r="E825" s="272"/>
      <c r="F825" s="267"/>
      <c r="G825" s="267"/>
      <c r="H825" s="277"/>
      <c r="I825" s="272"/>
      <c r="J825" s="272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72"/>
      <c r="B826" s="267"/>
      <c r="C826" s="267"/>
      <c r="D826" s="267"/>
      <c r="E826" s="272"/>
      <c r="F826" s="267"/>
      <c r="G826" s="267"/>
      <c r="H826" s="277"/>
      <c r="I826" s="272"/>
      <c r="J826" s="272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72"/>
      <c r="B827" s="267"/>
      <c r="C827" s="267"/>
      <c r="D827" s="267"/>
      <c r="E827" s="272"/>
      <c r="F827" s="267"/>
      <c r="G827" s="267"/>
      <c r="H827" s="277"/>
      <c r="I827" s="272"/>
      <c r="J827" s="272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72"/>
      <c r="B828" s="267"/>
      <c r="C828" s="267"/>
      <c r="D828" s="267"/>
      <c r="E828" s="272"/>
      <c r="F828" s="267"/>
      <c r="G828" s="267"/>
      <c r="H828" s="277"/>
      <c r="I828" s="272"/>
      <c r="J828" s="272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72"/>
      <c r="B829" s="267"/>
      <c r="C829" s="267"/>
      <c r="D829" s="267"/>
      <c r="E829" s="272"/>
      <c r="F829" s="267"/>
      <c r="G829" s="267"/>
      <c r="H829" s="277"/>
      <c r="I829" s="272"/>
      <c r="J829" s="272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72"/>
      <c r="B830" s="267"/>
      <c r="C830" s="267"/>
      <c r="D830" s="267"/>
      <c r="E830" s="272"/>
      <c r="F830" s="267"/>
      <c r="G830" s="267"/>
      <c r="H830" s="277"/>
      <c r="I830" s="272"/>
      <c r="J830" s="272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72"/>
      <c r="B831" s="267"/>
      <c r="C831" s="267"/>
      <c r="D831" s="267"/>
      <c r="E831" s="272"/>
      <c r="F831" s="267"/>
      <c r="G831" s="267"/>
      <c r="H831" s="277"/>
      <c r="I831" s="272"/>
      <c r="J831" s="272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72"/>
      <c r="B832" s="267"/>
      <c r="C832" s="267"/>
      <c r="D832" s="267"/>
      <c r="E832" s="272"/>
      <c r="F832" s="267"/>
      <c r="G832" s="267"/>
      <c r="H832" s="277"/>
      <c r="I832" s="272"/>
      <c r="J832" s="272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72"/>
      <c r="B833" s="267"/>
      <c r="C833" s="267"/>
      <c r="D833" s="267"/>
      <c r="E833" s="272"/>
      <c r="F833" s="267"/>
      <c r="G833" s="267"/>
      <c r="H833" s="277"/>
      <c r="I833" s="272"/>
      <c r="J833" s="272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72"/>
      <c r="B834" s="267"/>
      <c r="C834" s="267"/>
      <c r="D834" s="267"/>
      <c r="E834" s="272"/>
      <c r="F834" s="267"/>
      <c r="G834" s="267"/>
      <c r="H834" s="277"/>
      <c r="I834" s="272"/>
      <c r="J834" s="272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72"/>
      <c r="B835" s="267"/>
      <c r="C835" s="267"/>
      <c r="D835" s="267"/>
      <c r="E835" s="272"/>
      <c r="F835" s="267"/>
      <c r="G835" s="267"/>
      <c r="H835" s="277"/>
      <c r="I835" s="272"/>
      <c r="J835" s="272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72"/>
      <c r="B836" s="267"/>
      <c r="C836" s="267"/>
      <c r="D836" s="267"/>
      <c r="E836" s="272"/>
      <c r="F836" s="267"/>
      <c r="G836" s="267"/>
      <c r="H836" s="277"/>
      <c r="I836" s="272"/>
      <c r="J836" s="272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72"/>
      <c r="B837" s="267"/>
      <c r="C837" s="267"/>
      <c r="D837" s="267"/>
      <c r="E837" s="272"/>
      <c r="F837" s="267"/>
      <c r="G837" s="267"/>
      <c r="H837" s="277"/>
      <c r="I837" s="272"/>
      <c r="J837" s="272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72"/>
      <c r="B838" s="267"/>
      <c r="C838" s="267"/>
      <c r="D838" s="267"/>
      <c r="E838" s="272"/>
      <c r="F838" s="267"/>
      <c r="G838" s="267"/>
      <c r="H838" s="277"/>
      <c r="I838" s="272"/>
      <c r="J838" s="272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72"/>
      <c r="B839" s="267"/>
      <c r="C839" s="267"/>
      <c r="D839" s="267"/>
      <c r="E839" s="272"/>
      <c r="F839" s="267"/>
      <c r="G839" s="267"/>
      <c r="H839" s="277"/>
      <c r="I839" s="272"/>
      <c r="J839" s="272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72"/>
      <c r="B840" s="267"/>
      <c r="C840" s="267"/>
      <c r="D840" s="267"/>
      <c r="E840" s="272"/>
      <c r="F840" s="267"/>
      <c r="G840" s="267"/>
      <c r="H840" s="277"/>
      <c r="I840" s="272"/>
      <c r="J840" s="272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72"/>
      <c r="B841" s="267"/>
      <c r="C841" s="267"/>
      <c r="D841" s="267"/>
      <c r="E841" s="272"/>
      <c r="F841" s="267"/>
      <c r="G841" s="267"/>
      <c r="H841" s="277"/>
      <c r="I841" s="272"/>
      <c r="J841" s="272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72"/>
      <c r="B842" s="267"/>
      <c r="C842" s="267"/>
      <c r="D842" s="267"/>
      <c r="E842" s="272"/>
      <c r="F842" s="267"/>
      <c r="G842" s="267"/>
      <c r="H842" s="277"/>
      <c r="I842" s="272"/>
      <c r="J842" s="272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72"/>
      <c r="B843" s="267"/>
      <c r="C843" s="267"/>
      <c r="D843" s="267"/>
      <c r="E843" s="272"/>
      <c r="F843" s="267"/>
      <c r="G843" s="267"/>
      <c r="H843" s="277"/>
      <c r="I843" s="272"/>
      <c r="J843" s="272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72"/>
      <c r="B844" s="267"/>
      <c r="C844" s="267"/>
      <c r="D844" s="267"/>
      <c r="E844" s="272"/>
      <c r="F844" s="267"/>
      <c r="G844" s="267"/>
      <c r="H844" s="277"/>
      <c r="I844" s="272"/>
      <c r="J844" s="272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72"/>
      <c r="B845" s="267"/>
      <c r="C845" s="267"/>
      <c r="D845" s="267"/>
      <c r="E845" s="272"/>
      <c r="F845" s="267"/>
      <c r="G845" s="267"/>
      <c r="H845" s="277"/>
      <c r="I845" s="272"/>
      <c r="J845" s="272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72"/>
      <c r="B846" s="267"/>
      <c r="C846" s="267"/>
      <c r="D846" s="267"/>
      <c r="E846" s="272"/>
      <c r="F846" s="267"/>
      <c r="G846" s="267"/>
      <c r="H846" s="277"/>
      <c r="I846" s="272"/>
      <c r="J846" s="272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72"/>
      <c r="B847" s="267"/>
      <c r="C847" s="267"/>
      <c r="D847" s="267"/>
      <c r="E847" s="272"/>
      <c r="F847" s="267"/>
      <c r="G847" s="267"/>
      <c r="H847" s="277"/>
      <c r="I847" s="272"/>
      <c r="J847" s="272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72"/>
      <c r="B848" s="267"/>
      <c r="C848" s="267"/>
      <c r="D848" s="267"/>
      <c r="E848" s="272"/>
      <c r="F848" s="267"/>
      <c r="G848" s="267"/>
      <c r="H848" s="277"/>
      <c r="I848" s="272"/>
      <c r="J848" s="272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72"/>
      <c r="B849" s="267"/>
      <c r="C849" s="267"/>
      <c r="D849" s="267"/>
      <c r="E849" s="272"/>
      <c r="F849" s="267"/>
      <c r="G849" s="267"/>
      <c r="H849" s="277"/>
      <c r="I849" s="272"/>
      <c r="J849" s="272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72"/>
      <c r="B850" s="267"/>
      <c r="C850" s="267"/>
      <c r="D850" s="267"/>
      <c r="E850" s="272"/>
      <c r="F850" s="267"/>
      <c r="G850" s="267"/>
      <c r="H850" s="277"/>
      <c r="I850" s="272"/>
      <c r="J850" s="272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72"/>
      <c r="B851" s="267"/>
      <c r="C851" s="267"/>
      <c r="D851" s="267"/>
      <c r="E851" s="272"/>
      <c r="F851" s="267"/>
      <c r="G851" s="267"/>
      <c r="H851" s="277"/>
      <c r="I851" s="272"/>
      <c r="J851" s="272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72"/>
      <c r="B852" s="267"/>
      <c r="C852" s="267"/>
      <c r="D852" s="267"/>
      <c r="E852" s="272"/>
      <c r="F852" s="267"/>
      <c r="G852" s="267"/>
      <c r="H852" s="277"/>
      <c r="I852" s="272"/>
      <c r="J852" s="272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72"/>
      <c r="B853" s="267"/>
      <c r="C853" s="267"/>
      <c r="D853" s="267"/>
      <c r="E853" s="272"/>
      <c r="F853" s="267"/>
      <c r="G853" s="267"/>
      <c r="H853" s="277"/>
      <c r="I853" s="272"/>
      <c r="J853" s="272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72"/>
      <c r="B854" s="267"/>
      <c r="C854" s="267"/>
      <c r="D854" s="267"/>
      <c r="E854" s="272"/>
      <c r="F854" s="267"/>
      <c r="G854" s="267"/>
      <c r="H854" s="277"/>
      <c r="I854" s="272"/>
      <c r="J854" s="272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72"/>
      <c r="B855" s="267"/>
      <c r="C855" s="267"/>
      <c r="D855" s="267"/>
      <c r="E855" s="272"/>
      <c r="F855" s="267"/>
      <c r="G855" s="267"/>
      <c r="H855" s="277"/>
      <c r="I855" s="272"/>
      <c r="J855" s="272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72"/>
      <c r="B856" s="267"/>
      <c r="C856" s="267"/>
      <c r="D856" s="267"/>
      <c r="E856" s="272"/>
      <c r="F856" s="267"/>
      <c r="G856" s="267"/>
      <c r="H856" s="277"/>
      <c r="I856" s="272"/>
      <c r="J856" s="272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72"/>
      <c r="B857" s="267"/>
      <c r="C857" s="267"/>
      <c r="D857" s="267"/>
      <c r="E857" s="272"/>
      <c r="F857" s="267"/>
      <c r="G857" s="267"/>
      <c r="H857" s="277"/>
      <c r="I857" s="272"/>
      <c r="J857" s="272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72"/>
      <c r="B858" s="267"/>
      <c r="C858" s="267"/>
      <c r="D858" s="267"/>
      <c r="E858" s="272"/>
      <c r="F858" s="267"/>
      <c r="G858" s="267"/>
      <c r="H858" s="277"/>
      <c r="I858" s="272"/>
      <c r="J858" s="272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72"/>
      <c r="B859" s="267"/>
      <c r="C859" s="267"/>
      <c r="D859" s="267"/>
      <c r="E859" s="272"/>
      <c r="F859" s="267"/>
      <c r="G859" s="267"/>
      <c r="H859" s="277"/>
      <c r="I859" s="272"/>
      <c r="J859" s="272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72"/>
      <c r="B860" s="267"/>
      <c r="C860" s="267"/>
      <c r="D860" s="267"/>
      <c r="E860" s="272"/>
      <c r="F860" s="267"/>
      <c r="G860" s="267"/>
      <c r="H860" s="277"/>
      <c r="I860" s="272"/>
      <c r="J860" s="272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72"/>
      <c r="B861" s="267"/>
      <c r="C861" s="267"/>
      <c r="D861" s="267"/>
      <c r="E861" s="272"/>
      <c r="F861" s="267"/>
      <c r="G861" s="267"/>
      <c r="H861" s="277"/>
      <c r="I861" s="272"/>
      <c r="J861" s="272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72"/>
      <c r="B862" s="267"/>
      <c r="C862" s="267"/>
      <c r="D862" s="267"/>
      <c r="E862" s="272"/>
      <c r="F862" s="267"/>
      <c r="G862" s="267"/>
      <c r="H862" s="277"/>
      <c r="I862" s="272"/>
      <c r="J862" s="272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72"/>
      <c r="B863" s="267"/>
      <c r="C863" s="267"/>
      <c r="D863" s="267"/>
      <c r="E863" s="272"/>
      <c r="F863" s="267"/>
      <c r="G863" s="267"/>
      <c r="H863" s="277"/>
      <c r="I863" s="272"/>
      <c r="J863" s="272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72"/>
      <c r="B864" s="267"/>
      <c r="C864" s="267"/>
      <c r="D864" s="267"/>
      <c r="E864" s="272"/>
      <c r="F864" s="267"/>
      <c r="G864" s="267"/>
      <c r="H864" s="277"/>
      <c r="I864" s="272"/>
      <c r="J864" s="272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72"/>
      <c r="B865" s="267"/>
      <c r="C865" s="267"/>
      <c r="D865" s="267"/>
      <c r="E865" s="272"/>
      <c r="F865" s="267"/>
      <c r="G865" s="267"/>
      <c r="H865" s="277"/>
      <c r="I865" s="272"/>
      <c r="J865" s="272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72"/>
      <c r="B866" s="267"/>
      <c r="C866" s="267"/>
      <c r="D866" s="267"/>
      <c r="E866" s="272"/>
      <c r="F866" s="267"/>
      <c r="G866" s="267"/>
      <c r="H866" s="277"/>
      <c r="I866" s="272"/>
      <c r="J866" s="272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72"/>
      <c r="B867" s="267"/>
      <c r="C867" s="267"/>
      <c r="D867" s="267"/>
      <c r="E867" s="272"/>
      <c r="F867" s="267"/>
      <c r="G867" s="267"/>
      <c r="H867" s="277"/>
      <c r="I867" s="272"/>
      <c r="J867" s="272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72"/>
      <c r="B868" s="267"/>
      <c r="C868" s="267"/>
      <c r="D868" s="267"/>
      <c r="E868" s="272"/>
      <c r="F868" s="267"/>
      <c r="G868" s="267"/>
      <c r="H868" s="277"/>
      <c r="I868" s="272"/>
      <c r="J868" s="272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72"/>
      <c r="B869" s="267"/>
      <c r="C869" s="267"/>
      <c r="D869" s="267"/>
      <c r="E869" s="272"/>
      <c r="F869" s="267"/>
      <c r="G869" s="267"/>
      <c r="H869" s="277"/>
      <c r="I869" s="272"/>
      <c r="J869" s="272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72"/>
      <c r="B870" s="267"/>
      <c r="C870" s="267"/>
      <c r="D870" s="267"/>
      <c r="E870" s="272"/>
      <c r="F870" s="267"/>
      <c r="G870" s="267"/>
      <c r="H870" s="277"/>
      <c r="I870" s="272"/>
      <c r="J870" s="272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72"/>
      <c r="B871" s="267"/>
      <c r="C871" s="267"/>
      <c r="D871" s="267"/>
      <c r="E871" s="272"/>
      <c r="F871" s="267"/>
      <c r="G871" s="267"/>
      <c r="H871" s="277"/>
      <c r="I871" s="272"/>
      <c r="J871" s="272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72"/>
      <c r="B872" s="267"/>
      <c r="C872" s="267"/>
      <c r="D872" s="267"/>
      <c r="E872" s="272"/>
      <c r="F872" s="267"/>
      <c r="G872" s="267"/>
      <c r="H872" s="277"/>
      <c r="I872" s="272"/>
      <c r="J872" s="272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72"/>
      <c r="B873" s="267"/>
      <c r="C873" s="267"/>
      <c r="D873" s="267"/>
      <c r="E873" s="272"/>
      <c r="F873" s="267"/>
      <c r="G873" s="267"/>
      <c r="H873" s="277"/>
      <c r="I873" s="272"/>
      <c r="J873" s="272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72"/>
      <c r="B874" s="267"/>
      <c r="C874" s="267"/>
      <c r="D874" s="267"/>
      <c r="E874" s="272"/>
      <c r="F874" s="267"/>
      <c r="G874" s="267"/>
      <c r="H874" s="277"/>
      <c r="I874" s="272"/>
      <c r="J874" s="272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72"/>
      <c r="B875" s="267"/>
      <c r="C875" s="267"/>
      <c r="D875" s="267"/>
      <c r="E875" s="272"/>
      <c r="F875" s="267"/>
      <c r="G875" s="267"/>
      <c r="H875" s="277"/>
      <c r="I875" s="272"/>
      <c r="J875" s="272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72"/>
      <c r="B876" s="267"/>
      <c r="C876" s="267"/>
      <c r="D876" s="267"/>
      <c r="E876" s="272"/>
      <c r="F876" s="267"/>
      <c r="G876" s="267"/>
      <c r="H876" s="277"/>
      <c r="I876" s="272"/>
      <c r="J876" s="272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72"/>
      <c r="B877" s="267"/>
      <c r="C877" s="267"/>
      <c r="D877" s="267"/>
      <c r="E877" s="272"/>
      <c r="F877" s="267"/>
      <c r="G877" s="267"/>
      <c r="H877" s="277"/>
      <c r="I877" s="272"/>
      <c r="J877" s="272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72"/>
      <c r="B878" s="267"/>
      <c r="C878" s="267"/>
      <c r="D878" s="267"/>
      <c r="E878" s="272"/>
      <c r="F878" s="267"/>
      <c r="G878" s="267"/>
      <c r="H878" s="277"/>
      <c r="I878" s="272"/>
      <c r="J878" s="272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72"/>
      <c r="B879" s="267"/>
      <c r="C879" s="267"/>
      <c r="D879" s="267"/>
      <c r="E879" s="272"/>
      <c r="F879" s="267"/>
      <c r="G879" s="267"/>
      <c r="H879" s="277"/>
      <c r="I879" s="272"/>
      <c r="J879" s="272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72"/>
      <c r="B880" s="267"/>
      <c r="C880" s="267"/>
      <c r="D880" s="267"/>
      <c r="E880" s="272"/>
      <c r="F880" s="267"/>
      <c r="G880" s="267"/>
      <c r="H880" s="277"/>
      <c r="I880" s="272"/>
      <c r="J880" s="272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72"/>
      <c r="B881" s="267"/>
      <c r="C881" s="267"/>
      <c r="D881" s="267"/>
      <c r="E881" s="272"/>
      <c r="F881" s="267"/>
      <c r="G881" s="267"/>
      <c r="H881" s="277"/>
      <c r="I881" s="272"/>
      <c r="J881" s="272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72"/>
      <c r="B882" s="267"/>
      <c r="C882" s="267"/>
      <c r="D882" s="267"/>
      <c r="E882" s="272"/>
      <c r="F882" s="267"/>
      <c r="G882" s="267"/>
      <c r="H882" s="277"/>
      <c r="I882" s="272"/>
      <c r="J882" s="272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72"/>
      <c r="B883" s="267"/>
      <c r="C883" s="267"/>
      <c r="D883" s="267"/>
      <c r="E883" s="272"/>
      <c r="F883" s="267"/>
      <c r="G883" s="267"/>
      <c r="H883" s="277"/>
      <c r="I883" s="272"/>
      <c r="J883" s="272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72"/>
      <c r="B884" s="267"/>
      <c r="C884" s="267"/>
      <c r="D884" s="267"/>
      <c r="E884" s="272"/>
      <c r="F884" s="267"/>
      <c r="G884" s="267"/>
      <c r="H884" s="277"/>
      <c r="I884" s="272"/>
      <c r="J884" s="272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72"/>
      <c r="B885" s="267"/>
      <c r="C885" s="267"/>
      <c r="D885" s="267"/>
      <c r="E885" s="272"/>
      <c r="F885" s="267"/>
      <c r="G885" s="267"/>
      <c r="H885" s="277"/>
      <c r="I885" s="272"/>
      <c r="J885" s="272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72"/>
      <c r="B886" s="267"/>
      <c r="C886" s="267"/>
      <c r="D886" s="267"/>
      <c r="E886" s="272"/>
      <c r="F886" s="267"/>
      <c r="G886" s="267"/>
      <c r="H886" s="277"/>
      <c r="I886" s="272"/>
      <c r="J886" s="272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72"/>
      <c r="B887" s="267"/>
      <c r="C887" s="267"/>
      <c r="D887" s="267"/>
      <c r="E887" s="272"/>
      <c r="F887" s="267"/>
      <c r="G887" s="267"/>
      <c r="H887" s="277"/>
      <c r="I887" s="272"/>
      <c r="J887" s="272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72"/>
      <c r="B888" s="267"/>
      <c r="C888" s="267"/>
      <c r="D888" s="267"/>
      <c r="E888" s="272"/>
      <c r="F888" s="267"/>
      <c r="G888" s="267"/>
      <c r="H888" s="277"/>
      <c r="I888" s="272"/>
      <c r="J888" s="272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72"/>
      <c r="B889" s="267"/>
      <c r="C889" s="267"/>
      <c r="D889" s="267"/>
      <c r="E889" s="272"/>
      <c r="F889" s="267"/>
      <c r="G889" s="267"/>
      <c r="H889" s="277"/>
      <c r="I889" s="272"/>
      <c r="J889" s="272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72"/>
      <c r="B890" s="267"/>
      <c r="C890" s="267"/>
      <c r="D890" s="267"/>
      <c r="E890" s="272"/>
      <c r="F890" s="267"/>
      <c r="G890" s="267"/>
      <c r="H890" s="277"/>
      <c r="I890" s="272"/>
      <c r="J890" s="272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72"/>
      <c r="B891" s="267"/>
      <c r="C891" s="267"/>
      <c r="D891" s="267"/>
      <c r="E891" s="272"/>
      <c r="F891" s="267"/>
      <c r="G891" s="267"/>
      <c r="H891" s="277"/>
      <c r="I891" s="272"/>
      <c r="J891" s="272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72"/>
      <c r="B892" s="267"/>
      <c r="C892" s="267"/>
      <c r="D892" s="267"/>
      <c r="E892" s="272"/>
      <c r="F892" s="267"/>
      <c r="G892" s="267"/>
      <c r="H892" s="277"/>
      <c r="I892" s="272"/>
      <c r="J892" s="272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72"/>
      <c r="B893" s="267"/>
      <c r="C893" s="267"/>
      <c r="D893" s="267"/>
      <c r="E893" s="272"/>
      <c r="F893" s="267"/>
      <c r="G893" s="267"/>
      <c r="H893" s="277"/>
      <c r="I893" s="272"/>
      <c r="J893" s="272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72"/>
      <c r="B894" s="267"/>
      <c r="C894" s="267"/>
      <c r="D894" s="267"/>
      <c r="E894" s="272"/>
      <c r="F894" s="267"/>
      <c r="G894" s="267"/>
      <c r="H894" s="277"/>
      <c r="I894" s="272"/>
      <c r="J894" s="272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72"/>
      <c r="B895" s="267"/>
      <c r="C895" s="267"/>
      <c r="D895" s="267"/>
      <c r="E895" s="272"/>
      <c r="F895" s="267"/>
      <c r="G895" s="267"/>
      <c r="H895" s="277"/>
      <c r="I895" s="272"/>
      <c r="J895" s="272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72"/>
      <c r="B896" s="267"/>
      <c r="C896" s="267"/>
      <c r="D896" s="267"/>
      <c r="E896" s="272"/>
      <c r="F896" s="267"/>
      <c r="G896" s="267"/>
      <c r="H896" s="277"/>
      <c r="I896" s="272"/>
      <c r="J896" s="272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72"/>
      <c r="B897" s="267"/>
      <c r="C897" s="267"/>
      <c r="D897" s="267"/>
      <c r="E897" s="272"/>
      <c r="F897" s="267"/>
      <c r="G897" s="267"/>
      <c r="H897" s="277"/>
      <c r="I897" s="272"/>
      <c r="J897" s="272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72"/>
      <c r="B898" s="267"/>
      <c r="C898" s="267"/>
      <c r="D898" s="267"/>
      <c r="E898" s="272"/>
      <c r="F898" s="267"/>
      <c r="G898" s="267"/>
      <c r="H898" s="277"/>
      <c r="I898" s="272"/>
      <c r="J898" s="272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72"/>
      <c r="B899" s="267"/>
      <c r="C899" s="267"/>
      <c r="D899" s="267"/>
      <c r="E899" s="272"/>
      <c r="F899" s="267"/>
      <c r="G899" s="267"/>
      <c r="H899" s="277"/>
      <c r="I899" s="272"/>
      <c r="J899" s="272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72"/>
      <c r="B900" s="267"/>
      <c r="C900" s="267"/>
      <c r="D900" s="267"/>
      <c r="E900" s="272"/>
      <c r="F900" s="267"/>
      <c r="G900" s="267"/>
      <c r="H900" s="277"/>
      <c r="I900" s="272"/>
      <c r="J900" s="272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72"/>
      <c r="B901" s="267"/>
      <c r="C901" s="267"/>
      <c r="D901" s="267"/>
      <c r="E901" s="272"/>
      <c r="F901" s="267"/>
      <c r="G901" s="267"/>
      <c r="H901" s="277"/>
      <c r="I901" s="272"/>
      <c r="J901" s="272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72"/>
      <c r="B902" s="267"/>
      <c r="C902" s="267"/>
      <c r="D902" s="267"/>
      <c r="E902" s="272"/>
      <c r="F902" s="267"/>
      <c r="G902" s="267"/>
      <c r="H902" s="277"/>
      <c r="I902" s="272"/>
      <c r="J902" s="272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72"/>
      <c r="B903" s="267"/>
      <c r="C903" s="267"/>
      <c r="D903" s="267"/>
      <c r="E903" s="272"/>
      <c r="F903" s="267"/>
      <c r="G903" s="267"/>
      <c r="H903" s="277"/>
      <c r="I903" s="272"/>
      <c r="J903" s="272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72"/>
      <c r="B904" s="267"/>
      <c r="C904" s="267"/>
      <c r="D904" s="267"/>
      <c r="E904" s="272"/>
      <c r="F904" s="267"/>
      <c r="G904" s="267"/>
      <c r="H904" s="277"/>
      <c r="I904" s="272"/>
      <c r="J904" s="272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72"/>
      <c r="B905" s="267"/>
      <c r="C905" s="267"/>
      <c r="D905" s="267"/>
      <c r="E905" s="272"/>
      <c r="F905" s="267"/>
      <c r="G905" s="267"/>
      <c r="H905" s="277"/>
      <c r="I905" s="272"/>
      <c r="J905" s="272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72"/>
      <c r="B906" s="267"/>
      <c r="C906" s="267"/>
      <c r="D906" s="267"/>
      <c r="E906" s="272"/>
      <c r="F906" s="267"/>
      <c r="G906" s="267"/>
      <c r="H906" s="277"/>
      <c r="I906" s="272"/>
      <c r="J906" s="272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72"/>
      <c r="B907" s="267"/>
      <c r="C907" s="267"/>
      <c r="D907" s="267"/>
      <c r="E907" s="272"/>
      <c r="F907" s="267"/>
      <c r="G907" s="267"/>
      <c r="H907" s="277"/>
      <c r="I907" s="272"/>
      <c r="J907" s="272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72"/>
      <c r="B908" s="267"/>
      <c r="C908" s="267"/>
      <c r="D908" s="267"/>
      <c r="E908" s="272"/>
      <c r="F908" s="267"/>
      <c r="G908" s="267"/>
      <c r="H908" s="277"/>
      <c r="I908" s="272"/>
      <c r="J908" s="272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72"/>
      <c r="B909" s="267"/>
      <c r="C909" s="267"/>
      <c r="D909" s="267"/>
      <c r="E909" s="272"/>
      <c r="F909" s="267"/>
      <c r="G909" s="267"/>
      <c r="H909" s="277"/>
      <c r="I909" s="272"/>
      <c r="J909" s="272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72"/>
      <c r="B910" s="267"/>
      <c r="C910" s="267"/>
      <c r="D910" s="267"/>
      <c r="E910" s="272"/>
      <c r="F910" s="267"/>
      <c r="G910" s="267"/>
      <c r="H910" s="277"/>
      <c r="I910" s="272"/>
      <c r="J910" s="272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72"/>
      <c r="B911" s="267"/>
      <c r="C911" s="267"/>
      <c r="D911" s="267"/>
      <c r="E911" s="272"/>
      <c r="F911" s="267"/>
      <c r="G911" s="267"/>
      <c r="H911" s="277"/>
      <c r="I911" s="272"/>
      <c r="J911" s="272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72"/>
      <c r="B912" s="267"/>
      <c r="C912" s="267"/>
      <c r="D912" s="267"/>
      <c r="E912" s="272"/>
      <c r="F912" s="267"/>
      <c r="G912" s="267"/>
      <c r="H912" s="277"/>
      <c r="I912" s="272"/>
      <c r="J912" s="272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72"/>
      <c r="B913" s="267"/>
      <c r="C913" s="267"/>
      <c r="D913" s="267"/>
      <c r="E913" s="272"/>
      <c r="F913" s="267"/>
      <c r="G913" s="267"/>
      <c r="H913" s="277"/>
      <c r="I913" s="272"/>
      <c r="J913" s="272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72"/>
      <c r="B914" s="267"/>
      <c r="C914" s="267"/>
      <c r="D914" s="267"/>
      <c r="E914" s="272"/>
      <c r="F914" s="267"/>
      <c r="G914" s="267"/>
      <c r="H914" s="277"/>
      <c r="I914" s="272"/>
      <c r="J914" s="272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72"/>
      <c r="B915" s="267"/>
      <c r="C915" s="267"/>
      <c r="D915" s="267"/>
      <c r="E915" s="272"/>
      <c r="F915" s="267"/>
      <c r="G915" s="267"/>
      <c r="H915" s="277"/>
      <c r="I915" s="272"/>
      <c r="J915" s="272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72"/>
      <c r="B916" s="267"/>
      <c r="C916" s="267"/>
      <c r="D916" s="267"/>
      <c r="E916" s="272"/>
      <c r="F916" s="267"/>
      <c r="G916" s="267"/>
      <c r="H916" s="277"/>
      <c r="I916" s="272"/>
      <c r="J916" s="272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72"/>
      <c r="B917" s="267"/>
      <c r="C917" s="267"/>
      <c r="D917" s="267"/>
      <c r="E917" s="272"/>
      <c r="F917" s="267"/>
      <c r="G917" s="267"/>
      <c r="H917" s="277"/>
      <c r="I917" s="272"/>
      <c r="J917" s="272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72"/>
      <c r="B918" s="267"/>
      <c r="C918" s="267"/>
      <c r="D918" s="267"/>
      <c r="E918" s="272"/>
      <c r="F918" s="267"/>
      <c r="G918" s="267"/>
      <c r="H918" s="277"/>
      <c r="I918" s="272"/>
      <c r="J918" s="272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72"/>
      <c r="B919" s="267"/>
      <c r="C919" s="267"/>
      <c r="D919" s="267"/>
      <c r="E919" s="272"/>
      <c r="F919" s="267"/>
      <c r="G919" s="267"/>
      <c r="H919" s="277"/>
      <c r="I919" s="272"/>
      <c r="J919" s="272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72"/>
      <c r="B920" s="267"/>
      <c r="C920" s="267"/>
      <c r="D920" s="267"/>
      <c r="E920" s="272"/>
      <c r="F920" s="267"/>
      <c r="G920" s="267"/>
      <c r="H920" s="277"/>
      <c r="I920" s="272"/>
      <c r="J920" s="272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72"/>
      <c r="B921" s="267"/>
      <c r="C921" s="267"/>
      <c r="D921" s="267"/>
      <c r="E921" s="272"/>
      <c r="F921" s="267"/>
      <c r="G921" s="267"/>
      <c r="H921" s="277"/>
      <c r="I921" s="272"/>
      <c r="J921" s="272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72"/>
      <c r="B922" s="267"/>
      <c r="C922" s="267"/>
      <c r="D922" s="267"/>
      <c r="E922" s="272"/>
      <c r="F922" s="267"/>
      <c r="G922" s="267"/>
      <c r="H922" s="277"/>
      <c r="I922" s="272"/>
      <c r="J922" s="272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72"/>
      <c r="B923" s="267"/>
      <c r="C923" s="267"/>
      <c r="D923" s="267"/>
      <c r="E923" s="272"/>
      <c r="F923" s="267"/>
      <c r="G923" s="267"/>
      <c r="H923" s="277"/>
      <c r="I923" s="272"/>
      <c r="J923" s="272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72"/>
      <c r="B924" s="267"/>
      <c r="C924" s="267"/>
      <c r="D924" s="267"/>
      <c r="E924" s="272"/>
      <c r="F924" s="267"/>
      <c r="G924" s="267"/>
      <c r="H924" s="277"/>
      <c r="I924" s="272"/>
      <c r="J924" s="272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72"/>
      <c r="B925" s="267"/>
      <c r="C925" s="267"/>
      <c r="D925" s="267"/>
      <c r="E925" s="272"/>
      <c r="F925" s="267"/>
      <c r="G925" s="267"/>
      <c r="H925" s="277"/>
      <c r="I925" s="272"/>
      <c r="J925" s="272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72"/>
      <c r="B926" s="267"/>
      <c r="C926" s="267"/>
      <c r="D926" s="267"/>
      <c r="E926" s="272"/>
      <c r="F926" s="267"/>
      <c r="G926" s="267"/>
      <c r="H926" s="277"/>
      <c r="I926" s="272"/>
      <c r="J926" s="272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72"/>
      <c r="B927" s="267"/>
      <c r="C927" s="267"/>
      <c r="D927" s="267"/>
      <c r="E927" s="272"/>
      <c r="F927" s="267"/>
      <c r="G927" s="267"/>
      <c r="H927" s="277"/>
      <c r="I927" s="272"/>
      <c r="J927" s="272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72"/>
      <c r="B928" s="267"/>
      <c r="C928" s="267"/>
      <c r="D928" s="267"/>
      <c r="E928" s="272"/>
      <c r="F928" s="267"/>
      <c r="G928" s="267"/>
      <c r="H928" s="277"/>
      <c r="I928" s="272"/>
      <c r="J928" s="272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72"/>
      <c r="B929" s="267"/>
      <c r="C929" s="267"/>
      <c r="D929" s="267"/>
      <c r="E929" s="272"/>
      <c r="F929" s="267"/>
      <c r="G929" s="267"/>
      <c r="H929" s="277"/>
      <c r="I929" s="272"/>
      <c r="J929" s="272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72"/>
      <c r="B930" s="267"/>
      <c r="C930" s="267"/>
      <c r="D930" s="267"/>
      <c r="E930" s="272"/>
      <c r="F930" s="267"/>
      <c r="G930" s="267"/>
      <c r="H930" s="277"/>
      <c r="I930" s="272"/>
      <c r="J930" s="272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72"/>
      <c r="B931" s="267"/>
      <c r="C931" s="267"/>
      <c r="D931" s="267"/>
      <c r="E931" s="272"/>
      <c r="F931" s="267"/>
      <c r="G931" s="267"/>
      <c r="H931" s="277"/>
      <c r="I931" s="272"/>
      <c r="J931" s="272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72"/>
      <c r="B932" s="267"/>
      <c r="C932" s="267"/>
      <c r="D932" s="267"/>
      <c r="E932" s="272"/>
      <c r="F932" s="267"/>
      <c r="G932" s="267"/>
      <c r="H932" s="277"/>
      <c r="I932" s="272"/>
      <c r="J932" s="272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72"/>
      <c r="B933" s="267"/>
      <c r="C933" s="267"/>
      <c r="D933" s="267"/>
      <c r="E933" s="272"/>
      <c r="F933" s="267"/>
      <c r="G933" s="267"/>
      <c r="H933" s="277"/>
      <c r="I933" s="272"/>
      <c r="J933" s="272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72"/>
      <c r="B934" s="267"/>
      <c r="C934" s="267"/>
      <c r="D934" s="267"/>
      <c r="E934" s="272"/>
      <c r="F934" s="267"/>
      <c r="G934" s="267"/>
      <c r="H934" s="277"/>
      <c r="I934" s="272"/>
      <c r="J934" s="272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72"/>
      <c r="B935" s="267"/>
      <c r="C935" s="267"/>
      <c r="D935" s="267"/>
      <c r="E935" s="272"/>
      <c r="F935" s="267"/>
      <c r="G935" s="267"/>
      <c r="H935" s="277"/>
      <c r="I935" s="272"/>
      <c r="J935" s="272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72"/>
      <c r="B936" s="267"/>
      <c r="C936" s="267"/>
      <c r="D936" s="267"/>
      <c r="E936" s="272"/>
      <c r="F936" s="267"/>
      <c r="G936" s="267"/>
      <c r="H936" s="277"/>
      <c r="I936" s="272"/>
      <c r="J936" s="272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72"/>
      <c r="B937" s="267"/>
      <c r="C937" s="267"/>
      <c r="D937" s="267"/>
      <c r="E937" s="272"/>
      <c r="F937" s="267"/>
      <c r="G937" s="267"/>
      <c r="H937" s="277"/>
      <c r="I937" s="272"/>
      <c r="J937" s="272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72"/>
      <c r="B938" s="267"/>
      <c r="C938" s="267"/>
      <c r="D938" s="267"/>
      <c r="E938" s="272"/>
      <c r="F938" s="267"/>
      <c r="G938" s="267"/>
      <c r="H938" s="277"/>
      <c r="I938" s="272"/>
      <c r="J938" s="272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72"/>
      <c r="B939" s="267"/>
      <c r="C939" s="267"/>
      <c r="D939" s="267"/>
      <c r="E939" s="272"/>
      <c r="F939" s="267"/>
      <c r="G939" s="267"/>
      <c r="H939" s="277"/>
      <c r="I939" s="272"/>
      <c r="J939" s="272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72"/>
      <c r="B940" s="267"/>
      <c r="C940" s="267"/>
      <c r="D940" s="267"/>
      <c r="E940" s="272"/>
      <c r="F940" s="267"/>
      <c r="G940" s="267"/>
      <c r="H940" s="277"/>
      <c r="I940" s="272"/>
      <c r="J940" s="272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72"/>
      <c r="B941" s="267"/>
      <c r="C941" s="267"/>
      <c r="D941" s="267"/>
      <c r="E941" s="272"/>
      <c r="F941" s="267"/>
      <c r="G941" s="267"/>
      <c r="H941" s="277"/>
      <c r="I941" s="272"/>
      <c r="J941" s="272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72"/>
      <c r="B942" s="267"/>
      <c r="C942" s="267"/>
      <c r="D942" s="267"/>
      <c r="E942" s="272"/>
      <c r="F942" s="267"/>
      <c r="G942" s="267"/>
      <c r="H942" s="277"/>
      <c r="I942" s="272"/>
      <c r="J942" s="272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72"/>
      <c r="B943" s="267"/>
      <c r="C943" s="267"/>
      <c r="D943" s="267"/>
      <c r="E943" s="272"/>
      <c r="F943" s="267"/>
      <c r="G943" s="267"/>
      <c r="H943" s="277"/>
      <c r="I943" s="272"/>
      <c r="J943" s="272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72"/>
      <c r="B944" s="267"/>
      <c r="C944" s="267"/>
      <c r="D944" s="267"/>
      <c r="E944" s="272"/>
      <c r="F944" s="267"/>
      <c r="G944" s="267"/>
      <c r="H944" s="277"/>
      <c r="I944" s="272"/>
      <c r="J944" s="272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72"/>
      <c r="B945" s="267"/>
      <c r="C945" s="267"/>
      <c r="D945" s="267"/>
      <c r="E945" s="272"/>
      <c r="F945" s="267"/>
      <c r="G945" s="267"/>
      <c r="H945" s="277"/>
      <c r="I945" s="272"/>
      <c r="J945" s="272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72"/>
      <c r="B946" s="267"/>
      <c r="C946" s="267"/>
      <c r="D946" s="267"/>
      <c r="E946" s="272"/>
      <c r="F946" s="267"/>
      <c r="G946" s="267"/>
      <c r="H946" s="277"/>
      <c r="I946" s="272"/>
      <c r="J946" s="272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72"/>
      <c r="B947" s="267"/>
      <c r="C947" s="267"/>
      <c r="D947" s="267"/>
      <c r="E947" s="272"/>
      <c r="F947" s="267"/>
      <c r="G947" s="267"/>
      <c r="H947" s="277"/>
      <c r="I947" s="272"/>
      <c r="J947" s="272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72"/>
      <c r="B948" s="267"/>
      <c r="C948" s="267"/>
      <c r="D948" s="267"/>
      <c r="E948" s="272"/>
      <c r="F948" s="267"/>
      <c r="G948" s="267"/>
      <c r="H948" s="277"/>
      <c r="I948" s="272"/>
      <c r="J948" s="272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72"/>
      <c r="B949" s="267"/>
      <c r="C949" s="267"/>
      <c r="D949" s="267"/>
      <c r="E949" s="272"/>
      <c r="F949" s="267"/>
      <c r="G949" s="267"/>
      <c r="H949" s="277"/>
      <c r="I949" s="272"/>
      <c r="J949" s="272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72"/>
      <c r="B950" s="267"/>
      <c r="C950" s="267"/>
      <c r="D950" s="267"/>
      <c r="E950" s="272"/>
      <c r="F950" s="267"/>
      <c r="G950" s="267"/>
      <c r="H950" s="277"/>
      <c r="I950" s="272"/>
      <c r="J950" s="272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72"/>
      <c r="B951" s="267"/>
      <c r="C951" s="267"/>
      <c r="D951" s="267"/>
      <c r="E951" s="272"/>
      <c r="F951" s="267"/>
      <c r="G951" s="267"/>
      <c r="H951" s="277"/>
      <c r="I951" s="272"/>
      <c r="J951" s="272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72"/>
      <c r="B952" s="267"/>
      <c r="C952" s="267"/>
      <c r="D952" s="267"/>
      <c r="E952" s="272"/>
      <c r="F952" s="267"/>
      <c r="G952" s="267"/>
      <c r="H952" s="277"/>
      <c r="I952" s="272"/>
      <c r="J952" s="272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72"/>
      <c r="B953" s="267"/>
      <c r="C953" s="267"/>
      <c r="D953" s="267"/>
      <c r="E953" s="272"/>
      <c r="F953" s="267"/>
      <c r="G953" s="267"/>
      <c r="H953" s="277"/>
      <c r="I953" s="272"/>
      <c r="J953" s="272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72"/>
      <c r="B954" s="267"/>
      <c r="C954" s="267"/>
      <c r="D954" s="267"/>
      <c r="E954" s="272"/>
      <c r="F954" s="267"/>
      <c r="G954" s="267"/>
      <c r="H954" s="277"/>
      <c r="I954" s="272"/>
      <c r="J954" s="272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72"/>
      <c r="B955" s="267"/>
      <c r="C955" s="267"/>
      <c r="D955" s="267"/>
      <c r="E955" s="272"/>
      <c r="F955" s="267"/>
      <c r="G955" s="267"/>
      <c r="H955" s="277"/>
      <c r="I955" s="272"/>
      <c r="J955" s="272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72"/>
      <c r="B956" s="267"/>
      <c r="C956" s="267"/>
      <c r="D956" s="267"/>
      <c r="E956" s="272"/>
      <c r="F956" s="267"/>
      <c r="G956" s="267"/>
      <c r="H956" s="277"/>
      <c r="I956" s="272"/>
      <c r="J956" s="272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72"/>
      <c r="B957" s="267"/>
      <c r="C957" s="267"/>
      <c r="D957" s="267"/>
      <c r="E957" s="272"/>
      <c r="F957" s="267"/>
      <c r="G957" s="267"/>
      <c r="H957" s="277"/>
      <c r="I957" s="272"/>
      <c r="J957" s="272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72"/>
      <c r="B958" s="267"/>
      <c r="C958" s="267"/>
      <c r="D958" s="267"/>
      <c r="E958" s="272"/>
      <c r="F958" s="267"/>
      <c r="G958" s="267"/>
      <c r="H958" s="277"/>
      <c r="I958" s="272"/>
      <c r="J958" s="272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72"/>
      <c r="B959" s="267"/>
      <c r="C959" s="267"/>
      <c r="D959" s="267"/>
      <c r="E959" s="272"/>
      <c r="F959" s="267"/>
      <c r="G959" s="267"/>
      <c r="H959" s="277"/>
      <c r="I959" s="272"/>
      <c r="J959" s="272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72"/>
      <c r="B960" s="267"/>
      <c r="C960" s="267"/>
      <c r="D960" s="267"/>
      <c r="E960" s="272"/>
      <c r="F960" s="267"/>
      <c r="G960" s="267"/>
      <c r="H960" s="277"/>
      <c r="I960" s="272"/>
      <c r="J960" s="272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72"/>
      <c r="B961" s="267"/>
      <c r="C961" s="267"/>
      <c r="D961" s="267"/>
      <c r="E961" s="272"/>
      <c r="F961" s="267"/>
      <c r="G961" s="267"/>
      <c r="H961" s="277"/>
      <c r="I961" s="272"/>
      <c r="J961" s="272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72"/>
      <c r="B962" s="267"/>
      <c r="C962" s="267"/>
      <c r="D962" s="267"/>
      <c r="E962" s="272"/>
      <c r="F962" s="267"/>
      <c r="G962" s="267"/>
      <c r="H962" s="277"/>
      <c r="I962" s="272"/>
      <c r="J962" s="272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72"/>
      <c r="B963" s="267"/>
      <c r="C963" s="267"/>
      <c r="D963" s="267"/>
      <c r="E963" s="272"/>
      <c r="F963" s="267"/>
      <c r="G963" s="267"/>
      <c r="H963" s="277"/>
      <c r="I963" s="272"/>
      <c r="J963" s="272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72"/>
      <c r="B964" s="267"/>
      <c r="C964" s="267"/>
      <c r="D964" s="267"/>
      <c r="E964" s="272"/>
      <c r="F964" s="267"/>
      <c r="G964" s="267"/>
      <c r="H964" s="277"/>
      <c r="I964" s="272"/>
      <c r="J964" s="272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72"/>
      <c r="B965" s="267"/>
      <c r="C965" s="267"/>
      <c r="D965" s="267"/>
      <c r="E965" s="272"/>
      <c r="F965" s="267"/>
      <c r="G965" s="267"/>
      <c r="H965" s="277"/>
      <c r="I965" s="272"/>
      <c r="J965" s="272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72"/>
      <c r="B966" s="267"/>
      <c r="C966" s="267"/>
      <c r="D966" s="267"/>
      <c r="E966" s="272"/>
      <c r="F966" s="267"/>
      <c r="G966" s="267"/>
      <c r="H966" s="277"/>
      <c r="I966" s="272"/>
      <c r="J966" s="272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72"/>
      <c r="B967" s="267"/>
      <c r="C967" s="267"/>
      <c r="D967" s="267"/>
      <c r="E967" s="272"/>
      <c r="F967" s="267"/>
      <c r="G967" s="267"/>
      <c r="H967" s="277"/>
      <c r="I967" s="272"/>
      <c r="J967" s="272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72"/>
      <c r="B968" s="267"/>
      <c r="C968" s="267"/>
      <c r="D968" s="267"/>
      <c r="E968" s="272"/>
      <c r="F968" s="267"/>
      <c r="G968" s="267"/>
      <c r="H968" s="277"/>
      <c r="I968" s="272"/>
      <c r="J968" s="272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72"/>
      <c r="B969" s="267"/>
      <c r="C969" s="267"/>
      <c r="D969" s="267"/>
      <c r="E969" s="272"/>
      <c r="F969" s="267"/>
      <c r="G969" s="267"/>
      <c r="H969" s="277"/>
      <c r="I969" s="272"/>
      <c r="J969" s="272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72"/>
      <c r="B970" s="267"/>
      <c r="C970" s="267"/>
      <c r="D970" s="267"/>
      <c r="E970" s="272"/>
      <c r="F970" s="267"/>
      <c r="G970" s="267"/>
      <c r="H970" s="277"/>
      <c r="I970" s="272"/>
      <c r="J970" s="272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72"/>
      <c r="B971" s="267"/>
      <c r="C971" s="267"/>
      <c r="D971" s="267"/>
      <c r="E971" s="272"/>
      <c r="F971" s="267"/>
      <c r="G971" s="267"/>
      <c r="H971" s="277"/>
      <c r="I971" s="272"/>
      <c r="J971" s="272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72"/>
      <c r="B972" s="267"/>
      <c r="C972" s="267"/>
      <c r="D972" s="267"/>
      <c r="E972" s="272"/>
      <c r="F972" s="267"/>
      <c r="G972" s="267"/>
      <c r="H972" s="277"/>
      <c r="I972" s="272"/>
      <c r="J972" s="272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72"/>
      <c r="B973" s="267"/>
      <c r="C973" s="267"/>
      <c r="D973" s="267"/>
      <c r="E973" s="272"/>
      <c r="F973" s="267"/>
      <c r="G973" s="267"/>
      <c r="H973" s="277"/>
      <c r="I973" s="272"/>
      <c r="J973" s="272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72"/>
      <c r="B974" s="267"/>
      <c r="C974" s="267"/>
      <c r="D974" s="267"/>
      <c r="E974" s="272"/>
      <c r="F974" s="267"/>
      <c r="G974" s="267"/>
      <c r="H974" s="277"/>
      <c r="I974" s="272"/>
      <c r="J974" s="272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72"/>
      <c r="B975" s="267"/>
      <c r="C975" s="267"/>
      <c r="D975" s="267"/>
      <c r="E975" s="272"/>
      <c r="F975" s="267"/>
      <c r="G975" s="267"/>
      <c r="H975" s="277"/>
      <c r="I975" s="272"/>
      <c r="J975" s="272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72"/>
      <c r="B976" s="267"/>
      <c r="C976" s="267"/>
      <c r="D976" s="267"/>
      <c r="E976" s="272"/>
      <c r="F976" s="267"/>
      <c r="G976" s="267"/>
      <c r="H976" s="277"/>
      <c r="I976" s="272"/>
      <c r="J976" s="272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72"/>
      <c r="B977" s="267"/>
      <c r="C977" s="267"/>
      <c r="D977" s="267"/>
      <c r="E977" s="272"/>
      <c r="F977" s="267"/>
      <c r="G977" s="267"/>
      <c r="H977" s="277"/>
      <c r="I977" s="272"/>
      <c r="J977" s="272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72"/>
      <c r="B978" s="267"/>
      <c r="C978" s="267"/>
      <c r="D978" s="267"/>
      <c r="E978" s="272"/>
      <c r="F978" s="267"/>
      <c r="G978" s="267"/>
      <c r="H978" s="277"/>
      <c r="I978" s="272"/>
      <c r="J978" s="272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72"/>
      <c r="B979" s="267"/>
      <c r="C979" s="267"/>
      <c r="D979" s="267"/>
      <c r="E979" s="272"/>
      <c r="F979" s="267"/>
      <c r="G979" s="267"/>
      <c r="H979" s="277"/>
      <c r="I979" s="272"/>
      <c r="J979" s="272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72"/>
      <c r="B980" s="267"/>
      <c r="C980" s="267"/>
      <c r="D980" s="267"/>
      <c r="E980" s="272"/>
      <c r="F980" s="267"/>
      <c r="G980" s="267"/>
      <c r="H980" s="277"/>
      <c r="I980" s="272"/>
      <c r="J980" s="272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72"/>
      <c r="B981" s="267"/>
      <c r="C981" s="267"/>
      <c r="D981" s="267"/>
      <c r="E981" s="272"/>
      <c r="F981" s="267"/>
      <c r="G981" s="267"/>
      <c r="H981" s="277"/>
      <c r="I981" s="272"/>
      <c r="J981" s="272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72"/>
      <c r="B982" s="267"/>
      <c r="C982" s="267"/>
      <c r="D982" s="267"/>
      <c r="E982" s="272"/>
      <c r="F982" s="267"/>
      <c r="G982" s="267"/>
      <c r="H982" s="277"/>
      <c r="I982" s="272"/>
      <c r="J982" s="272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72"/>
      <c r="B983" s="267"/>
      <c r="C983" s="267"/>
      <c r="D983" s="267"/>
      <c r="E983" s="272"/>
      <c r="F983" s="267"/>
      <c r="G983" s="267"/>
      <c r="H983" s="277"/>
      <c r="I983" s="272"/>
      <c r="J983" s="272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72"/>
      <c r="B984" s="267"/>
      <c r="C984" s="267"/>
      <c r="D984" s="267"/>
      <c r="E984" s="272"/>
      <c r="F984" s="267"/>
      <c r="G984" s="267"/>
      <c r="H984" s="277"/>
      <c r="I984" s="272"/>
      <c r="J984" s="272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72"/>
      <c r="B985" s="267"/>
      <c r="C985" s="267"/>
      <c r="D985" s="267"/>
      <c r="E985" s="272"/>
      <c r="F985" s="267"/>
      <c r="G985" s="267"/>
      <c r="H985" s="277"/>
      <c r="I985" s="272"/>
      <c r="J985" s="272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72"/>
      <c r="B986" s="267"/>
      <c r="C986" s="267"/>
      <c r="D986" s="267"/>
      <c r="E986" s="272"/>
      <c r="F986" s="267"/>
      <c r="G986" s="267"/>
      <c r="H986" s="277"/>
      <c r="I986" s="272"/>
      <c r="J986" s="272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72"/>
      <c r="B987" s="267"/>
      <c r="C987" s="267"/>
      <c r="D987" s="267"/>
      <c r="E987" s="272"/>
      <c r="F987" s="267"/>
      <c r="G987" s="267"/>
      <c r="H987" s="277"/>
      <c r="I987" s="272"/>
      <c r="J987" s="272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72"/>
      <c r="B988" s="267"/>
      <c r="C988" s="267"/>
      <c r="D988" s="267"/>
      <c r="E988" s="272"/>
      <c r="F988" s="267"/>
      <c r="G988" s="267"/>
      <c r="H988" s="277"/>
      <c r="I988" s="272"/>
      <c r="J988" s="272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72"/>
      <c r="B989" s="267"/>
      <c r="C989" s="267"/>
      <c r="D989" s="267"/>
      <c r="E989" s="272"/>
      <c r="F989" s="267"/>
      <c r="G989" s="267"/>
      <c r="H989" s="277"/>
      <c r="I989" s="272"/>
      <c r="J989" s="272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72"/>
      <c r="B990" s="267"/>
      <c r="C990" s="267"/>
      <c r="D990" s="267"/>
      <c r="E990" s="272"/>
      <c r="F990" s="267"/>
      <c r="G990" s="267"/>
      <c r="H990" s="277"/>
      <c r="I990" s="272"/>
      <c r="J990" s="272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72"/>
      <c r="B991" s="267"/>
      <c r="C991" s="267"/>
      <c r="D991" s="267"/>
      <c r="E991" s="272"/>
      <c r="F991" s="267"/>
      <c r="G991" s="267"/>
      <c r="H991" s="277"/>
      <c r="I991" s="272"/>
      <c r="J991" s="272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72"/>
      <c r="B992" s="267"/>
      <c r="C992" s="267"/>
      <c r="D992" s="267"/>
      <c r="E992" s="272"/>
      <c r="F992" s="267"/>
      <c r="G992" s="267"/>
      <c r="H992" s="277"/>
      <c r="I992" s="272"/>
      <c r="J992" s="272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72"/>
      <c r="B993" s="267"/>
      <c r="C993" s="267"/>
      <c r="D993" s="267"/>
      <c r="E993" s="272"/>
      <c r="F993" s="267"/>
      <c r="G993" s="267"/>
      <c r="H993" s="277"/>
      <c r="I993" s="272"/>
      <c r="J993" s="272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72"/>
      <c r="B994" s="267"/>
      <c r="C994" s="267"/>
      <c r="D994" s="267"/>
      <c r="E994" s="272"/>
      <c r="F994" s="267"/>
      <c r="G994" s="267"/>
      <c r="H994" s="277"/>
      <c r="I994" s="272"/>
      <c r="J994" s="272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72"/>
      <c r="B995" s="267"/>
      <c r="C995" s="267"/>
      <c r="D995" s="267"/>
      <c r="E995" s="272"/>
      <c r="F995" s="267"/>
      <c r="G995" s="267"/>
      <c r="H995" s="277"/>
      <c r="I995" s="272"/>
      <c r="J995" s="272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72"/>
      <c r="B996" s="267"/>
      <c r="C996" s="267"/>
      <c r="D996" s="267"/>
      <c r="E996" s="272"/>
      <c r="F996" s="267"/>
      <c r="G996" s="267"/>
      <c r="H996" s="277"/>
      <c r="I996" s="272"/>
      <c r="J996" s="272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72"/>
      <c r="B997" s="267"/>
      <c r="C997" s="267"/>
      <c r="D997" s="267"/>
      <c r="E997" s="272"/>
      <c r="F997" s="267"/>
      <c r="G997" s="267"/>
      <c r="H997" s="277"/>
      <c r="I997" s="272"/>
      <c r="J997" s="272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72"/>
      <c r="B998" s="267"/>
      <c r="C998" s="267"/>
      <c r="D998" s="267"/>
      <c r="E998" s="272"/>
      <c r="F998" s="267"/>
      <c r="G998" s="267"/>
      <c r="H998" s="277"/>
      <c r="I998" s="272"/>
      <c r="J998" s="272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72"/>
      <c r="B999" s="267"/>
      <c r="C999" s="267"/>
      <c r="D999" s="267"/>
      <c r="E999" s="272"/>
      <c r="F999" s="267"/>
      <c r="G999" s="267"/>
      <c r="H999" s="277"/>
      <c r="I999" s="272"/>
      <c r="J999" s="272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72"/>
      <c r="B1000" s="267"/>
      <c r="C1000" s="267"/>
      <c r="D1000" s="267"/>
      <c r="E1000" s="272"/>
      <c r="F1000" s="267"/>
      <c r="G1000" s="267"/>
      <c r="H1000" s="277"/>
      <c r="I1000" s="272"/>
      <c r="J1000" s="272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32">
    <mergeCell ref="B1:C1"/>
    <mergeCell ref="F1:G1"/>
    <mergeCell ref="B11:C11"/>
    <mergeCell ref="F11:G11"/>
    <mergeCell ref="B21:C21"/>
    <mergeCell ref="F21:G21"/>
    <mergeCell ref="F31:G31"/>
    <mergeCell ref="B31:C31"/>
    <mergeCell ref="B41:C41"/>
    <mergeCell ref="F41:G41"/>
    <mergeCell ref="B51:C51"/>
    <mergeCell ref="F51:G51"/>
    <mergeCell ref="B61:C61"/>
    <mergeCell ref="F61:G61"/>
    <mergeCell ref="B71:C71"/>
    <mergeCell ref="F71:G71"/>
    <mergeCell ref="B81:C81"/>
    <mergeCell ref="F81:G81"/>
    <mergeCell ref="B91:C91"/>
    <mergeCell ref="F91:G91"/>
    <mergeCell ref="F101:G101"/>
    <mergeCell ref="B141:C141"/>
    <mergeCell ref="F141:G141"/>
    <mergeCell ref="B151:C151"/>
    <mergeCell ref="F151:G151"/>
    <mergeCell ref="B101:C101"/>
    <mergeCell ref="B111:C111"/>
    <mergeCell ref="F111:G111"/>
    <mergeCell ref="B121:C121"/>
    <mergeCell ref="F121:G121"/>
    <mergeCell ref="B131:C131"/>
    <mergeCell ref="F131:G131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1000"/>
  <sheetViews>
    <sheetView workbookViewId="0"/>
  </sheetViews>
  <sheetFormatPr defaultColWidth="12.5390625" defaultRowHeight="15" customHeight="1" x14ac:dyDescent="0.15"/>
  <cols>
    <col min="1" max="1" width="18.33984375" customWidth="1"/>
    <col min="2" max="2" width="18.87890625" customWidth="1"/>
    <col min="3" max="3" width="22.11328125" customWidth="1"/>
    <col min="4" max="4" width="9.57421875" customWidth="1"/>
    <col min="5" max="5" width="25.75390625" customWidth="1"/>
    <col min="6" max="6" width="14.0234375" customWidth="1"/>
    <col min="7" max="26" width="7.95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8080"/>
  </sheetPr>
  <dimension ref="A1:AH1000"/>
  <sheetViews>
    <sheetView workbookViewId="0">
      <pane xSplit="3" ySplit="2" topLeftCell="D3" activePane="bottomRight" state="frozen"/>
      <selection pane="bottomLeft" activeCell="A3" sqref="A3"/>
      <selection pane="topRight" activeCell="D1" sqref="D1"/>
      <selection pane="bottomRight" activeCell="D3" sqref="D3"/>
    </sheetView>
  </sheetViews>
  <sheetFormatPr defaultColWidth="12.5390625" defaultRowHeight="15" customHeight="1" x14ac:dyDescent="0.15"/>
  <cols>
    <col min="1" max="1" width="6.3359375" customWidth="1"/>
    <col min="2" max="2" width="20.6328125" customWidth="1"/>
    <col min="3" max="3" width="22.11328125" customWidth="1"/>
    <col min="4" max="19" width="7.01171875" customWidth="1"/>
    <col min="20" max="20" width="4.3125" customWidth="1"/>
    <col min="21" max="21" width="17.93359375" customWidth="1"/>
    <col min="22" max="33" width="6.203125" customWidth="1"/>
    <col min="34" max="34" width="7.4140625" customWidth="1"/>
  </cols>
  <sheetData>
    <row r="1" spans="1:34" ht="12.75" customHeight="1" x14ac:dyDescent="0.15">
      <c r="A1" s="376"/>
      <c r="B1" s="374"/>
      <c r="C1" s="375"/>
      <c r="D1" s="377" t="s">
        <v>568</v>
      </c>
      <c r="E1" s="374"/>
      <c r="F1" s="374"/>
      <c r="G1" s="374"/>
      <c r="H1" s="374"/>
      <c r="I1" s="375"/>
      <c r="J1" s="378" t="s">
        <v>569</v>
      </c>
      <c r="K1" s="374"/>
      <c r="L1" s="374"/>
      <c r="M1" s="375"/>
      <c r="N1" s="379" t="s">
        <v>570</v>
      </c>
      <c r="O1" s="374"/>
      <c r="P1" s="374"/>
      <c r="Q1" s="374"/>
      <c r="R1" s="374"/>
      <c r="S1" s="375"/>
      <c r="T1" s="195"/>
      <c r="U1" s="378" t="s">
        <v>571</v>
      </c>
      <c r="V1" s="374"/>
      <c r="W1" s="374"/>
      <c r="X1" s="374"/>
      <c r="Y1" s="375"/>
      <c r="Z1" s="373" t="s">
        <v>568</v>
      </c>
      <c r="AA1" s="374"/>
      <c r="AB1" s="374"/>
      <c r="AC1" s="375"/>
      <c r="AD1" s="373" t="s">
        <v>570</v>
      </c>
      <c r="AE1" s="374"/>
      <c r="AF1" s="374"/>
      <c r="AG1" s="375"/>
      <c r="AH1" s="196" t="s">
        <v>7</v>
      </c>
    </row>
    <row r="2" spans="1:34" ht="12.75" customHeight="1" x14ac:dyDescent="0.15">
      <c r="A2" s="197" t="s">
        <v>0</v>
      </c>
      <c r="B2" s="197" t="s">
        <v>572</v>
      </c>
      <c r="C2" s="198" t="s">
        <v>573</v>
      </c>
      <c r="D2" s="199" t="s">
        <v>574</v>
      </c>
      <c r="E2" s="199" t="s">
        <v>575</v>
      </c>
      <c r="F2" s="199" t="s">
        <v>576</v>
      </c>
      <c r="G2" s="199" t="s">
        <v>577</v>
      </c>
      <c r="H2" s="200" t="s">
        <v>578</v>
      </c>
      <c r="I2" s="199" t="s">
        <v>579</v>
      </c>
      <c r="J2" s="199" t="s">
        <v>580</v>
      </c>
      <c r="K2" s="199" t="s">
        <v>581</v>
      </c>
      <c r="L2" s="201" t="s">
        <v>582</v>
      </c>
      <c r="M2" s="199" t="s">
        <v>579</v>
      </c>
      <c r="N2" s="199" t="s">
        <v>574</v>
      </c>
      <c r="O2" s="199" t="s">
        <v>575</v>
      </c>
      <c r="P2" s="199" t="s">
        <v>576</v>
      </c>
      <c r="Q2" s="199" t="s">
        <v>577</v>
      </c>
      <c r="R2" s="200" t="s">
        <v>583</v>
      </c>
      <c r="S2" s="199" t="s">
        <v>579</v>
      </c>
      <c r="T2" s="199"/>
      <c r="U2" s="202" t="s">
        <v>584</v>
      </c>
      <c r="V2" s="200" t="s">
        <v>585</v>
      </c>
      <c r="W2" s="203" t="s">
        <v>586</v>
      </c>
      <c r="X2" s="203" t="s">
        <v>587</v>
      </c>
      <c r="Y2" s="203" t="s">
        <v>588</v>
      </c>
      <c r="Z2" s="204" t="s">
        <v>589</v>
      </c>
      <c r="AA2" s="204" t="s">
        <v>590</v>
      </c>
      <c r="AB2" s="205" t="s">
        <v>591</v>
      </c>
      <c r="AC2" s="204" t="s">
        <v>592</v>
      </c>
      <c r="AD2" s="203" t="s">
        <v>593</v>
      </c>
      <c r="AE2" s="203" t="s">
        <v>594</v>
      </c>
      <c r="AF2" s="200" t="s">
        <v>595</v>
      </c>
      <c r="AG2" s="206" t="s">
        <v>596</v>
      </c>
      <c r="AH2" s="207"/>
    </row>
    <row r="3" spans="1:34" ht="12.75" customHeight="1" x14ac:dyDescent="0.15">
      <c r="A3" s="208">
        <v>1</v>
      </c>
      <c r="B3" s="209" t="str">
        <f>DATABASE!C2</f>
        <v>Ivan Chvátal</v>
      </c>
      <c r="C3" s="210" t="str">
        <f>DATABASE!D2</f>
        <v>KOSMOS OLOMOUC</v>
      </c>
      <c r="D3" s="211">
        <v>90</v>
      </c>
      <c r="E3" s="211">
        <v>36</v>
      </c>
      <c r="F3" s="211">
        <v>78</v>
      </c>
      <c r="G3" s="211">
        <v>43</v>
      </c>
      <c r="H3" s="212">
        <f t="shared" ref="H3:H257" si="0">SUM(D3:G3)</f>
        <v>247</v>
      </c>
      <c r="I3" s="211">
        <f>3+1</f>
        <v>4</v>
      </c>
      <c r="J3" s="213">
        <f t="shared" ref="J3:K3" si="1">SUM(D3:D9,F3:F9,N3:N9,P3:P9)</f>
        <v>741</v>
      </c>
      <c r="K3" s="213">
        <f t="shared" si="1"/>
        <v>323</v>
      </c>
      <c r="L3" s="214">
        <f>SUM(J3:K9)</f>
        <v>1064</v>
      </c>
      <c r="M3" s="213">
        <f>SUM(I3:I9,S3:S9)</f>
        <v>16</v>
      </c>
      <c r="N3" s="215"/>
      <c r="O3" s="215"/>
      <c r="P3" s="215"/>
      <c r="Q3" s="215"/>
      <c r="R3" s="216">
        <f t="shared" ref="R3:R257" si="2">SUM(N3:Q3)</f>
        <v>0</v>
      </c>
      <c r="S3" s="215">
        <v>0</v>
      </c>
      <c r="T3" s="217"/>
      <c r="U3" s="218" t="str">
        <f>C3</f>
        <v>KOSMOS OLOMOUC</v>
      </c>
      <c r="V3" s="212">
        <f>SUM(D3:G9,N3:Q9)</f>
        <v>1064</v>
      </c>
      <c r="W3" s="219">
        <f t="shared" ref="W3:X3" si="3">SUM(D3:D9,F3:F9,N3:N9,P3:P9)</f>
        <v>741</v>
      </c>
      <c r="X3" s="219">
        <f t="shared" si="3"/>
        <v>323</v>
      </c>
      <c r="Y3" s="219">
        <f>SUM(I3:I9,S3:S9)</f>
        <v>16</v>
      </c>
      <c r="Z3" s="220">
        <f t="shared" ref="Z3:AA3" si="4">SUM(D3:D9,F3:F9)</f>
        <v>741</v>
      </c>
      <c r="AA3" s="220">
        <f t="shared" si="4"/>
        <v>323</v>
      </c>
      <c r="AB3" s="221">
        <f>SUM(D3:G9)</f>
        <v>1064</v>
      </c>
      <c r="AC3" s="220">
        <f>SUM(I3:I9)</f>
        <v>16</v>
      </c>
      <c r="AD3" s="219">
        <f t="shared" ref="AD3:AE3" si="5">SUM(N3:N9,P3:P9)</f>
        <v>0</v>
      </c>
      <c r="AE3" s="219">
        <f t="shared" si="5"/>
        <v>0</v>
      </c>
      <c r="AF3" s="212">
        <f>SUM(N3:Q9)</f>
        <v>0</v>
      </c>
      <c r="AG3" s="222">
        <f>SUM(S3:S9)</f>
        <v>0</v>
      </c>
      <c r="AH3" s="223" t="str">
        <f>DATABASE!H2</f>
        <v>8:00</v>
      </c>
    </row>
    <row r="4" spans="1:34" ht="12.75" customHeight="1" x14ac:dyDescent="0.15">
      <c r="A4" s="224">
        <v>2</v>
      </c>
      <c r="B4" s="225" t="str">
        <f>DATABASE!C3</f>
        <v>Petr Zavadil</v>
      </c>
      <c r="C4" s="226" t="str">
        <f>DATABASE!D3</f>
        <v>KOSMOS OLOMOUC</v>
      </c>
      <c r="D4" s="227">
        <v>99</v>
      </c>
      <c r="E4" s="227">
        <v>35</v>
      </c>
      <c r="F4" s="227">
        <v>107</v>
      </c>
      <c r="G4" s="227">
        <v>45</v>
      </c>
      <c r="H4" s="212">
        <f t="shared" si="0"/>
        <v>286</v>
      </c>
      <c r="I4" s="227">
        <f>2+3</f>
        <v>5</v>
      </c>
      <c r="J4" s="228"/>
      <c r="K4" s="228"/>
      <c r="L4" s="229"/>
      <c r="M4" s="228"/>
      <c r="N4" s="230"/>
      <c r="O4" s="230"/>
      <c r="P4" s="230"/>
      <c r="Q4" s="230"/>
      <c r="R4" s="231">
        <f t="shared" si="2"/>
        <v>0</v>
      </c>
      <c r="S4" s="230">
        <v>0</v>
      </c>
      <c r="T4" s="228"/>
      <c r="U4" s="232"/>
      <c r="V4" s="233"/>
      <c r="W4" s="234"/>
      <c r="X4" s="234"/>
      <c r="Y4" s="234"/>
      <c r="Z4" s="235"/>
      <c r="AA4" s="235"/>
      <c r="AB4" s="236"/>
      <c r="AC4" s="235"/>
      <c r="AD4" s="234"/>
      <c r="AE4" s="234"/>
      <c r="AF4" s="233"/>
      <c r="AG4" s="237"/>
      <c r="AH4" s="223" t="str">
        <f>DATABASE!H3</f>
        <v>8:30</v>
      </c>
    </row>
    <row r="5" spans="1:34" ht="12.75" customHeight="1" x14ac:dyDescent="0.15">
      <c r="A5" s="224">
        <v>3</v>
      </c>
      <c r="B5" s="225" t="str">
        <f>DATABASE!C4</f>
        <v>Radek Soušek</v>
      </c>
      <c r="C5" s="226" t="str">
        <f>DATABASE!D4</f>
        <v>KOSMOS OLOMOUC</v>
      </c>
      <c r="D5" s="227"/>
      <c r="E5" s="227"/>
      <c r="F5" s="227"/>
      <c r="G5" s="227"/>
      <c r="H5" s="212">
        <f t="shared" si="0"/>
        <v>0</v>
      </c>
      <c r="I5" s="227">
        <v>0</v>
      </c>
      <c r="J5" s="228"/>
      <c r="K5" s="228"/>
      <c r="L5" s="229"/>
      <c r="M5" s="228"/>
      <c r="N5" s="230"/>
      <c r="O5" s="230"/>
      <c r="P5" s="230"/>
      <c r="Q5" s="230"/>
      <c r="R5" s="231">
        <f t="shared" si="2"/>
        <v>0</v>
      </c>
      <c r="S5" s="230">
        <v>0</v>
      </c>
      <c r="T5" s="228"/>
      <c r="U5" s="232"/>
      <c r="V5" s="233"/>
      <c r="W5" s="234"/>
      <c r="X5" s="234"/>
      <c r="Y5" s="234"/>
      <c r="Z5" s="235"/>
      <c r="AA5" s="235"/>
      <c r="AB5" s="236"/>
      <c r="AC5" s="235"/>
      <c r="AD5" s="234"/>
      <c r="AE5" s="234"/>
      <c r="AF5" s="233"/>
      <c r="AG5" s="237"/>
      <c r="AH5" s="223" t="str">
        <f>DATABASE!H4</f>
        <v>9:00</v>
      </c>
    </row>
    <row r="6" spans="1:34" ht="12.75" customHeight="1" x14ac:dyDescent="0.15">
      <c r="A6" s="224">
        <v>4</v>
      </c>
      <c r="B6" s="225" t="str">
        <f>DATABASE!C5</f>
        <v>Libor Kiš</v>
      </c>
      <c r="C6" s="226" t="str">
        <f>DATABASE!D5</f>
        <v>KOSMOS OLOMOUC</v>
      </c>
      <c r="D6" s="227">
        <v>91</v>
      </c>
      <c r="E6" s="227">
        <v>36</v>
      </c>
      <c r="F6" s="227">
        <v>79</v>
      </c>
      <c r="G6" s="227">
        <v>41</v>
      </c>
      <c r="H6" s="212">
        <f t="shared" si="0"/>
        <v>247</v>
      </c>
      <c r="I6" s="227">
        <f>2+1</f>
        <v>3</v>
      </c>
      <c r="J6" s="228"/>
      <c r="K6" s="228"/>
      <c r="L6" s="229"/>
      <c r="M6" s="228"/>
      <c r="N6" s="230"/>
      <c r="O6" s="230"/>
      <c r="P6" s="230"/>
      <c r="Q6" s="230"/>
      <c r="R6" s="231">
        <f t="shared" si="2"/>
        <v>0</v>
      </c>
      <c r="S6" s="230">
        <v>0</v>
      </c>
      <c r="T6" s="228"/>
      <c r="U6" s="232"/>
      <c r="V6" s="233"/>
      <c r="W6" s="234"/>
      <c r="X6" s="234"/>
      <c r="Y6" s="234"/>
      <c r="Z6" s="235"/>
      <c r="AA6" s="235"/>
      <c r="AB6" s="236"/>
      <c r="AC6" s="235"/>
      <c r="AD6" s="234"/>
      <c r="AE6" s="234"/>
      <c r="AF6" s="233"/>
      <c r="AG6" s="237"/>
      <c r="AH6" s="223" t="str">
        <f>DATABASE!H5</f>
        <v>9:30</v>
      </c>
    </row>
    <row r="7" spans="1:34" ht="12.75" customHeight="1" x14ac:dyDescent="0.15">
      <c r="A7" s="224">
        <v>5</v>
      </c>
      <c r="B7" s="238" t="s">
        <v>597</v>
      </c>
      <c r="C7" s="226" t="str">
        <f>DATABASE!D6</f>
        <v>KOSMOS OLOMOUC</v>
      </c>
      <c r="D7" s="227">
        <v>96</v>
      </c>
      <c r="E7" s="227">
        <v>44</v>
      </c>
      <c r="F7" s="227">
        <v>101</v>
      </c>
      <c r="G7" s="227">
        <v>43</v>
      </c>
      <c r="H7" s="212">
        <f t="shared" si="0"/>
        <v>284</v>
      </c>
      <c r="I7" s="227">
        <f>2+2</f>
        <v>4</v>
      </c>
      <c r="J7" s="228"/>
      <c r="K7" s="228"/>
      <c r="L7" s="229"/>
      <c r="M7" s="228"/>
      <c r="N7" s="230"/>
      <c r="O7" s="230"/>
      <c r="P7" s="230"/>
      <c r="Q7" s="230"/>
      <c r="R7" s="231">
        <f t="shared" si="2"/>
        <v>0</v>
      </c>
      <c r="S7" s="230">
        <v>0</v>
      </c>
      <c r="T7" s="228"/>
      <c r="U7" s="232"/>
      <c r="V7" s="233"/>
      <c r="W7" s="234"/>
      <c r="X7" s="234"/>
      <c r="Y7" s="234"/>
      <c r="Z7" s="235"/>
      <c r="AA7" s="235"/>
      <c r="AB7" s="236"/>
      <c r="AC7" s="235"/>
      <c r="AD7" s="234"/>
      <c r="AE7" s="234"/>
      <c r="AF7" s="233"/>
      <c r="AG7" s="237"/>
      <c r="AH7" s="223">
        <f>DATABASE!H6</f>
        <v>0</v>
      </c>
    </row>
    <row r="8" spans="1:34" ht="12.75" customHeight="1" x14ac:dyDescent="0.15">
      <c r="A8" s="224">
        <v>6</v>
      </c>
      <c r="B8" s="225">
        <f>DATABASE!C7</f>
        <v>0</v>
      </c>
      <c r="C8" s="226" t="str">
        <f>DATABASE!D7</f>
        <v>KOSMOS OLOMOUC</v>
      </c>
      <c r="D8" s="227"/>
      <c r="E8" s="227"/>
      <c r="F8" s="227"/>
      <c r="G8" s="227"/>
      <c r="H8" s="212">
        <f t="shared" si="0"/>
        <v>0</v>
      </c>
      <c r="I8" s="227">
        <v>0</v>
      </c>
      <c r="J8" s="228"/>
      <c r="K8" s="228"/>
      <c r="L8" s="229"/>
      <c r="M8" s="228"/>
      <c r="N8" s="230"/>
      <c r="O8" s="230"/>
      <c r="P8" s="230"/>
      <c r="Q8" s="230"/>
      <c r="R8" s="231">
        <f t="shared" si="2"/>
        <v>0</v>
      </c>
      <c r="S8" s="230">
        <v>0</v>
      </c>
      <c r="T8" s="228"/>
      <c r="U8" s="232"/>
      <c r="V8" s="233"/>
      <c r="W8" s="234"/>
      <c r="X8" s="234"/>
      <c r="Y8" s="234"/>
      <c r="Z8" s="235"/>
      <c r="AA8" s="235"/>
      <c r="AB8" s="236"/>
      <c r="AC8" s="235"/>
      <c r="AD8" s="234"/>
      <c r="AE8" s="234"/>
      <c r="AF8" s="233"/>
      <c r="AG8" s="237"/>
      <c r="AH8" s="223">
        <f>DATABASE!H7</f>
        <v>0</v>
      </c>
    </row>
    <row r="9" spans="1:34" ht="12.75" customHeight="1" x14ac:dyDescent="0.15">
      <c r="A9" s="224">
        <v>7</v>
      </c>
      <c r="B9" s="239">
        <f>DATABASE!C8</f>
        <v>0</v>
      </c>
      <c r="C9" s="240">
        <f>DATABASE!D8</f>
        <v>0</v>
      </c>
      <c r="D9" s="241"/>
      <c r="E9" s="241"/>
      <c r="F9" s="241"/>
      <c r="G9" s="241"/>
      <c r="H9" s="200">
        <f t="shared" si="0"/>
        <v>0</v>
      </c>
      <c r="I9" s="241">
        <v>0</v>
      </c>
      <c r="J9" s="242"/>
      <c r="K9" s="242"/>
      <c r="L9" s="201"/>
      <c r="M9" s="242"/>
      <c r="N9" s="243"/>
      <c r="O9" s="243"/>
      <c r="P9" s="243"/>
      <c r="Q9" s="243"/>
      <c r="R9" s="199">
        <f t="shared" si="2"/>
        <v>0</v>
      </c>
      <c r="S9" s="243">
        <v>0</v>
      </c>
      <c r="T9" s="242"/>
      <c r="U9" s="202"/>
      <c r="V9" s="200"/>
      <c r="W9" s="244"/>
      <c r="X9" s="244"/>
      <c r="Y9" s="244"/>
      <c r="Z9" s="245"/>
      <c r="AA9" s="245"/>
      <c r="AB9" s="205"/>
      <c r="AC9" s="245"/>
      <c r="AD9" s="244"/>
      <c r="AE9" s="244"/>
      <c r="AF9" s="200"/>
      <c r="AG9" s="246"/>
      <c r="AH9" s="223">
        <f>DATABASE!H8</f>
        <v>0</v>
      </c>
    </row>
    <row r="10" spans="1:34" ht="12.75" customHeight="1" x14ac:dyDescent="0.15">
      <c r="A10" s="224">
        <v>8</v>
      </c>
      <c r="B10" s="247" t="s">
        <v>598</v>
      </c>
      <c r="C10" s="248" t="s">
        <v>599</v>
      </c>
      <c r="D10" s="249">
        <v>82</v>
      </c>
      <c r="E10" s="249">
        <v>60</v>
      </c>
      <c r="F10" s="249">
        <v>91</v>
      </c>
      <c r="G10" s="249">
        <v>42</v>
      </c>
      <c r="H10" s="212">
        <f t="shared" si="0"/>
        <v>275</v>
      </c>
      <c r="I10" s="249">
        <f>1</f>
        <v>1</v>
      </c>
      <c r="J10" s="213">
        <f t="shared" ref="J10:K10" si="6">SUM(D10:D16,F10:F16,N10:N16,P10:P16)</f>
        <v>1414</v>
      </c>
      <c r="K10" s="213">
        <f t="shared" si="6"/>
        <v>691</v>
      </c>
      <c r="L10" s="214">
        <f>SUM(J10:K16)</f>
        <v>2105</v>
      </c>
      <c r="M10" s="213">
        <f>SUM(I10:I16,S10:S16)</f>
        <v>38</v>
      </c>
      <c r="N10" s="250">
        <v>82</v>
      </c>
      <c r="O10" s="250">
        <v>24</v>
      </c>
      <c r="P10" s="250">
        <v>84</v>
      </c>
      <c r="Q10" s="250">
        <v>54</v>
      </c>
      <c r="R10" s="251">
        <f t="shared" si="2"/>
        <v>244</v>
      </c>
      <c r="S10" s="250">
        <v>8</v>
      </c>
      <c r="T10" s="213"/>
      <c r="U10" s="252" t="str">
        <f>C10</f>
        <v>LICHNOVÁCI</v>
      </c>
      <c r="V10" s="253">
        <f>SUM(D10:G16,N10:Q16)</f>
        <v>2105</v>
      </c>
      <c r="W10" s="254">
        <f t="shared" ref="W10:X10" si="7">SUM(D10:D16,F10:F16,N10:N16,P10:P16)</f>
        <v>1414</v>
      </c>
      <c r="X10" s="254">
        <f t="shared" si="7"/>
        <v>691</v>
      </c>
      <c r="Y10" s="254">
        <f>SUM(I10:I16,S10:S16)</f>
        <v>38</v>
      </c>
      <c r="Z10" s="255">
        <f t="shared" ref="Z10:AA10" si="8">SUM(D10:D16,F10:F16)</f>
        <v>726</v>
      </c>
      <c r="AA10" s="255">
        <f t="shared" si="8"/>
        <v>400</v>
      </c>
      <c r="AB10" s="256">
        <f>SUM(D10:G16)</f>
        <v>1126</v>
      </c>
      <c r="AC10" s="255">
        <f>SUM(I10:I16)</f>
        <v>13</v>
      </c>
      <c r="AD10" s="254">
        <f t="shared" ref="AD10:AE10" si="9">SUM(N10:N16,P10:P16)</f>
        <v>688</v>
      </c>
      <c r="AE10" s="254">
        <f t="shared" si="9"/>
        <v>291</v>
      </c>
      <c r="AF10" s="253">
        <f>SUM(N10:Q16)</f>
        <v>979</v>
      </c>
      <c r="AG10" s="257">
        <f>SUM(S10:S16)</f>
        <v>25</v>
      </c>
      <c r="AH10" s="223" t="str">
        <f>DATABASE!H9</f>
        <v>8:00</v>
      </c>
    </row>
    <row r="11" spans="1:34" ht="12.75" customHeight="1" x14ac:dyDescent="0.15">
      <c r="A11" s="224">
        <v>9</v>
      </c>
      <c r="B11" s="225" t="str">
        <f>DATABASE!C10</f>
        <v>Jan Opěla</v>
      </c>
      <c r="C11" s="226" t="str">
        <f>DATABASE!D10</f>
        <v>LICHNOVÁCI</v>
      </c>
      <c r="D11" s="227">
        <v>92</v>
      </c>
      <c r="E11" s="227">
        <v>62</v>
      </c>
      <c r="F11" s="227">
        <v>97</v>
      </c>
      <c r="G11" s="227">
        <v>53</v>
      </c>
      <c r="H11" s="212">
        <f t="shared" si="0"/>
        <v>304</v>
      </c>
      <c r="I11" s="227">
        <f t="shared" ref="I11:I12" si="10">2+2</f>
        <v>4</v>
      </c>
      <c r="J11" s="228"/>
      <c r="K11" s="228"/>
      <c r="L11" s="229"/>
      <c r="M11" s="228"/>
      <c r="N11" s="230">
        <v>88</v>
      </c>
      <c r="O11" s="230">
        <v>26</v>
      </c>
      <c r="P11" s="230">
        <v>90</v>
      </c>
      <c r="Q11" s="230">
        <v>45</v>
      </c>
      <c r="R11" s="231">
        <f t="shared" si="2"/>
        <v>249</v>
      </c>
      <c r="S11" s="230">
        <v>4</v>
      </c>
      <c r="T11" s="228"/>
      <c r="U11" s="232"/>
      <c r="V11" s="233"/>
      <c r="W11" s="234"/>
      <c r="X11" s="234"/>
      <c r="Y11" s="234"/>
      <c r="Z11" s="235"/>
      <c r="AA11" s="235"/>
      <c r="AB11" s="236"/>
      <c r="AC11" s="235"/>
      <c r="AD11" s="234"/>
      <c r="AE11" s="234"/>
      <c r="AF11" s="233"/>
      <c r="AG11" s="237"/>
      <c r="AH11" s="223" t="str">
        <f>DATABASE!H10</f>
        <v>8:30</v>
      </c>
    </row>
    <row r="12" spans="1:34" ht="12.75" customHeight="1" x14ac:dyDescent="0.15">
      <c r="A12" s="224">
        <v>10</v>
      </c>
      <c r="B12" s="225" t="str">
        <f>DATABASE!C11</f>
        <v>David Slíva</v>
      </c>
      <c r="C12" s="226" t="str">
        <f>DATABASE!D11</f>
        <v>LICHNOVÁCI</v>
      </c>
      <c r="D12" s="227">
        <v>90</v>
      </c>
      <c r="E12" s="227">
        <v>54</v>
      </c>
      <c r="F12" s="227">
        <v>80</v>
      </c>
      <c r="G12" s="227">
        <v>43</v>
      </c>
      <c r="H12" s="212">
        <f t="shared" si="0"/>
        <v>267</v>
      </c>
      <c r="I12" s="227">
        <f t="shared" si="10"/>
        <v>4</v>
      </c>
      <c r="J12" s="228"/>
      <c r="K12" s="228"/>
      <c r="L12" s="229"/>
      <c r="M12" s="228"/>
      <c r="N12" s="230">
        <v>90</v>
      </c>
      <c r="O12" s="230">
        <v>36</v>
      </c>
      <c r="P12" s="230">
        <v>90</v>
      </c>
      <c r="Q12" s="230">
        <v>27</v>
      </c>
      <c r="R12" s="231">
        <f t="shared" si="2"/>
        <v>243</v>
      </c>
      <c r="S12" s="230">
        <v>9</v>
      </c>
      <c r="T12" s="228"/>
      <c r="U12" s="232"/>
      <c r="V12" s="233"/>
      <c r="W12" s="234"/>
      <c r="X12" s="234"/>
      <c r="Y12" s="234"/>
      <c r="Z12" s="235"/>
      <c r="AA12" s="235"/>
      <c r="AB12" s="236"/>
      <c r="AC12" s="235"/>
      <c r="AD12" s="234"/>
      <c r="AE12" s="234"/>
      <c r="AF12" s="233"/>
      <c r="AG12" s="237"/>
      <c r="AH12" s="223" t="str">
        <f>DATABASE!H11</f>
        <v>9:00</v>
      </c>
    </row>
    <row r="13" spans="1:34" ht="12.75" customHeight="1" x14ac:dyDescent="0.15">
      <c r="A13" s="224">
        <v>11</v>
      </c>
      <c r="B13" s="225" t="str">
        <f>DATABASE!C12</f>
        <v>Jiří Maňásek</v>
      </c>
      <c r="C13" s="226" t="str">
        <f>DATABASE!D12</f>
        <v>LICHNOVÁCI</v>
      </c>
      <c r="D13" s="227">
        <v>93</v>
      </c>
      <c r="E13" s="227">
        <v>32</v>
      </c>
      <c r="F13" s="227">
        <v>101</v>
      </c>
      <c r="G13" s="227">
        <v>54</v>
      </c>
      <c r="H13" s="212">
        <f t="shared" si="0"/>
        <v>280</v>
      </c>
      <c r="I13" s="227">
        <f>3+1</f>
        <v>4</v>
      </c>
      <c r="J13" s="228"/>
      <c r="K13" s="228"/>
      <c r="L13" s="229"/>
      <c r="M13" s="228"/>
      <c r="N13" s="230">
        <v>74</v>
      </c>
      <c r="O13" s="230">
        <v>44</v>
      </c>
      <c r="P13" s="230">
        <v>90</v>
      </c>
      <c r="Q13" s="230">
        <v>35</v>
      </c>
      <c r="R13" s="231">
        <f t="shared" si="2"/>
        <v>243</v>
      </c>
      <c r="S13" s="230">
        <v>4</v>
      </c>
      <c r="T13" s="228"/>
      <c r="U13" s="232"/>
      <c r="V13" s="233"/>
      <c r="W13" s="234"/>
      <c r="X13" s="234"/>
      <c r="Y13" s="234"/>
      <c r="Z13" s="235"/>
      <c r="AA13" s="235"/>
      <c r="AB13" s="236"/>
      <c r="AC13" s="235"/>
      <c r="AD13" s="234"/>
      <c r="AE13" s="234"/>
      <c r="AF13" s="233"/>
      <c r="AG13" s="237"/>
      <c r="AH13" s="223" t="str">
        <f>DATABASE!H12</f>
        <v>.</v>
      </c>
    </row>
    <row r="14" spans="1:34" ht="12.75" customHeight="1" x14ac:dyDescent="0.15">
      <c r="A14" s="224">
        <v>12</v>
      </c>
      <c r="B14" s="225" t="str">
        <f>DATABASE!C13</f>
        <v>0</v>
      </c>
      <c r="C14" s="226" t="str">
        <f>DATABASE!D13</f>
        <v>LICHNOVÁCI</v>
      </c>
      <c r="D14" s="227"/>
      <c r="E14" s="227"/>
      <c r="F14" s="227"/>
      <c r="G14" s="227"/>
      <c r="H14" s="212">
        <f t="shared" si="0"/>
        <v>0</v>
      </c>
      <c r="I14" s="227">
        <v>0</v>
      </c>
      <c r="J14" s="228"/>
      <c r="K14" s="228"/>
      <c r="L14" s="229"/>
      <c r="M14" s="228"/>
      <c r="N14" s="230"/>
      <c r="O14" s="230"/>
      <c r="P14" s="230"/>
      <c r="Q14" s="230"/>
      <c r="R14" s="231">
        <f t="shared" si="2"/>
        <v>0</v>
      </c>
      <c r="S14" s="230">
        <v>0</v>
      </c>
      <c r="T14" s="228"/>
      <c r="U14" s="232"/>
      <c r="V14" s="233"/>
      <c r="W14" s="234"/>
      <c r="X14" s="234"/>
      <c r="Y14" s="234"/>
      <c r="Z14" s="235"/>
      <c r="AA14" s="235"/>
      <c r="AB14" s="236"/>
      <c r="AC14" s="235"/>
      <c r="AD14" s="234"/>
      <c r="AE14" s="234"/>
      <c r="AF14" s="233"/>
      <c r="AG14" s="237"/>
      <c r="AH14" s="223">
        <f>DATABASE!H13</f>
        <v>0</v>
      </c>
    </row>
    <row r="15" spans="1:34" ht="12.75" customHeight="1" x14ac:dyDescent="0.15">
      <c r="A15" s="224">
        <v>13</v>
      </c>
      <c r="B15" s="225" t="str">
        <f>DATABASE!C14</f>
        <v>0</v>
      </c>
      <c r="C15" s="226" t="str">
        <f>DATABASE!D14</f>
        <v>0</v>
      </c>
      <c r="D15" s="227"/>
      <c r="E15" s="227"/>
      <c r="F15" s="227"/>
      <c r="G15" s="227"/>
      <c r="H15" s="212">
        <f t="shared" si="0"/>
        <v>0</v>
      </c>
      <c r="I15" s="227">
        <v>0</v>
      </c>
      <c r="J15" s="228"/>
      <c r="K15" s="228"/>
      <c r="L15" s="229"/>
      <c r="M15" s="228"/>
      <c r="N15" s="230"/>
      <c r="O15" s="230"/>
      <c r="P15" s="230"/>
      <c r="Q15" s="230"/>
      <c r="R15" s="231">
        <f t="shared" si="2"/>
        <v>0</v>
      </c>
      <c r="S15" s="230">
        <v>0</v>
      </c>
      <c r="T15" s="228"/>
      <c r="U15" s="232"/>
      <c r="V15" s="233"/>
      <c r="W15" s="234"/>
      <c r="X15" s="234"/>
      <c r="Y15" s="234"/>
      <c r="Z15" s="235"/>
      <c r="AA15" s="235"/>
      <c r="AB15" s="236"/>
      <c r="AC15" s="235"/>
      <c r="AD15" s="234"/>
      <c r="AE15" s="234"/>
      <c r="AF15" s="233"/>
      <c r="AG15" s="237"/>
      <c r="AH15" s="223">
        <f>DATABASE!H14</f>
        <v>0</v>
      </c>
    </row>
    <row r="16" spans="1:34" ht="12.75" customHeight="1" x14ac:dyDescent="0.15">
      <c r="A16" s="224">
        <v>14</v>
      </c>
      <c r="B16" s="258"/>
      <c r="C16" s="259"/>
      <c r="D16" s="241"/>
      <c r="E16" s="241"/>
      <c r="F16" s="241"/>
      <c r="G16" s="241"/>
      <c r="H16" s="200">
        <f t="shared" si="0"/>
        <v>0</v>
      </c>
      <c r="I16" s="241">
        <v>0</v>
      </c>
      <c r="J16" s="242"/>
      <c r="K16" s="242"/>
      <c r="L16" s="201"/>
      <c r="M16" s="242"/>
      <c r="N16" s="243"/>
      <c r="O16" s="243"/>
      <c r="P16" s="243"/>
      <c r="Q16" s="243"/>
      <c r="R16" s="199">
        <f t="shared" si="2"/>
        <v>0</v>
      </c>
      <c r="S16" s="243">
        <v>0</v>
      </c>
      <c r="T16" s="242"/>
      <c r="U16" s="202"/>
      <c r="V16" s="200"/>
      <c r="W16" s="244"/>
      <c r="X16" s="244"/>
      <c r="Y16" s="244"/>
      <c r="Z16" s="245"/>
      <c r="AA16" s="245"/>
      <c r="AB16" s="205"/>
      <c r="AC16" s="245"/>
      <c r="AD16" s="244"/>
      <c r="AE16" s="244"/>
      <c r="AF16" s="200"/>
      <c r="AG16" s="246"/>
      <c r="AH16" s="223">
        <f>DATABASE!H15</f>
        <v>0</v>
      </c>
    </row>
    <row r="17" spans="1:34" ht="12.75" customHeight="1" x14ac:dyDescent="0.15">
      <c r="A17" s="224">
        <v>15</v>
      </c>
      <c r="B17" s="260" t="str">
        <f>DATABASE!C16</f>
        <v>Milan Dusbaba (h)</v>
      </c>
      <c r="C17" s="261" t="str">
        <f>DATABASE!D16</f>
        <v>HIC PARTA</v>
      </c>
      <c r="D17" s="249">
        <v>106</v>
      </c>
      <c r="E17" s="249">
        <v>25</v>
      </c>
      <c r="F17" s="249">
        <v>90</v>
      </c>
      <c r="G17" s="249">
        <v>45</v>
      </c>
      <c r="H17" s="212">
        <f t="shared" si="0"/>
        <v>266</v>
      </c>
      <c r="I17" s="249">
        <f>8+2</f>
        <v>10</v>
      </c>
      <c r="J17" s="213">
        <f t="shared" ref="J17:K17" si="11">SUM(D17:D23,F17:F23,N17:N23,P17:P23)</f>
        <v>755</v>
      </c>
      <c r="K17" s="213">
        <f t="shared" si="11"/>
        <v>293</v>
      </c>
      <c r="L17" s="214">
        <f>SUM(J17:K23)</f>
        <v>1048</v>
      </c>
      <c r="M17" s="213">
        <f>SUM(I17:I23,S17:S23)</f>
        <v>35</v>
      </c>
      <c r="N17" s="250"/>
      <c r="O17" s="250"/>
      <c r="P17" s="250"/>
      <c r="Q17" s="250"/>
      <c r="R17" s="251">
        <f t="shared" si="2"/>
        <v>0</v>
      </c>
      <c r="S17" s="250">
        <v>0</v>
      </c>
      <c r="T17" s="213"/>
      <c r="U17" s="262" t="str">
        <f>C17</f>
        <v>HIC PARTA</v>
      </c>
      <c r="V17" s="253">
        <f>SUM(D17:G23,N17:Q23)</f>
        <v>1048</v>
      </c>
      <c r="W17" s="254">
        <f t="shared" ref="W17:X17" si="12">SUM(D17:D23,F17:F23,N17:N23,P17:P23)</f>
        <v>755</v>
      </c>
      <c r="X17" s="254">
        <f t="shared" si="12"/>
        <v>293</v>
      </c>
      <c r="Y17" s="254">
        <f>SUM(I17:I23,S17:S23)</f>
        <v>35</v>
      </c>
      <c r="Z17" s="255">
        <f t="shared" ref="Z17:AA17" si="13">SUM(D17:D23,F17:F23)</f>
        <v>755</v>
      </c>
      <c r="AA17" s="255">
        <f t="shared" si="13"/>
        <v>293</v>
      </c>
      <c r="AB17" s="256">
        <f>SUM(D17:G23)</f>
        <v>1048</v>
      </c>
      <c r="AC17" s="255">
        <f>SUM(I17:I23)</f>
        <v>35</v>
      </c>
      <c r="AD17" s="254">
        <f t="shared" ref="AD17:AE17" si="14">SUM(N17:N23,P17:P23)</f>
        <v>0</v>
      </c>
      <c r="AE17" s="254">
        <f t="shared" si="14"/>
        <v>0</v>
      </c>
      <c r="AF17" s="253">
        <f>SUM(N17:Q23)</f>
        <v>0</v>
      </c>
      <c r="AG17" s="257">
        <f>SUM(S17:S23)</f>
        <v>0</v>
      </c>
      <c r="AH17" s="223" t="str">
        <f>DATABASE!H16</f>
        <v>8:00</v>
      </c>
    </row>
    <row r="18" spans="1:34" ht="12.75" customHeight="1" x14ac:dyDescent="0.15">
      <c r="A18" s="224">
        <v>16</v>
      </c>
      <c r="B18" s="225" t="str">
        <f>DATABASE!C17</f>
        <v>Petr Hofman</v>
      </c>
      <c r="C18" s="226" t="str">
        <f>DATABASE!D17</f>
        <v>HIC PARTA</v>
      </c>
      <c r="D18" s="227">
        <v>79</v>
      </c>
      <c r="E18" s="227">
        <v>36</v>
      </c>
      <c r="F18" s="227">
        <v>93</v>
      </c>
      <c r="G18" s="227">
        <v>44</v>
      </c>
      <c r="H18" s="212">
        <f t="shared" si="0"/>
        <v>252</v>
      </c>
      <c r="I18" s="227">
        <f>3+4</f>
        <v>7</v>
      </c>
      <c r="J18" s="228"/>
      <c r="K18" s="228"/>
      <c r="L18" s="229"/>
      <c r="M18" s="228"/>
      <c r="N18" s="230"/>
      <c r="O18" s="230"/>
      <c r="P18" s="230"/>
      <c r="Q18" s="230"/>
      <c r="R18" s="231">
        <f t="shared" si="2"/>
        <v>0</v>
      </c>
      <c r="S18" s="230">
        <v>0</v>
      </c>
      <c r="T18" s="228"/>
      <c r="U18" s="232"/>
      <c r="V18" s="233"/>
      <c r="W18" s="234"/>
      <c r="X18" s="234"/>
      <c r="Y18" s="234"/>
      <c r="Z18" s="235"/>
      <c r="AA18" s="235"/>
      <c r="AB18" s="236"/>
      <c r="AC18" s="235"/>
      <c r="AD18" s="234"/>
      <c r="AE18" s="234"/>
      <c r="AF18" s="233"/>
      <c r="AG18" s="237"/>
      <c r="AH18" s="223" t="str">
        <f>DATABASE!H17</f>
        <v>8:30</v>
      </c>
    </row>
    <row r="19" spans="1:34" ht="12.75" customHeight="1" x14ac:dyDescent="0.15">
      <c r="A19" s="224">
        <v>17</v>
      </c>
      <c r="B19" s="225" t="str">
        <f>DATABASE!C18</f>
        <v>Milan Falta</v>
      </c>
      <c r="C19" s="226" t="str">
        <f>DATABASE!D18</f>
        <v>HIC PARTA</v>
      </c>
      <c r="D19" s="227">
        <v>89</v>
      </c>
      <c r="E19" s="227">
        <v>36</v>
      </c>
      <c r="F19" s="227">
        <v>87</v>
      </c>
      <c r="G19" s="227">
        <v>36</v>
      </c>
      <c r="H19" s="212">
        <f t="shared" si="0"/>
        <v>248</v>
      </c>
      <c r="I19" s="227">
        <f>6+5</f>
        <v>11</v>
      </c>
      <c r="J19" s="228"/>
      <c r="K19" s="228"/>
      <c r="L19" s="229"/>
      <c r="M19" s="228"/>
      <c r="N19" s="230"/>
      <c r="O19" s="230"/>
      <c r="P19" s="230"/>
      <c r="Q19" s="230"/>
      <c r="R19" s="231">
        <f t="shared" si="2"/>
        <v>0</v>
      </c>
      <c r="S19" s="230">
        <v>0</v>
      </c>
      <c r="T19" s="228"/>
      <c r="U19" s="232"/>
      <c r="V19" s="233"/>
      <c r="W19" s="234"/>
      <c r="X19" s="234"/>
      <c r="Y19" s="234"/>
      <c r="Z19" s="235"/>
      <c r="AA19" s="235"/>
      <c r="AB19" s="236"/>
      <c r="AC19" s="235"/>
      <c r="AD19" s="234"/>
      <c r="AE19" s="234"/>
      <c r="AF19" s="233"/>
      <c r="AG19" s="237"/>
      <c r="AH19" s="223" t="str">
        <f>DATABASE!H18</f>
        <v>9:00</v>
      </c>
    </row>
    <row r="20" spans="1:34" ht="12.75" customHeight="1" x14ac:dyDescent="0.15">
      <c r="A20" s="224">
        <v>18</v>
      </c>
      <c r="B20" s="225" t="str">
        <f>DATABASE!C19</f>
        <v>Michal Kubinec</v>
      </c>
      <c r="C20" s="226" t="str">
        <f>DATABASE!D19</f>
        <v>HIC PARTA</v>
      </c>
      <c r="D20" s="227">
        <v>110</v>
      </c>
      <c r="E20" s="227">
        <v>35</v>
      </c>
      <c r="F20" s="227">
        <v>101</v>
      </c>
      <c r="G20" s="227">
        <v>36</v>
      </c>
      <c r="H20" s="212">
        <f t="shared" si="0"/>
        <v>282</v>
      </c>
      <c r="I20" s="227">
        <f>3+4</f>
        <v>7</v>
      </c>
      <c r="J20" s="228"/>
      <c r="K20" s="228"/>
      <c r="L20" s="229"/>
      <c r="M20" s="228"/>
      <c r="N20" s="230"/>
      <c r="O20" s="230"/>
      <c r="P20" s="230"/>
      <c r="Q20" s="230"/>
      <c r="R20" s="231">
        <f t="shared" si="2"/>
        <v>0</v>
      </c>
      <c r="S20" s="230">
        <v>0</v>
      </c>
      <c r="T20" s="228"/>
      <c r="U20" s="232"/>
      <c r="V20" s="233"/>
      <c r="W20" s="234"/>
      <c r="X20" s="234"/>
      <c r="Y20" s="234"/>
      <c r="Z20" s="235"/>
      <c r="AA20" s="235"/>
      <c r="AB20" s="236"/>
      <c r="AC20" s="235"/>
      <c r="AD20" s="234"/>
      <c r="AE20" s="234"/>
      <c r="AF20" s="233"/>
      <c r="AG20" s="237"/>
      <c r="AH20" s="223" t="str">
        <f>DATABASE!H19</f>
        <v>9:00</v>
      </c>
    </row>
    <row r="21" spans="1:34" ht="12.75" customHeight="1" x14ac:dyDescent="0.15">
      <c r="A21" s="224">
        <v>19</v>
      </c>
      <c r="B21" s="225" t="str">
        <f>DATABASE!C20</f>
        <v>0</v>
      </c>
      <c r="C21" s="226" t="str">
        <f>DATABASE!D20</f>
        <v>HIC PARTA</v>
      </c>
      <c r="D21" s="227"/>
      <c r="E21" s="227"/>
      <c r="F21" s="227"/>
      <c r="G21" s="227"/>
      <c r="H21" s="212">
        <f t="shared" si="0"/>
        <v>0</v>
      </c>
      <c r="I21" s="227">
        <v>0</v>
      </c>
      <c r="J21" s="228"/>
      <c r="K21" s="228"/>
      <c r="L21" s="229"/>
      <c r="M21" s="228"/>
      <c r="N21" s="230"/>
      <c r="O21" s="230"/>
      <c r="P21" s="230"/>
      <c r="Q21" s="230"/>
      <c r="R21" s="231">
        <f t="shared" si="2"/>
        <v>0</v>
      </c>
      <c r="S21" s="230">
        <v>0</v>
      </c>
      <c r="T21" s="228"/>
      <c r="U21" s="232"/>
      <c r="V21" s="233"/>
      <c r="W21" s="234"/>
      <c r="X21" s="234"/>
      <c r="Y21" s="234"/>
      <c r="Z21" s="235"/>
      <c r="AA21" s="235"/>
      <c r="AB21" s="236"/>
      <c r="AC21" s="235"/>
      <c r="AD21" s="234"/>
      <c r="AE21" s="234"/>
      <c r="AF21" s="233"/>
      <c r="AG21" s="237"/>
      <c r="AH21" s="223" t="str">
        <f>DATABASE!H20</f>
        <v>9:30</v>
      </c>
    </row>
    <row r="22" spans="1:34" ht="12.75" customHeight="1" x14ac:dyDescent="0.15">
      <c r="A22" s="224">
        <v>20</v>
      </c>
      <c r="B22" s="225" t="str">
        <f>DATABASE!C21</f>
        <v>0</v>
      </c>
      <c r="C22" s="226" t="str">
        <f>DATABASE!D21</f>
        <v>0</v>
      </c>
      <c r="D22" s="227"/>
      <c r="E22" s="227"/>
      <c r="F22" s="227"/>
      <c r="G22" s="227"/>
      <c r="H22" s="212">
        <f t="shared" si="0"/>
        <v>0</v>
      </c>
      <c r="I22" s="227">
        <v>0</v>
      </c>
      <c r="J22" s="228"/>
      <c r="K22" s="228"/>
      <c r="L22" s="229"/>
      <c r="M22" s="228"/>
      <c r="N22" s="230"/>
      <c r="O22" s="230"/>
      <c r="P22" s="230"/>
      <c r="Q22" s="230"/>
      <c r="R22" s="231">
        <f t="shared" si="2"/>
        <v>0</v>
      </c>
      <c r="S22" s="230">
        <v>0</v>
      </c>
      <c r="T22" s="228"/>
      <c r="U22" s="232"/>
      <c r="V22" s="233"/>
      <c r="W22" s="234"/>
      <c r="X22" s="234"/>
      <c r="Y22" s="234"/>
      <c r="Z22" s="235"/>
      <c r="AA22" s="235"/>
      <c r="AB22" s="236"/>
      <c r="AC22" s="235"/>
      <c r="AD22" s="234"/>
      <c r="AE22" s="234"/>
      <c r="AF22" s="233"/>
      <c r="AG22" s="237"/>
      <c r="AH22" s="223">
        <f>DATABASE!H21</f>
        <v>0</v>
      </c>
    </row>
    <row r="23" spans="1:34" ht="12.75" customHeight="1" x14ac:dyDescent="0.15">
      <c r="A23" s="224">
        <v>21</v>
      </c>
      <c r="B23" s="239" t="str">
        <f>DATABASE!C22</f>
        <v>0</v>
      </c>
      <c r="C23" s="240" t="str">
        <f>DATABASE!D22</f>
        <v>0</v>
      </c>
      <c r="D23" s="241"/>
      <c r="E23" s="241"/>
      <c r="F23" s="241"/>
      <c r="G23" s="241"/>
      <c r="H23" s="200">
        <f t="shared" si="0"/>
        <v>0</v>
      </c>
      <c r="I23" s="241">
        <v>0</v>
      </c>
      <c r="J23" s="242"/>
      <c r="K23" s="242"/>
      <c r="L23" s="201"/>
      <c r="M23" s="242"/>
      <c r="N23" s="243"/>
      <c r="O23" s="243"/>
      <c r="P23" s="243"/>
      <c r="Q23" s="243"/>
      <c r="R23" s="199">
        <f t="shared" si="2"/>
        <v>0</v>
      </c>
      <c r="S23" s="243">
        <v>0</v>
      </c>
      <c r="T23" s="242"/>
      <c r="U23" s="202"/>
      <c r="V23" s="200"/>
      <c r="W23" s="244"/>
      <c r="X23" s="244"/>
      <c r="Y23" s="244"/>
      <c r="Z23" s="245"/>
      <c r="AA23" s="245"/>
      <c r="AB23" s="205"/>
      <c r="AC23" s="245"/>
      <c r="AD23" s="244"/>
      <c r="AE23" s="244"/>
      <c r="AF23" s="200"/>
      <c r="AG23" s="246"/>
      <c r="AH23" s="223">
        <f>DATABASE!H22</f>
        <v>0</v>
      </c>
    </row>
    <row r="24" spans="1:34" ht="12.75" customHeight="1" x14ac:dyDescent="0.15">
      <c r="A24" s="224">
        <v>22</v>
      </c>
      <c r="B24" s="260" t="str">
        <f>DATABASE!C23</f>
        <v>Bohumír Chlebovský</v>
      </c>
      <c r="C24" s="261" t="str">
        <f>DATABASE!D23</f>
        <v>KOS KRNOV</v>
      </c>
      <c r="D24" s="249">
        <v>101</v>
      </c>
      <c r="E24" s="249">
        <v>32</v>
      </c>
      <c r="F24" s="249">
        <v>92</v>
      </c>
      <c r="G24" s="249">
        <v>49</v>
      </c>
      <c r="H24" s="212">
        <f t="shared" si="0"/>
        <v>274</v>
      </c>
      <c r="I24" s="249">
        <f>3+1</f>
        <v>4</v>
      </c>
      <c r="J24" s="213">
        <f t="shared" ref="J24:K24" si="15">SUM(D24:D30,F24:F30,N24:N30,P24:P30)</f>
        <v>711</v>
      </c>
      <c r="K24" s="213">
        <f t="shared" si="15"/>
        <v>327</v>
      </c>
      <c r="L24" s="214">
        <f>SUM(J24:K30)</f>
        <v>1038</v>
      </c>
      <c r="M24" s="213">
        <f>SUM(I24:I30,S24:S30)</f>
        <v>17</v>
      </c>
      <c r="N24" s="250"/>
      <c r="O24" s="250"/>
      <c r="P24" s="250"/>
      <c r="Q24" s="250"/>
      <c r="R24" s="251">
        <f t="shared" si="2"/>
        <v>0</v>
      </c>
      <c r="S24" s="250">
        <v>0</v>
      </c>
      <c r="T24" s="213"/>
      <c r="U24" s="262" t="str">
        <f>C24</f>
        <v>KOS KRNOV</v>
      </c>
      <c r="V24" s="253">
        <f>SUM(D24:G30,N24:Q30)</f>
        <v>1038</v>
      </c>
      <c r="W24" s="254">
        <f t="shared" ref="W24:X24" si="16">SUM(D24:D30,F24:F30,N24:N30,P24:P30)</f>
        <v>711</v>
      </c>
      <c r="X24" s="254">
        <f t="shared" si="16"/>
        <v>327</v>
      </c>
      <c r="Y24" s="254">
        <f>SUM(I24:I30,S24:S30)</f>
        <v>17</v>
      </c>
      <c r="Z24" s="255">
        <f t="shared" ref="Z24:AA24" si="17">SUM(D24:D30,F24:F30)</f>
        <v>711</v>
      </c>
      <c r="AA24" s="255">
        <f t="shared" si="17"/>
        <v>327</v>
      </c>
      <c r="AB24" s="256">
        <f>SUM(D24:G30)</f>
        <v>1038</v>
      </c>
      <c r="AC24" s="255">
        <f>SUM(I24:I30)</f>
        <v>17</v>
      </c>
      <c r="AD24" s="254">
        <f t="shared" ref="AD24:AE24" si="18">SUM(N24:N30,P24:P30)</f>
        <v>0</v>
      </c>
      <c r="AE24" s="254">
        <f t="shared" si="18"/>
        <v>0</v>
      </c>
      <c r="AF24" s="253">
        <f>SUM(N24:Q30)</f>
        <v>0</v>
      </c>
      <c r="AG24" s="257">
        <f>SUM(S24:S30)</f>
        <v>0</v>
      </c>
      <c r="AH24" s="223" t="str">
        <f>DATABASE!H23</f>
        <v>8:00</v>
      </c>
    </row>
    <row r="25" spans="1:34" ht="12.75" customHeight="1" x14ac:dyDescent="0.15">
      <c r="A25" s="224">
        <v>23</v>
      </c>
      <c r="B25" s="225" t="str">
        <f>DATABASE!C24</f>
        <v>Petr Daranský</v>
      </c>
      <c r="C25" s="226" t="str">
        <f>DATABASE!D24</f>
        <v>KOS KRNOV</v>
      </c>
      <c r="D25" s="227"/>
      <c r="E25" s="227"/>
      <c r="F25" s="227"/>
      <c r="G25" s="227"/>
      <c r="H25" s="212">
        <f t="shared" si="0"/>
        <v>0</v>
      </c>
      <c r="I25" s="227">
        <v>0</v>
      </c>
      <c r="J25" s="228"/>
      <c r="K25" s="228"/>
      <c r="L25" s="229"/>
      <c r="M25" s="228"/>
      <c r="N25" s="230"/>
      <c r="O25" s="230"/>
      <c r="P25" s="230"/>
      <c r="Q25" s="230"/>
      <c r="R25" s="231">
        <f t="shared" si="2"/>
        <v>0</v>
      </c>
      <c r="S25" s="230">
        <v>0</v>
      </c>
      <c r="T25" s="228"/>
      <c r="U25" s="232"/>
      <c r="V25" s="233"/>
      <c r="W25" s="234"/>
      <c r="X25" s="234"/>
      <c r="Y25" s="234"/>
      <c r="Z25" s="235"/>
      <c r="AA25" s="235"/>
      <c r="AB25" s="236"/>
      <c r="AC25" s="235"/>
      <c r="AD25" s="234"/>
      <c r="AE25" s="234"/>
      <c r="AF25" s="233"/>
      <c r="AG25" s="237"/>
      <c r="AH25" s="223" t="str">
        <f>DATABASE!H24</f>
        <v>8:30</v>
      </c>
    </row>
    <row r="26" spans="1:34" ht="12.75" customHeight="1" x14ac:dyDescent="0.15">
      <c r="A26" s="224">
        <v>24</v>
      </c>
      <c r="B26" s="225" t="str">
        <f>DATABASE!C25</f>
        <v>Bedřich Pluhař</v>
      </c>
      <c r="C26" s="226" t="str">
        <f>DATABASE!D25</f>
        <v>KOS KRNOV</v>
      </c>
      <c r="D26" s="227">
        <v>93</v>
      </c>
      <c r="E26" s="227">
        <v>27</v>
      </c>
      <c r="F26" s="227">
        <v>82</v>
      </c>
      <c r="G26" s="227">
        <v>53</v>
      </c>
      <c r="H26" s="212">
        <f t="shared" si="0"/>
        <v>255</v>
      </c>
      <c r="I26" s="227">
        <v>2</v>
      </c>
      <c r="J26" s="228"/>
      <c r="K26" s="228"/>
      <c r="L26" s="229"/>
      <c r="M26" s="228"/>
      <c r="N26" s="230"/>
      <c r="O26" s="230"/>
      <c r="P26" s="230"/>
      <c r="Q26" s="230"/>
      <c r="R26" s="231">
        <f t="shared" si="2"/>
        <v>0</v>
      </c>
      <c r="S26" s="230">
        <v>0</v>
      </c>
      <c r="T26" s="228"/>
      <c r="U26" s="232"/>
      <c r="V26" s="233"/>
      <c r="W26" s="234"/>
      <c r="X26" s="234"/>
      <c r="Y26" s="234"/>
      <c r="Z26" s="235"/>
      <c r="AA26" s="235"/>
      <c r="AB26" s="236"/>
      <c r="AC26" s="235"/>
      <c r="AD26" s="234"/>
      <c r="AE26" s="234"/>
      <c r="AF26" s="233"/>
      <c r="AG26" s="237"/>
      <c r="AH26" s="223" t="str">
        <f>DATABASE!H25</f>
        <v>9:00</v>
      </c>
    </row>
    <row r="27" spans="1:34" ht="12.75" customHeight="1" x14ac:dyDescent="0.15">
      <c r="A27" s="224">
        <v>25</v>
      </c>
      <c r="B27" s="225" t="str">
        <f>DATABASE!C26</f>
        <v>Roman Anderle (h)</v>
      </c>
      <c r="C27" s="226" t="str">
        <f>DATABASE!D26</f>
        <v>KOS KRNOV</v>
      </c>
      <c r="D27" s="227">
        <v>85</v>
      </c>
      <c r="E27" s="227">
        <v>52</v>
      </c>
      <c r="F27" s="227">
        <v>86</v>
      </c>
      <c r="G27" s="227">
        <v>44</v>
      </c>
      <c r="H27" s="212">
        <f t="shared" si="0"/>
        <v>267</v>
      </c>
      <c r="I27" s="227">
        <f>2+2</f>
        <v>4</v>
      </c>
      <c r="J27" s="228"/>
      <c r="K27" s="228"/>
      <c r="L27" s="229"/>
      <c r="M27" s="228"/>
      <c r="N27" s="230"/>
      <c r="O27" s="230"/>
      <c r="P27" s="230"/>
      <c r="Q27" s="230"/>
      <c r="R27" s="231">
        <f t="shared" si="2"/>
        <v>0</v>
      </c>
      <c r="S27" s="230">
        <v>0</v>
      </c>
      <c r="T27" s="228"/>
      <c r="U27" s="232"/>
      <c r="V27" s="233"/>
      <c r="W27" s="234"/>
      <c r="X27" s="234"/>
      <c r="Y27" s="234"/>
      <c r="Z27" s="235"/>
      <c r="AA27" s="235"/>
      <c r="AB27" s="236"/>
      <c r="AC27" s="235"/>
      <c r="AD27" s="234"/>
      <c r="AE27" s="234"/>
      <c r="AF27" s="233"/>
      <c r="AG27" s="237"/>
      <c r="AH27" s="223" t="str">
        <f>DATABASE!H26</f>
        <v>9:30</v>
      </c>
    </row>
    <row r="28" spans="1:34" ht="12.75" customHeight="1" x14ac:dyDescent="0.15">
      <c r="A28" s="224">
        <v>26</v>
      </c>
      <c r="B28" s="238" t="s">
        <v>600</v>
      </c>
      <c r="C28" s="226" t="str">
        <f>DATABASE!D27</f>
        <v>KOS KRNOV</v>
      </c>
      <c r="D28" s="227">
        <v>81</v>
      </c>
      <c r="E28" s="227">
        <v>44</v>
      </c>
      <c r="F28" s="227">
        <v>91</v>
      </c>
      <c r="G28" s="227">
        <v>26</v>
      </c>
      <c r="H28" s="212">
        <f t="shared" si="0"/>
        <v>242</v>
      </c>
      <c r="I28" s="227">
        <f>2+5</f>
        <v>7</v>
      </c>
      <c r="J28" s="228"/>
      <c r="K28" s="228"/>
      <c r="L28" s="229"/>
      <c r="M28" s="228"/>
      <c r="N28" s="230"/>
      <c r="O28" s="230"/>
      <c r="P28" s="230"/>
      <c r="Q28" s="230"/>
      <c r="R28" s="231">
        <f t="shared" si="2"/>
        <v>0</v>
      </c>
      <c r="S28" s="230">
        <v>0</v>
      </c>
      <c r="T28" s="228"/>
      <c r="U28" s="232"/>
      <c r="V28" s="233"/>
      <c r="W28" s="234"/>
      <c r="X28" s="234"/>
      <c r="Y28" s="234"/>
      <c r="Z28" s="235"/>
      <c r="AA28" s="235"/>
      <c r="AB28" s="236"/>
      <c r="AC28" s="235"/>
      <c r="AD28" s="234"/>
      <c r="AE28" s="234"/>
      <c r="AF28" s="233"/>
      <c r="AG28" s="237"/>
      <c r="AH28" s="223">
        <f>DATABASE!H27</f>
        <v>0</v>
      </c>
    </row>
    <row r="29" spans="1:34" ht="12.75" customHeight="1" x14ac:dyDescent="0.15">
      <c r="A29" s="224">
        <v>27</v>
      </c>
      <c r="B29" s="225" t="str">
        <f>DATABASE!C28</f>
        <v>0</v>
      </c>
      <c r="C29" s="226" t="str">
        <f>DATABASE!D28</f>
        <v>0</v>
      </c>
      <c r="D29" s="227"/>
      <c r="E29" s="227"/>
      <c r="F29" s="227"/>
      <c r="G29" s="227"/>
      <c r="H29" s="212">
        <f t="shared" si="0"/>
        <v>0</v>
      </c>
      <c r="I29" s="227">
        <v>0</v>
      </c>
      <c r="J29" s="228"/>
      <c r="K29" s="228"/>
      <c r="L29" s="229"/>
      <c r="M29" s="228"/>
      <c r="N29" s="230"/>
      <c r="O29" s="230"/>
      <c r="P29" s="230"/>
      <c r="Q29" s="230"/>
      <c r="R29" s="231">
        <f t="shared" si="2"/>
        <v>0</v>
      </c>
      <c r="S29" s="230">
        <v>0</v>
      </c>
      <c r="T29" s="228"/>
      <c r="U29" s="232"/>
      <c r="V29" s="233"/>
      <c r="W29" s="234"/>
      <c r="X29" s="234"/>
      <c r="Y29" s="234"/>
      <c r="Z29" s="235"/>
      <c r="AA29" s="235"/>
      <c r="AB29" s="236"/>
      <c r="AC29" s="235"/>
      <c r="AD29" s="234"/>
      <c r="AE29" s="234"/>
      <c r="AF29" s="233"/>
      <c r="AG29" s="237"/>
      <c r="AH29" s="223">
        <f>DATABASE!H28</f>
        <v>0</v>
      </c>
    </row>
    <row r="30" spans="1:34" ht="12.75" customHeight="1" x14ac:dyDescent="0.15">
      <c r="A30" s="224">
        <v>28</v>
      </c>
      <c r="B30" s="239" t="str">
        <f>DATABASE!C29</f>
        <v>0</v>
      </c>
      <c r="C30" s="240" t="str">
        <f>DATABASE!D29</f>
        <v>0</v>
      </c>
      <c r="D30" s="241"/>
      <c r="E30" s="241"/>
      <c r="F30" s="241"/>
      <c r="G30" s="241"/>
      <c r="H30" s="200">
        <f t="shared" si="0"/>
        <v>0</v>
      </c>
      <c r="I30" s="241">
        <v>0</v>
      </c>
      <c r="J30" s="242"/>
      <c r="K30" s="242"/>
      <c r="L30" s="201"/>
      <c r="M30" s="242"/>
      <c r="N30" s="243"/>
      <c r="O30" s="243"/>
      <c r="P30" s="243"/>
      <c r="Q30" s="243"/>
      <c r="R30" s="199">
        <f t="shared" si="2"/>
        <v>0</v>
      </c>
      <c r="S30" s="243">
        <v>0</v>
      </c>
      <c r="T30" s="242"/>
      <c r="U30" s="202"/>
      <c r="V30" s="200"/>
      <c r="W30" s="244"/>
      <c r="X30" s="244"/>
      <c r="Y30" s="244"/>
      <c r="Z30" s="245"/>
      <c r="AA30" s="245"/>
      <c r="AB30" s="205"/>
      <c r="AC30" s="245"/>
      <c r="AD30" s="244"/>
      <c r="AE30" s="244"/>
      <c r="AF30" s="200"/>
      <c r="AG30" s="246"/>
      <c r="AH30" s="223">
        <f>DATABASE!H29</f>
        <v>0</v>
      </c>
    </row>
    <row r="31" spans="1:34" ht="12.75" customHeight="1" x14ac:dyDescent="0.15">
      <c r="A31" s="224">
        <v>29</v>
      </c>
      <c r="B31" s="260" t="str">
        <f>DATABASE!C30</f>
        <v>Petr Šístek</v>
      </c>
      <c r="C31" s="261" t="str">
        <f>DATABASE!D30</f>
        <v>ČD UZEL PŘEROV</v>
      </c>
      <c r="D31" s="249">
        <v>102</v>
      </c>
      <c r="E31" s="249">
        <v>43</v>
      </c>
      <c r="F31" s="249">
        <v>97</v>
      </c>
      <c r="G31" s="249">
        <v>52</v>
      </c>
      <c r="H31" s="212">
        <f t="shared" si="0"/>
        <v>294</v>
      </c>
      <c r="I31" s="249">
        <f>1+1</f>
        <v>2</v>
      </c>
      <c r="J31" s="213">
        <f t="shared" ref="J31:K31" si="19">SUM(D31:D37,F31:F37,N31:N37,P31:P37)</f>
        <v>1538</v>
      </c>
      <c r="K31" s="213">
        <f t="shared" si="19"/>
        <v>678</v>
      </c>
      <c r="L31" s="214">
        <f>SUM(J31:K37)</f>
        <v>2216</v>
      </c>
      <c r="M31" s="213">
        <f>SUM(I31:I37,S31:S37)</f>
        <v>27</v>
      </c>
      <c r="N31" s="250">
        <v>89</v>
      </c>
      <c r="O31" s="250">
        <v>50</v>
      </c>
      <c r="P31" s="250">
        <v>95</v>
      </c>
      <c r="Q31" s="250">
        <v>32</v>
      </c>
      <c r="R31" s="251">
        <f t="shared" si="2"/>
        <v>266</v>
      </c>
      <c r="S31" s="250">
        <v>2</v>
      </c>
      <c r="T31" s="213"/>
      <c r="U31" s="262" t="str">
        <f>C31</f>
        <v>ČD UZEL PŘEROV</v>
      </c>
      <c r="V31" s="253">
        <f>SUM(D31:G37,N31:Q37)</f>
        <v>2216</v>
      </c>
      <c r="W31" s="254">
        <f t="shared" ref="W31:X31" si="20">SUM(D31:D37,F31:F37,N31:N37,P31:P37)</f>
        <v>1538</v>
      </c>
      <c r="X31" s="254">
        <f t="shared" si="20"/>
        <v>678</v>
      </c>
      <c r="Y31" s="254">
        <f>SUM(I31:I37,S31:S37)</f>
        <v>27</v>
      </c>
      <c r="Z31" s="255">
        <f t="shared" ref="Z31:AA31" si="21">SUM(D31:D37,F31:F37)</f>
        <v>773</v>
      </c>
      <c r="AA31" s="255">
        <f t="shared" si="21"/>
        <v>356</v>
      </c>
      <c r="AB31" s="256">
        <f>SUM(D31:G37)</f>
        <v>1129</v>
      </c>
      <c r="AC31" s="255">
        <f>SUM(I31:I37)</f>
        <v>11</v>
      </c>
      <c r="AD31" s="254">
        <f t="shared" ref="AD31:AE31" si="22">SUM(N31:N37,P31:P37)</f>
        <v>765</v>
      </c>
      <c r="AE31" s="254">
        <f t="shared" si="22"/>
        <v>322</v>
      </c>
      <c r="AF31" s="253">
        <f>SUM(N31:Q37)</f>
        <v>1087</v>
      </c>
      <c r="AG31" s="257">
        <f>SUM(S31:S37)</f>
        <v>16</v>
      </c>
      <c r="AH31" s="223" t="str">
        <f>DATABASE!H30</f>
        <v>10:00</v>
      </c>
    </row>
    <row r="32" spans="1:34" ht="12.75" customHeight="1" x14ac:dyDescent="0.15">
      <c r="A32" s="224">
        <v>30</v>
      </c>
      <c r="B32" s="225" t="str">
        <f>DATABASE!C31</f>
        <v>František Hnilica</v>
      </c>
      <c r="C32" s="226" t="str">
        <f>DATABASE!D31</f>
        <v>ČD UZEL PŘEROV</v>
      </c>
      <c r="D32" s="227">
        <v>79</v>
      </c>
      <c r="E32" s="227">
        <v>44</v>
      </c>
      <c r="F32" s="227">
        <v>95</v>
      </c>
      <c r="G32" s="227">
        <v>34</v>
      </c>
      <c r="H32" s="212">
        <f t="shared" si="0"/>
        <v>252</v>
      </c>
      <c r="I32" s="227">
        <f>2+3</f>
        <v>5</v>
      </c>
      <c r="J32" s="228"/>
      <c r="K32" s="228"/>
      <c r="L32" s="229"/>
      <c r="M32" s="228"/>
      <c r="N32" s="230">
        <v>96</v>
      </c>
      <c r="O32" s="230">
        <v>57</v>
      </c>
      <c r="P32" s="230">
        <v>99</v>
      </c>
      <c r="Q32" s="230">
        <v>18</v>
      </c>
      <c r="R32" s="231">
        <f t="shared" si="2"/>
        <v>270</v>
      </c>
      <c r="S32" s="230">
        <v>8</v>
      </c>
      <c r="T32" s="228"/>
      <c r="U32" s="232"/>
      <c r="V32" s="233"/>
      <c r="W32" s="234"/>
      <c r="X32" s="234"/>
      <c r="Y32" s="234"/>
      <c r="Z32" s="235"/>
      <c r="AA32" s="235"/>
      <c r="AB32" s="236"/>
      <c r="AC32" s="235"/>
      <c r="AD32" s="234"/>
      <c r="AE32" s="234"/>
      <c r="AF32" s="233"/>
      <c r="AG32" s="237"/>
      <c r="AH32" s="223" t="str">
        <f>DATABASE!H31</f>
        <v>10:30</v>
      </c>
    </row>
    <row r="33" spans="1:34" ht="12.75" customHeight="1" x14ac:dyDescent="0.15">
      <c r="A33" s="224">
        <v>31</v>
      </c>
      <c r="B33" s="225" t="str">
        <f>DATABASE!C32</f>
        <v>Michaela Sedláčková</v>
      </c>
      <c r="C33" s="226" t="str">
        <f>DATABASE!D32</f>
        <v>ČD UZEL PŘEROV</v>
      </c>
      <c r="D33" s="227">
        <v>108</v>
      </c>
      <c r="E33" s="227">
        <v>50</v>
      </c>
      <c r="F33" s="227">
        <v>96</v>
      </c>
      <c r="G33" s="227">
        <v>50</v>
      </c>
      <c r="H33" s="212">
        <f t="shared" si="0"/>
        <v>304</v>
      </c>
      <c r="I33" s="227">
        <v>0</v>
      </c>
      <c r="J33" s="228"/>
      <c r="K33" s="228"/>
      <c r="L33" s="229"/>
      <c r="M33" s="228"/>
      <c r="N33" s="230">
        <v>103</v>
      </c>
      <c r="O33" s="230">
        <v>54</v>
      </c>
      <c r="P33" s="230">
        <v>96</v>
      </c>
      <c r="Q33" s="230">
        <v>43</v>
      </c>
      <c r="R33" s="231">
        <f t="shared" si="2"/>
        <v>296</v>
      </c>
      <c r="S33" s="230">
        <v>3</v>
      </c>
      <c r="T33" s="228"/>
      <c r="U33" s="232"/>
      <c r="V33" s="233"/>
      <c r="W33" s="234"/>
      <c r="X33" s="234"/>
      <c r="Y33" s="234"/>
      <c r="Z33" s="235"/>
      <c r="AA33" s="235"/>
      <c r="AB33" s="236"/>
      <c r="AC33" s="235"/>
      <c r="AD33" s="234"/>
      <c r="AE33" s="234"/>
      <c r="AF33" s="233"/>
      <c r="AG33" s="237"/>
      <c r="AH33" s="223" t="str">
        <f>DATABASE!H32</f>
        <v>11:00</v>
      </c>
    </row>
    <row r="34" spans="1:34" ht="12.75" customHeight="1" x14ac:dyDescent="0.15">
      <c r="A34" s="224">
        <v>32</v>
      </c>
      <c r="B34" s="225" t="str">
        <f>DATABASE!C33</f>
        <v>Jaroslav Kolla</v>
      </c>
      <c r="C34" s="226" t="str">
        <f>DATABASE!D33</f>
        <v>ČD UZEL PŘEROV</v>
      </c>
      <c r="D34" s="227">
        <v>95</v>
      </c>
      <c r="E34" s="227">
        <v>44</v>
      </c>
      <c r="F34" s="227">
        <v>101</v>
      </c>
      <c r="G34" s="227">
        <v>39</v>
      </c>
      <c r="H34" s="212">
        <f t="shared" si="0"/>
        <v>279</v>
      </c>
      <c r="I34" s="227">
        <f>3+1</f>
        <v>4</v>
      </c>
      <c r="J34" s="228"/>
      <c r="K34" s="228"/>
      <c r="L34" s="229"/>
      <c r="M34" s="228"/>
      <c r="N34" s="230">
        <v>92</v>
      </c>
      <c r="O34" s="230">
        <v>34</v>
      </c>
      <c r="P34" s="230">
        <v>95</v>
      </c>
      <c r="Q34" s="230">
        <v>34</v>
      </c>
      <c r="R34" s="231">
        <f t="shared" si="2"/>
        <v>255</v>
      </c>
      <c r="S34" s="230">
        <v>3</v>
      </c>
      <c r="T34" s="228"/>
      <c r="U34" s="232"/>
      <c r="V34" s="233"/>
      <c r="W34" s="234"/>
      <c r="X34" s="234"/>
      <c r="Y34" s="234"/>
      <c r="Z34" s="235"/>
      <c r="AA34" s="235"/>
      <c r="AB34" s="236"/>
      <c r="AC34" s="235"/>
      <c r="AD34" s="234"/>
      <c r="AE34" s="234"/>
      <c r="AF34" s="233"/>
      <c r="AG34" s="237"/>
      <c r="AH34" s="223" t="str">
        <f>DATABASE!H33</f>
        <v>11:30</v>
      </c>
    </row>
    <row r="35" spans="1:34" ht="12.75" customHeight="1" x14ac:dyDescent="0.15">
      <c r="A35" s="224">
        <v>33</v>
      </c>
      <c r="B35" s="225" t="str">
        <f>DATABASE!C34</f>
        <v>Antonín Příhoda</v>
      </c>
      <c r="C35" s="226" t="str">
        <f>DATABASE!D34</f>
        <v>ČD UZEL PŘEROV</v>
      </c>
      <c r="D35" s="227"/>
      <c r="E35" s="227"/>
      <c r="F35" s="227"/>
      <c r="G35" s="227"/>
      <c r="H35" s="212">
        <f t="shared" si="0"/>
        <v>0</v>
      </c>
      <c r="I35" s="227">
        <v>0</v>
      </c>
      <c r="J35" s="228"/>
      <c r="K35" s="228"/>
      <c r="L35" s="229"/>
      <c r="M35" s="228"/>
      <c r="N35" s="230"/>
      <c r="O35" s="230"/>
      <c r="P35" s="230"/>
      <c r="Q35" s="230"/>
      <c r="R35" s="231">
        <f t="shared" si="2"/>
        <v>0</v>
      </c>
      <c r="S35" s="230">
        <v>0</v>
      </c>
      <c r="T35" s="228"/>
      <c r="U35" s="232"/>
      <c r="V35" s="233"/>
      <c r="W35" s="234"/>
      <c r="X35" s="234"/>
      <c r="Y35" s="234"/>
      <c r="Z35" s="235"/>
      <c r="AA35" s="235"/>
      <c r="AB35" s="236"/>
      <c r="AC35" s="235"/>
      <c r="AD35" s="234"/>
      <c r="AE35" s="234"/>
      <c r="AF35" s="233"/>
      <c r="AG35" s="237"/>
      <c r="AH35" s="223">
        <f>DATABASE!H34</f>
        <v>0</v>
      </c>
    </row>
    <row r="36" spans="1:34" ht="12.75" customHeight="1" x14ac:dyDescent="0.15">
      <c r="A36" s="224">
        <v>34</v>
      </c>
      <c r="B36" s="225" t="str">
        <f>DATABASE!C35</f>
        <v>Vlastimil Křupala</v>
      </c>
      <c r="C36" s="226" t="str">
        <f>DATABASE!D35</f>
        <v>ČD UZEL PŘEROV</v>
      </c>
      <c r="D36" s="227"/>
      <c r="E36" s="227"/>
      <c r="F36" s="227"/>
      <c r="G36" s="227"/>
      <c r="H36" s="212">
        <f t="shared" si="0"/>
        <v>0</v>
      </c>
      <c r="I36" s="227">
        <v>0</v>
      </c>
      <c r="J36" s="228"/>
      <c r="K36" s="228"/>
      <c r="L36" s="229"/>
      <c r="M36" s="228"/>
      <c r="N36" s="230"/>
      <c r="O36" s="230"/>
      <c r="P36" s="230"/>
      <c r="Q36" s="230"/>
      <c r="R36" s="231">
        <f t="shared" si="2"/>
        <v>0</v>
      </c>
      <c r="S36" s="230">
        <v>0</v>
      </c>
      <c r="T36" s="228"/>
      <c r="U36" s="232"/>
      <c r="V36" s="233"/>
      <c r="W36" s="234"/>
      <c r="X36" s="234"/>
      <c r="Y36" s="234"/>
      <c r="Z36" s="235"/>
      <c r="AA36" s="235"/>
      <c r="AB36" s="236"/>
      <c r="AC36" s="235"/>
      <c r="AD36" s="234"/>
      <c r="AE36" s="234"/>
      <c r="AF36" s="233"/>
      <c r="AG36" s="237"/>
      <c r="AH36" s="223">
        <f>DATABASE!H35</f>
        <v>0</v>
      </c>
    </row>
    <row r="37" spans="1:34" ht="12.75" customHeight="1" x14ac:dyDescent="0.15">
      <c r="A37" s="224">
        <v>35</v>
      </c>
      <c r="B37" s="239" t="str">
        <f>DATABASE!C36</f>
        <v>0</v>
      </c>
      <c r="C37" s="240" t="str">
        <f>DATABASE!D36</f>
        <v>ČD UZEL PŘEROV</v>
      </c>
      <c r="D37" s="241"/>
      <c r="E37" s="241"/>
      <c r="F37" s="241"/>
      <c r="G37" s="241"/>
      <c r="H37" s="200">
        <f t="shared" si="0"/>
        <v>0</v>
      </c>
      <c r="I37" s="241">
        <v>0</v>
      </c>
      <c r="J37" s="242"/>
      <c r="K37" s="242"/>
      <c r="L37" s="201"/>
      <c r="M37" s="242"/>
      <c r="N37" s="243"/>
      <c r="O37" s="243"/>
      <c r="P37" s="243"/>
      <c r="Q37" s="243"/>
      <c r="R37" s="199">
        <f t="shared" si="2"/>
        <v>0</v>
      </c>
      <c r="S37" s="243">
        <v>0</v>
      </c>
      <c r="T37" s="242"/>
      <c r="U37" s="202"/>
      <c r="V37" s="200"/>
      <c r="W37" s="244"/>
      <c r="X37" s="244"/>
      <c r="Y37" s="244"/>
      <c r="Z37" s="245"/>
      <c r="AA37" s="245"/>
      <c r="AB37" s="205"/>
      <c r="AC37" s="245"/>
      <c r="AD37" s="244"/>
      <c r="AE37" s="244"/>
      <c r="AF37" s="200"/>
      <c r="AG37" s="246"/>
      <c r="AH37" s="223">
        <f>DATABASE!H36</f>
        <v>0</v>
      </c>
    </row>
    <row r="38" spans="1:34" ht="12.75" customHeight="1" x14ac:dyDescent="0.15">
      <c r="A38" s="224">
        <v>36</v>
      </c>
      <c r="B38" s="260" t="str">
        <f>DATABASE!C37</f>
        <v>Jan Šmerda</v>
      </c>
      <c r="C38" s="261" t="str">
        <f>DATABASE!D37</f>
        <v>A JE TO BLANSKO</v>
      </c>
      <c r="D38" s="249"/>
      <c r="E38" s="249"/>
      <c r="F38" s="249"/>
      <c r="G38" s="249"/>
      <c r="H38" s="212">
        <f t="shared" si="0"/>
        <v>0</v>
      </c>
      <c r="I38" s="249">
        <v>0</v>
      </c>
      <c r="J38" s="213">
        <f t="shared" ref="J38:K38" si="23">SUM(D38:D44,F38:F44,N38:N44,P38:P44)</f>
        <v>1532</v>
      </c>
      <c r="K38" s="213">
        <f t="shared" si="23"/>
        <v>741</v>
      </c>
      <c r="L38" s="214">
        <f>SUM(J38:K44)</f>
        <v>2273</v>
      </c>
      <c r="M38" s="213">
        <f>SUM(I38:I44,S38:S44)</f>
        <v>23</v>
      </c>
      <c r="N38" s="250"/>
      <c r="O38" s="250"/>
      <c r="P38" s="250"/>
      <c r="Q38" s="250"/>
      <c r="R38" s="251">
        <f t="shared" si="2"/>
        <v>0</v>
      </c>
      <c r="S38" s="250">
        <v>0</v>
      </c>
      <c r="T38" s="213"/>
      <c r="U38" s="262" t="str">
        <f>C38</f>
        <v>A JE TO BLANSKO</v>
      </c>
      <c r="V38" s="253">
        <f>SUM(D38:G44,N38:Q44)</f>
        <v>2273</v>
      </c>
      <c r="W38" s="254">
        <f t="shared" ref="W38:X38" si="24">SUM(D38:D44,F38:F44,N38:N44,P38:P44)</f>
        <v>1532</v>
      </c>
      <c r="X38" s="254">
        <f t="shared" si="24"/>
        <v>741</v>
      </c>
      <c r="Y38" s="254">
        <f>SUM(I38:I44,S38:S44)</f>
        <v>23</v>
      </c>
      <c r="Z38" s="255">
        <f t="shared" ref="Z38:AA38" si="25">SUM(D38:D44,F38:F44)</f>
        <v>757</v>
      </c>
      <c r="AA38" s="255">
        <f t="shared" si="25"/>
        <v>371</v>
      </c>
      <c r="AB38" s="256">
        <f>SUM(D38:G44)</f>
        <v>1128</v>
      </c>
      <c r="AC38" s="255">
        <f>SUM(I38:I44)</f>
        <v>11</v>
      </c>
      <c r="AD38" s="254">
        <f t="shared" ref="AD38:AE38" si="26">SUM(N38:N44,P38:P44)</f>
        <v>775</v>
      </c>
      <c r="AE38" s="254">
        <f t="shared" si="26"/>
        <v>370</v>
      </c>
      <c r="AF38" s="253">
        <f>SUM(N38:Q44)</f>
        <v>1145</v>
      </c>
      <c r="AG38" s="257">
        <f>SUM(S38:S44)</f>
        <v>12</v>
      </c>
      <c r="AH38" s="223" t="str">
        <f>DATABASE!H37</f>
        <v>10:00</v>
      </c>
    </row>
    <row r="39" spans="1:34" ht="12.75" customHeight="1" x14ac:dyDescent="0.15">
      <c r="A39" s="224">
        <v>37</v>
      </c>
      <c r="B39" s="225" t="str">
        <f>DATABASE!C38</f>
        <v>Iva Stejskalová</v>
      </c>
      <c r="C39" s="226" t="str">
        <f>DATABASE!D38</f>
        <v>A JE TO BLANSKO</v>
      </c>
      <c r="D39" s="227">
        <v>89</v>
      </c>
      <c r="E39" s="227">
        <v>43</v>
      </c>
      <c r="F39" s="227">
        <v>88</v>
      </c>
      <c r="G39" s="227">
        <v>34</v>
      </c>
      <c r="H39" s="212">
        <f t="shared" si="0"/>
        <v>254</v>
      </c>
      <c r="I39" s="227">
        <v>3</v>
      </c>
      <c r="J39" s="228"/>
      <c r="K39" s="228"/>
      <c r="L39" s="229"/>
      <c r="M39" s="228"/>
      <c r="N39" s="230">
        <v>98</v>
      </c>
      <c r="O39" s="230">
        <v>50</v>
      </c>
      <c r="P39" s="230">
        <v>94</v>
      </c>
      <c r="Q39" s="230">
        <v>54</v>
      </c>
      <c r="R39" s="231">
        <f t="shared" si="2"/>
        <v>296</v>
      </c>
      <c r="S39" s="230">
        <v>0</v>
      </c>
      <c r="T39" s="228"/>
      <c r="U39" s="232"/>
      <c r="V39" s="233"/>
      <c r="W39" s="234"/>
      <c r="X39" s="234"/>
      <c r="Y39" s="234"/>
      <c r="Z39" s="235"/>
      <c r="AA39" s="235"/>
      <c r="AB39" s="236"/>
      <c r="AC39" s="235"/>
      <c r="AD39" s="234"/>
      <c r="AE39" s="234"/>
      <c r="AF39" s="233"/>
      <c r="AG39" s="237"/>
      <c r="AH39" s="223">
        <f>DATABASE!H38</f>
        <v>0.4375</v>
      </c>
    </row>
    <row r="40" spans="1:34" ht="12.75" customHeight="1" x14ac:dyDescent="0.15">
      <c r="A40" s="224">
        <v>38</v>
      </c>
      <c r="B40" s="225" t="str">
        <f>DATABASE!C39</f>
        <v>Kamila Veselá</v>
      </c>
      <c r="C40" s="226" t="str">
        <f>DATABASE!D39</f>
        <v>A JE TO BLANSKO</v>
      </c>
      <c r="D40" s="227">
        <v>102</v>
      </c>
      <c r="E40" s="227">
        <v>45</v>
      </c>
      <c r="F40" s="227">
        <v>91</v>
      </c>
      <c r="G40" s="227">
        <v>45</v>
      </c>
      <c r="H40" s="212">
        <f t="shared" si="0"/>
        <v>283</v>
      </c>
      <c r="I40" s="227">
        <f>1+2</f>
        <v>3</v>
      </c>
      <c r="J40" s="228"/>
      <c r="K40" s="228"/>
      <c r="L40" s="229"/>
      <c r="M40" s="228"/>
      <c r="N40" s="230">
        <v>99</v>
      </c>
      <c r="O40" s="230">
        <v>35</v>
      </c>
      <c r="P40" s="230">
        <v>90</v>
      </c>
      <c r="Q40" s="230">
        <v>52</v>
      </c>
      <c r="R40" s="231">
        <f t="shared" si="2"/>
        <v>276</v>
      </c>
      <c r="S40" s="230">
        <v>3</v>
      </c>
      <c r="T40" s="228"/>
      <c r="U40" s="232"/>
      <c r="V40" s="233"/>
      <c r="W40" s="234"/>
      <c r="X40" s="234"/>
      <c r="Y40" s="234"/>
      <c r="Z40" s="235"/>
      <c r="AA40" s="235"/>
      <c r="AB40" s="236"/>
      <c r="AC40" s="235"/>
      <c r="AD40" s="234"/>
      <c r="AE40" s="234"/>
      <c r="AF40" s="233"/>
      <c r="AG40" s="237"/>
      <c r="AH40" s="223">
        <f>DATABASE!H39</f>
        <v>0.45833333333333331</v>
      </c>
    </row>
    <row r="41" spans="1:34" ht="12.75" customHeight="1" x14ac:dyDescent="0.15">
      <c r="A41" s="224">
        <v>39</v>
      </c>
      <c r="B41" s="225" t="str">
        <f>DATABASE!C40</f>
        <v>Miloš Stloukal</v>
      </c>
      <c r="C41" s="226" t="str">
        <f>DATABASE!D40</f>
        <v>A JE TO BLANSKO</v>
      </c>
      <c r="D41" s="227">
        <v>94</v>
      </c>
      <c r="E41" s="227">
        <v>45</v>
      </c>
      <c r="F41" s="227">
        <v>95</v>
      </c>
      <c r="G41" s="227">
        <v>53</v>
      </c>
      <c r="H41" s="212">
        <f t="shared" si="0"/>
        <v>287</v>
      </c>
      <c r="I41" s="227">
        <v>1</v>
      </c>
      <c r="J41" s="228"/>
      <c r="K41" s="228"/>
      <c r="L41" s="229"/>
      <c r="M41" s="228"/>
      <c r="N41" s="230">
        <v>99</v>
      </c>
      <c r="O41" s="230">
        <v>31</v>
      </c>
      <c r="P41" s="230">
        <v>103</v>
      </c>
      <c r="Q41" s="230">
        <v>53</v>
      </c>
      <c r="R41" s="231">
        <f t="shared" si="2"/>
        <v>286</v>
      </c>
      <c r="S41" s="230">
        <v>6</v>
      </c>
      <c r="T41" s="228"/>
      <c r="U41" s="232"/>
      <c r="V41" s="233"/>
      <c r="W41" s="234"/>
      <c r="X41" s="234"/>
      <c r="Y41" s="234"/>
      <c r="Z41" s="235"/>
      <c r="AA41" s="235"/>
      <c r="AB41" s="236"/>
      <c r="AC41" s="235"/>
      <c r="AD41" s="234"/>
      <c r="AE41" s="234"/>
      <c r="AF41" s="233"/>
      <c r="AG41" s="237"/>
      <c r="AH41" s="223">
        <f>DATABASE!H40</f>
        <v>0.47916666666666669</v>
      </c>
    </row>
    <row r="42" spans="1:34" ht="12.75" customHeight="1" x14ac:dyDescent="0.15">
      <c r="A42" s="224">
        <v>40</v>
      </c>
      <c r="B42" s="225" t="str">
        <f>DATABASE!C41</f>
        <v>Michal Král</v>
      </c>
      <c r="C42" s="226" t="str">
        <f>DATABASE!D41</f>
        <v>A JE TO BLANSKO</v>
      </c>
      <c r="D42" s="227">
        <v>93</v>
      </c>
      <c r="E42" s="227">
        <v>53</v>
      </c>
      <c r="F42" s="227">
        <v>105</v>
      </c>
      <c r="G42" s="227">
        <v>53</v>
      </c>
      <c r="H42" s="212">
        <f t="shared" si="0"/>
        <v>304</v>
      </c>
      <c r="I42" s="227">
        <f>3+1</f>
        <v>4</v>
      </c>
      <c r="J42" s="228"/>
      <c r="K42" s="228"/>
      <c r="L42" s="229"/>
      <c r="M42" s="228"/>
      <c r="N42" s="230">
        <v>92</v>
      </c>
      <c r="O42" s="230">
        <v>45</v>
      </c>
      <c r="P42" s="230">
        <v>100</v>
      </c>
      <c r="Q42" s="230">
        <v>50</v>
      </c>
      <c r="R42" s="231">
        <f t="shared" si="2"/>
        <v>287</v>
      </c>
      <c r="S42" s="230">
        <v>3</v>
      </c>
      <c r="T42" s="228"/>
      <c r="U42" s="232"/>
      <c r="V42" s="233"/>
      <c r="W42" s="234"/>
      <c r="X42" s="234"/>
      <c r="Y42" s="234"/>
      <c r="Z42" s="235"/>
      <c r="AA42" s="235"/>
      <c r="AB42" s="236"/>
      <c r="AC42" s="235"/>
      <c r="AD42" s="234"/>
      <c r="AE42" s="234"/>
      <c r="AF42" s="233"/>
      <c r="AG42" s="237"/>
      <c r="AH42" s="223">
        <f>DATABASE!H41</f>
        <v>0</v>
      </c>
    </row>
    <row r="43" spans="1:34" ht="12.75" customHeight="1" x14ac:dyDescent="0.15">
      <c r="A43" s="224">
        <v>41</v>
      </c>
      <c r="B43" s="225" t="str">
        <f>DATABASE!C42</f>
        <v>0</v>
      </c>
      <c r="C43" s="226" t="str">
        <f>DATABASE!D42</f>
        <v>A JE TO BLANSKO</v>
      </c>
      <c r="D43" s="227"/>
      <c r="E43" s="227"/>
      <c r="F43" s="227"/>
      <c r="G43" s="227"/>
      <c r="H43" s="212">
        <f t="shared" si="0"/>
        <v>0</v>
      </c>
      <c r="I43" s="227">
        <v>0</v>
      </c>
      <c r="J43" s="228"/>
      <c r="K43" s="228"/>
      <c r="L43" s="229"/>
      <c r="M43" s="228"/>
      <c r="N43" s="230"/>
      <c r="O43" s="230"/>
      <c r="P43" s="230"/>
      <c r="Q43" s="230"/>
      <c r="R43" s="231">
        <f t="shared" si="2"/>
        <v>0</v>
      </c>
      <c r="S43" s="230">
        <v>0</v>
      </c>
      <c r="T43" s="228"/>
      <c r="U43" s="232"/>
      <c r="V43" s="233"/>
      <c r="W43" s="234"/>
      <c r="X43" s="234"/>
      <c r="Y43" s="234"/>
      <c r="Z43" s="235"/>
      <c r="AA43" s="235"/>
      <c r="AB43" s="236"/>
      <c r="AC43" s="235"/>
      <c r="AD43" s="234"/>
      <c r="AE43" s="234"/>
      <c r="AF43" s="233"/>
      <c r="AG43" s="237"/>
      <c r="AH43" s="223">
        <f>DATABASE!H42</f>
        <v>0</v>
      </c>
    </row>
    <row r="44" spans="1:34" ht="12.75" customHeight="1" x14ac:dyDescent="0.15">
      <c r="A44" s="224">
        <v>42</v>
      </c>
      <c r="B44" s="239">
        <f>DATABASE!C43</f>
        <v>0</v>
      </c>
      <c r="C44" s="240" t="str">
        <f>DATABASE!D43</f>
        <v>A JE TO BLANSKO</v>
      </c>
      <c r="D44" s="241"/>
      <c r="E44" s="241"/>
      <c r="F44" s="241"/>
      <c r="G44" s="241"/>
      <c r="H44" s="200">
        <f t="shared" si="0"/>
        <v>0</v>
      </c>
      <c r="I44" s="241">
        <v>0</v>
      </c>
      <c r="J44" s="242"/>
      <c r="K44" s="242"/>
      <c r="L44" s="201"/>
      <c r="M44" s="242"/>
      <c r="N44" s="243"/>
      <c r="O44" s="243"/>
      <c r="P44" s="243"/>
      <c r="Q44" s="243"/>
      <c r="R44" s="199">
        <f t="shared" si="2"/>
        <v>0</v>
      </c>
      <c r="S44" s="243">
        <v>0</v>
      </c>
      <c r="T44" s="242"/>
      <c r="U44" s="202"/>
      <c r="V44" s="200"/>
      <c r="W44" s="244"/>
      <c r="X44" s="244"/>
      <c r="Y44" s="244"/>
      <c r="Z44" s="245"/>
      <c r="AA44" s="245"/>
      <c r="AB44" s="205"/>
      <c r="AC44" s="245"/>
      <c r="AD44" s="244"/>
      <c r="AE44" s="244"/>
      <c r="AF44" s="200"/>
      <c r="AG44" s="246"/>
      <c r="AH44" s="223">
        <f>DATABASE!H43</f>
        <v>0</v>
      </c>
    </row>
    <row r="45" spans="1:34" ht="12.75" customHeight="1" x14ac:dyDescent="0.15">
      <c r="A45" s="224">
        <v>43</v>
      </c>
      <c r="B45" s="260" t="str">
        <f>DATABASE!C44</f>
        <v>Michal Brychta</v>
      </c>
      <c r="C45" s="261" t="str">
        <f>DATABASE!D44</f>
        <v>BRUSÍRNA „B“</v>
      </c>
      <c r="D45" s="249">
        <v>104</v>
      </c>
      <c r="E45" s="249">
        <v>35</v>
      </c>
      <c r="F45" s="249">
        <v>102</v>
      </c>
      <c r="G45" s="249">
        <v>34</v>
      </c>
      <c r="H45" s="212">
        <f t="shared" si="0"/>
        <v>275</v>
      </c>
      <c r="I45" s="249">
        <v>4</v>
      </c>
      <c r="J45" s="213">
        <f t="shared" ref="J45:K45" si="27">SUM(D45:D51,F45:F51,N45:N51,P45:P51)</f>
        <v>1556</v>
      </c>
      <c r="K45" s="213">
        <f t="shared" si="27"/>
        <v>653</v>
      </c>
      <c r="L45" s="214">
        <f>SUM(J45:K51)</f>
        <v>2209</v>
      </c>
      <c r="M45" s="213">
        <f>SUM(I45:I51,S45:S51)</f>
        <v>35</v>
      </c>
      <c r="N45" s="250">
        <v>102</v>
      </c>
      <c r="O45" s="250">
        <v>35</v>
      </c>
      <c r="P45" s="250">
        <v>96</v>
      </c>
      <c r="Q45" s="250">
        <v>44</v>
      </c>
      <c r="R45" s="251">
        <f t="shared" si="2"/>
        <v>277</v>
      </c>
      <c r="S45" s="250">
        <v>5</v>
      </c>
      <c r="T45" s="213"/>
      <c r="U45" s="262" t="str">
        <f>C45</f>
        <v>BRUSÍRNA „B“</v>
      </c>
      <c r="V45" s="253">
        <f>SUM(D45:G51,N45:Q51)</f>
        <v>2209</v>
      </c>
      <c r="W45" s="254">
        <f t="shared" ref="W45:X45" si="28">SUM(D45:D51,F45:F51,N45:N51,P45:P51)</f>
        <v>1556</v>
      </c>
      <c r="X45" s="254">
        <f t="shared" si="28"/>
        <v>653</v>
      </c>
      <c r="Y45" s="254">
        <f>SUM(I45:I51,S45:S51)</f>
        <v>35</v>
      </c>
      <c r="Z45" s="255">
        <f t="shared" ref="Z45:AA45" si="29">SUM(D45:D51,F45:F51)</f>
        <v>800</v>
      </c>
      <c r="AA45" s="255">
        <f t="shared" si="29"/>
        <v>340</v>
      </c>
      <c r="AB45" s="256">
        <f>SUM(D45:G51)</f>
        <v>1140</v>
      </c>
      <c r="AC45" s="255">
        <f>SUM(I45:I51)</f>
        <v>17</v>
      </c>
      <c r="AD45" s="254">
        <f t="shared" ref="AD45:AE45" si="30">SUM(N45:N51,P45:P51)</f>
        <v>756</v>
      </c>
      <c r="AE45" s="254">
        <f t="shared" si="30"/>
        <v>313</v>
      </c>
      <c r="AF45" s="253">
        <f>SUM(N45:Q51)</f>
        <v>1069</v>
      </c>
      <c r="AG45" s="257">
        <f>SUM(S45:S51)</f>
        <v>18</v>
      </c>
      <c r="AH45" s="223">
        <f>DATABASE!H44</f>
        <v>0.41666666666666669</v>
      </c>
    </row>
    <row r="46" spans="1:34" ht="12.75" customHeight="1" x14ac:dyDescent="0.15">
      <c r="A46" s="224">
        <v>44</v>
      </c>
      <c r="B46" s="225" t="str">
        <f>DATABASE!C45</f>
        <v>Radim Nezval</v>
      </c>
      <c r="C46" s="226" t="str">
        <f>DATABASE!D45</f>
        <v>BRUSÍRNA „B“</v>
      </c>
      <c r="D46" s="227">
        <v>113</v>
      </c>
      <c r="E46" s="227">
        <v>25</v>
      </c>
      <c r="F46" s="227">
        <v>85</v>
      </c>
      <c r="G46" s="227">
        <v>44</v>
      </c>
      <c r="H46" s="212">
        <f t="shared" si="0"/>
        <v>267</v>
      </c>
      <c r="I46" s="227">
        <v>4</v>
      </c>
      <c r="J46" s="228"/>
      <c r="K46" s="228"/>
      <c r="L46" s="229"/>
      <c r="M46" s="228"/>
      <c r="N46" s="230">
        <v>87</v>
      </c>
      <c r="O46" s="230">
        <v>44</v>
      </c>
      <c r="P46" s="230">
        <v>103</v>
      </c>
      <c r="Q46" s="230">
        <v>42</v>
      </c>
      <c r="R46" s="231">
        <f t="shared" si="2"/>
        <v>276</v>
      </c>
      <c r="S46" s="230">
        <v>2</v>
      </c>
      <c r="T46" s="228"/>
      <c r="U46" s="232"/>
      <c r="V46" s="233"/>
      <c r="W46" s="234"/>
      <c r="X46" s="234"/>
      <c r="Y46" s="234"/>
      <c r="Z46" s="235"/>
      <c r="AA46" s="235"/>
      <c r="AB46" s="236"/>
      <c r="AC46" s="235"/>
      <c r="AD46" s="234"/>
      <c r="AE46" s="234"/>
      <c r="AF46" s="233"/>
      <c r="AG46" s="237"/>
      <c r="AH46" s="223">
        <f>DATABASE!H45</f>
        <v>0.4375</v>
      </c>
    </row>
    <row r="47" spans="1:34" ht="12.75" customHeight="1" x14ac:dyDescent="0.15">
      <c r="A47" s="224">
        <v>45</v>
      </c>
      <c r="B47" s="225" t="str">
        <f>DATABASE!C46</f>
        <v>Pavel Zouhar</v>
      </c>
      <c r="C47" s="226" t="str">
        <f>DATABASE!D46</f>
        <v>BRUSÍRNA „B“</v>
      </c>
      <c r="D47" s="227">
        <v>90</v>
      </c>
      <c r="E47" s="227">
        <v>44</v>
      </c>
      <c r="F47" s="227">
        <v>100</v>
      </c>
      <c r="G47" s="227">
        <v>44</v>
      </c>
      <c r="H47" s="212">
        <f t="shared" si="0"/>
        <v>278</v>
      </c>
      <c r="I47" s="227">
        <f>2+2</f>
        <v>4</v>
      </c>
      <c r="J47" s="228"/>
      <c r="K47" s="228"/>
      <c r="L47" s="229"/>
      <c r="M47" s="228"/>
      <c r="N47" s="230">
        <v>88</v>
      </c>
      <c r="O47" s="230">
        <v>26</v>
      </c>
      <c r="P47" s="230">
        <v>102</v>
      </c>
      <c r="Q47" s="230">
        <v>36</v>
      </c>
      <c r="R47" s="231">
        <f t="shared" si="2"/>
        <v>252</v>
      </c>
      <c r="S47" s="230">
        <v>10</v>
      </c>
      <c r="T47" s="228"/>
      <c r="U47" s="232"/>
      <c r="V47" s="233"/>
      <c r="W47" s="234"/>
      <c r="X47" s="234"/>
      <c r="Y47" s="234"/>
      <c r="Z47" s="235"/>
      <c r="AA47" s="235"/>
      <c r="AB47" s="236"/>
      <c r="AC47" s="235"/>
      <c r="AD47" s="234"/>
      <c r="AE47" s="234"/>
      <c r="AF47" s="233"/>
      <c r="AG47" s="237"/>
      <c r="AH47" s="223">
        <f>DATABASE!H46</f>
        <v>0.45833333333333331</v>
      </c>
    </row>
    <row r="48" spans="1:34" ht="12.75" customHeight="1" x14ac:dyDescent="0.15">
      <c r="A48" s="224">
        <v>46</v>
      </c>
      <c r="B48" s="225" t="str">
        <f>DATABASE!C47</f>
        <v>Petr Novotný</v>
      </c>
      <c r="C48" s="226" t="str">
        <f>DATABASE!D47</f>
        <v>BRUSÍRNA „B“</v>
      </c>
      <c r="D48" s="227">
        <v>104</v>
      </c>
      <c r="E48" s="227">
        <v>54</v>
      </c>
      <c r="F48" s="227">
        <v>102</v>
      </c>
      <c r="G48" s="227">
        <v>60</v>
      </c>
      <c r="H48" s="212">
        <f t="shared" si="0"/>
        <v>320</v>
      </c>
      <c r="I48" s="227">
        <f>3+2</f>
        <v>5</v>
      </c>
      <c r="J48" s="228"/>
      <c r="K48" s="228"/>
      <c r="L48" s="229"/>
      <c r="M48" s="228"/>
      <c r="N48" s="230">
        <v>89</v>
      </c>
      <c r="O48" s="230">
        <v>43</v>
      </c>
      <c r="P48" s="230">
        <v>89</v>
      </c>
      <c r="Q48" s="230">
        <v>43</v>
      </c>
      <c r="R48" s="231">
        <f t="shared" si="2"/>
        <v>264</v>
      </c>
      <c r="S48" s="230">
        <v>1</v>
      </c>
      <c r="T48" s="228"/>
      <c r="U48" s="232"/>
      <c r="V48" s="233"/>
      <c r="W48" s="234"/>
      <c r="X48" s="234"/>
      <c r="Y48" s="234"/>
      <c r="Z48" s="235"/>
      <c r="AA48" s="235"/>
      <c r="AB48" s="236"/>
      <c r="AC48" s="235"/>
      <c r="AD48" s="234"/>
      <c r="AE48" s="234"/>
      <c r="AF48" s="233"/>
      <c r="AG48" s="237"/>
      <c r="AH48" s="223">
        <f>DATABASE!H47</f>
        <v>0.47916666666666669</v>
      </c>
    </row>
    <row r="49" spans="1:34" ht="12.75" customHeight="1" x14ac:dyDescent="0.15">
      <c r="A49" s="224">
        <v>47</v>
      </c>
      <c r="B49" s="225" t="str">
        <f>DATABASE!C48</f>
        <v>Miroslav Pernica</v>
      </c>
      <c r="C49" s="226" t="str">
        <f>DATABASE!D48</f>
        <v>BRUSÍRNA „B“</v>
      </c>
      <c r="D49" s="227"/>
      <c r="E49" s="227"/>
      <c r="F49" s="227"/>
      <c r="G49" s="227"/>
      <c r="H49" s="212">
        <f t="shared" si="0"/>
        <v>0</v>
      </c>
      <c r="I49" s="227">
        <v>0</v>
      </c>
      <c r="J49" s="228"/>
      <c r="K49" s="228"/>
      <c r="L49" s="229"/>
      <c r="M49" s="228"/>
      <c r="N49" s="230"/>
      <c r="O49" s="230"/>
      <c r="P49" s="230"/>
      <c r="Q49" s="230"/>
      <c r="R49" s="231">
        <f t="shared" si="2"/>
        <v>0</v>
      </c>
      <c r="S49" s="230">
        <v>0</v>
      </c>
      <c r="T49" s="228"/>
      <c r="U49" s="232"/>
      <c r="V49" s="233"/>
      <c r="W49" s="234"/>
      <c r="X49" s="234"/>
      <c r="Y49" s="234"/>
      <c r="Z49" s="235"/>
      <c r="AA49" s="235"/>
      <c r="AB49" s="236"/>
      <c r="AC49" s="235"/>
      <c r="AD49" s="234"/>
      <c r="AE49" s="234"/>
      <c r="AF49" s="233"/>
      <c r="AG49" s="237"/>
      <c r="AH49" s="223">
        <f>DATABASE!H48</f>
        <v>0</v>
      </c>
    </row>
    <row r="50" spans="1:34" ht="12.75" customHeight="1" x14ac:dyDescent="0.15">
      <c r="A50" s="224">
        <v>48</v>
      </c>
      <c r="B50" s="225" t="str">
        <f>DATABASE!C49</f>
        <v>Martin Malits</v>
      </c>
      <c r="C50" s="226" t="str">
        <f>DATABASE!D49</f>
        <v>BRUSÍRNA „B“</v>
      </c>
      <c r="D50" s="227"/>
      <c r="E50" s="227"/>
      <c r="F50" s="227"/>
      <c r="G50" s="227"/>
      <c r="H50" s="212">
        <f t="shared" si="0"/>
        <v>0</v>
      </c>
      <c r="I50" s="227">
        <v>0</v>
      </c>
      <c r="J50" s="228"/>
      <c r="K50" s="228"/>
      <c r="L50" s="229"/>
      <c r="M50" s="228"/>
      <c r="N50" s="230"/>
      <c r="O50" s="230"/>
      <c r="P50" s="230"/>
      <c r="Q50" s="230"/>
      <c r="R50" s="231">
        <f t="shared" si="2"/>
        <v>0</v>
      </c>
      <c r="S50" s="230">
        <v>0</v>
      </c>
      <c r="T50" s="228"/>
      <c r="U50" s="232"/>
      <c r="V50" s="233"/>
      <c r="W50" s="234"/>
      <c r="X50" s="234"/>
      <c r="Y50" s="234"/>
      <c r="Z50" s="235"/>
      <c r="AA50" s="235"/>
      <c r="AB50" s="236"/>
      <c r="AC50" s="235"/>
      <c r="AD50" s="234"/>
      <c r="AE50" s="234"/>
      <c r="AF50" s="233"/>
      <c r="AG50" s="237"/>
      <c r="AH50" s="223">
        <f>DATABASE!H49</f>
        <v>0</v>
      </c>
    </row>
    <row r="51" spans="1:34" ht="12.75" customHeight="1" x14ac:dyDescent="0.15">
      <c r="A51" s="224">
        <v>49</v>
      </c>
      <c r="B51" s="239" t="str">
        <f>DATABASE!C50</f>
        <v>0</v>
      </c>
      <c r="C51" s="240" t="str">
        <f>DATABASE!D50</f>
        <v>0</v>
      </c>
      <c r="D51" s="241"/>
      <c r="E51" s="241"/>
      <c r="F51" s="241"/>
      <c r="G51" s="241"/>
      <c r="H51" s="200">
        <f t="shared" si="0"/>
        <v>0</v>
      </c>
      <c r="I51" s="241">
        <v>0</v>
      </c>
      <c r="J51" s="242"/>
      <c r="K51" s="242"/>
      <c r="L51" s="201"/>
      <c r="M51" s="242"/>
      <c r="N51" s="243"/>
      <c r="O51" s="243"/>
      <c r="P51" s="243"/>
      <c r="Q51" s="243"/>
      <c r="R51" s="199">
        <f t="shared" si="2"/>
        <v>0</v>
      </c>
      <c r="S51" s="243">
        <v>0</v>
      </c>
      <c r="T51" s="242"/>
      <c r="U51" s="202"/>
      <c r="V51" s="200"/>
      <c r="W51" s="244"/>
      <c r="X51" s="244"/>
      <c r="Y51" s="244"/>
      <c r="Z51" s="245"/>
      <c r="AA51" s="245"/>
      <c r="AB51" s="205"/>
      <c r="AC51" s="245"/>
      <c r="AD51" s="244"/>
      <c r="AE51" s="244"/>
      <c r="AF51" s="200"/>
      <c r="AG51" s="246"/>
      <c r="AH51" s="223">
        <f>DATABASE!H50</f>
        <v>0</v>
      </c>
    </row>
    <row r="52" spans="1:34" ht="12.75" customHeight="1" x14ac:dyDescent="0.15">
      <c r="A52" s="224">
        <v>50</v>
      </c>
      <c r="B52" s="260" t="str">
        <f>DATABASE!C51</f>
        <v>Pavel Kakáč</v>
      </c>
      <c r="C52" s="261" t="str">
        <f>DATABASE!D51</f>
        <v>POSTUP BLANSKO</v>
      </c>
      <c r="D52" s="249">
        <v>84</v>
      </c>
      <c r="E52" s="249">
        <v>54</v>
      </c>
      <c r="F52" s="249">
        <v>105</v>
      </c>
      <c r="G52" s="249">
        <v>54</v>
      </c>
      <c r="H52" s="212">
        <f t="shared" si="0"/>
        <v>297</v>
      </c>
      <c r="I52" s="249">
        <v>0</v>
      </c>
      <c r="J52" s="213">
        <f t="shared" ref="J52:K52" si="31">SUM(D52:D58,F52:F58,N52:N58,P52:P58)</f>
        <v>1500</v>
      </c>
      <c r="K52" s="213">
        <f t="shared" si="31"/>
        <v>743</v>
      </c>
      <c r="L52" s="214">
        <f>SUM(J52:K58)</f>
        <v>2243</v>
      </c>
      <c r="M52" s="213">
        <f>SUM(I52:I58,S52:S58)</f>
        <v>33</v>
      </c>
      <c r="N52" s="250">
        <v>94</v>
      </c>
      <c r="O52" s="250">
        <v>54</v>
      </c>
      <c r="P52" s="250">
        <v>92</v>
      </c>
      <c r="Q52" s="250">
        <v>70</v>
      </c>
      <c r="R52" s="251">
        <f t="shared" si="2"/>
        <v>310</v>
      </c>
      <c r="S52" s="250">
        <v>1</v>
      </c>
      <c r="T52" s="213"/>
      <c r="U52" s="262" t="str">
        <f>C52</f>
        <v>POSTUP BLANSKO</v>
      </c>
      <c r="V52" s="253">
        <f>SUM(D52:G58,N52:Q58)</f>
        <v>2243</v>
      </c>
      <c r="W52" s="254">
        <f t="shared" ref="W52:X52" si="32">SUM(D52:D58,F52:F58,N52:N58,P52:P58)</f>
        <v>1500</v>
      </c>
      <c r="X52" s="254">
        <f t="shared" si="32"/>
        <v>743</v>
      </c>
      <c r="Y52" s="254">
        <f>SUM(I52:I58,S52:S58)</f>
        <v>33</v>
      </c>
      <c r="Z52" s="255">
        <f t="shared" ref="Z52:AA52" si="33">SUM(D52:D58,F52:F58)</f>
        <v>770</v>
      </c>
      <c r="AA52" s="255">
        <f t="shared" si="33"/>
        <v>365</v>
      </c>
      <c r="AB52" s="256">
        <f>SUM(D52:G58)</f>
        <v>1135</v>
      </c>
      <c r="AC52" s="255">
        <f>SUM(I52:I58)</f>
        <v>11</v>
      </c>
      <c r="AD52" s="254">
        <f t="shared" ref="AD52:AE52" si="34">SUM(N52:N58,P52:P58)</f>
        <v>730</v>
      </c>
      <c r="AE52" s="254">
        <f t="shared" si="34"/>
        <v>378</v>
      </c>
      <c r="AF52" s="253">
        <f>SUM(N52:Q58)</f>
        <v>1108</v>
      </c>
      <c r="AG52" s="257">
        <f>SUM(S52:S58)</f>
        <v>22</v>
      </c>
      <c r="AH52" s="223">
        <f>DATABASE!H51</f>
        <v>0.41666666666666669</v>
      </c>
    </row>
    <row r="53" spans="1:34" ht="12.75" customHeight="1" x14ac:dyDescent="0.15">
      <c r="A53" s="224">
        <v>51</v>
      </c>
      <c r="B53" s="225" t="str">
        <f>DATABASE!C52</f>
        <v>Jan Semrád</v>
      </c>
      <c r="C53" s="226" t="str">
        <f>DATABASE!D52</f>
        <v>POSTUP BLANSKO</v>
      </c>
      <c r="D53" s="227"/>
      <c r="E53" s="227"/>
      <c r="F53" s="227"/>
      <c r="G53" s="227"/>
      <c r="H53" s="212">
        <f t="shared" si="0"/>
        <v>0</v>
      </c>
      <c r="I53" s="227">
        <v>0</v>
      </c>
      <c r="J53" s="228"/>
      <c r="K53" s="228"/>
      <c r="L53" s="229"/>
      <c r="M53" s="228"/>
      <c r="N53" s="230"/>
      <c r="O53" s="230"/>
      <c r="P53" s="230"/>
      <c r="Q53" s="230"/>
      <c r="R53" s="231">
        <f t="shared" si="2"/>
        <v>0</v>
      </c>
      <c r="S53" s="230">
        <v>0</v>
      </c>
      <c r="T53" s="228"/>
      <c r="U53" s="232"/>
      <c r="V53" s="233"/>
      <c r="W53" s="234"/>
      <c r="X53" s="234"/>
      <c r="Y53" s="234"/>
      <c r="Z53" s="235"/>
      <c r="AA53" s="235"/>
      <c r="AB53" s="236"/>
      <c r="AC53" s="235"/>
      <c r="AD53" s="234"/>
      <c r="AE53" s="234"/>
      <c r="AF53" s="233"/>
      <c r="AG53" s="237"/>
      <c r="AH53" s="223">
        <f>DATABASE!H52</f>
        <v>0.4375</v>
      </c>
    </row>
    <row r="54" spans="1:34" ht="12.75" customHeight="1" x14ac:dyDescent="0.15">
      <c r="A54" s="224">
        <v>52</v>
      </c>
      <c r="B54" s="225" t="str">
        <f>DATABASE!C53</f>
        <v>Tomáš Smola</v>
      </c>
      <c r="C54" s="226" t="str">
        <f>DATABASE!D53</f>
        <v>POSTUP BLANSKO</v>
      </c>
      <c r="D54" s="227">
        <v>95</v>
      </c>
      <c r="E54" s="227">
        <v>45</v>
      </c>
      <c r="F54" s="227">
        <v>87</v>
      </c>
      <c r="G54" s="227">
        <v>36</v>
      </c>
      <c r="H54" s="212">
        <f t="shared" si="0"/>
        <v>263</v>
      </c>
      <c r="I54" s="227">
        <f>2+1</f>
        <v>3</v>
      </c>
      <c r="J54" s="228"/>
      <c r="K54" s="228"/>
      <c r="L54" s="229"/>
      <c r="M54" s="228"/>
      <c r="N54" s="230">
        <v>86</v>
      </c>
      <c r="O54" s="230">
        <v>62</v>
      </c>
      <c r="P54" s="230">
        <v>93</v>
      </c>
      <c r="Q54" s="230">
        <v>35</v>
      </c>
      <c r="R54" s="231">
        <f t="shared" si="2"/>
        <v>276</v>
      </c>
      <c r="S54" s="230">
        <v>6</v>
      </c>
      <c r="T54" s="228"/>
      <c r="U54" s="232"/>
      <c r="V54" s="233"/>
      <c r="W54" s="234"/>
      <c r="X54" s="234"/>
      <c r="Y54" s="234"/>
      <c r="Z54" s="235"/>
      <c r="AA54" s="235"/>
      <c r="AB54" s="236"/>
      <c r="AC54" s="235"/>
      <c r="AD54" s="234"/>
      <c r="AE54" s="234"/>
      <c r="AF54" s="233"/>
      <c r="AG54" s="237"/>
      <c r="AH54" s="223">
        <f>DATABASE!H53</f>
        <v>0.45833333333333331</v>
      </c>
    </row>
    <row r="55" spans="1:34" ht="12.75" customHeight="1" x14ac:dyDescent="0.15">
      <c r="A55" s="224">
        <v>53</v>
      </c>
      <c r="B55" s="225" t="str">
        <f>DATABASE!C54</f>
        <v>Tomáš Stojkovič</v>
      </c>
      <c r="C55" s="226" t="str">
        <f>DATABASE!D54</f>
        <v>POSTUP BLANSKO</v>
      </c>
      <c r="D55" s="227">
        <v>94</v>
      </c>
      <c r="E55" s="227">
        <v>34</v>
      </c>
      <c r="F55" s="227">
        <v>96</v>
      </c>
      <c r="G55" s="227">
        <v>45</v>
      </c>
      <c r="H55" s="212">
        <f t="shared" si="0"/>
        <v>269</v>
      </c>
      <c r="I55" s="227">
        <f>3+1</f>
        <v>4</v>
      </c>
      <c r="J55" s="228"/>
      <c r="K55" s="228"/>
      <c r="L55" s="229"/>
      <c r="M55" s="228"/>
      <c r="N55" s="230">
        <v>85</v>
      </c>
      <c r="O55" s="230">
        <v>36</v>
      </c>
      <c r="P55" s="230">
        <v>94</v>
      </c>
      <c r="Q55" s="230">
        <v>44</v>
      </c>
      <c r="R55" s="231">
        <f t="shared" si="2"/>
        <v>259</v>
      </c>
      <c r="S55" s="230">
        <v>6</v>
      </c>
      <c r="T55" s="228"/>
      <c r="U55" s="232"/>
      <c r="V55" s="233"/>
      <c r="W55" s="234"/>
      <c r="X55" s="234"/>
      <c r="Y55" s="234"/>
      <c r="Z55" s="235"/>
      <c r="AA55" s="235"/>
      <c r="AB55" s="236"/>
      <c r="AC55" s="235"/>
      <c r="AD55" s="234"/>
      <c r="AE55" s="234"/>
      <c r="AF55" s="233"/>
      <c r="AG55" s="237"/>
      <c r="AH55" s="223">
        <f>DATABASE!H54</f>
        <v>0.47916666666666669</v>
      </c>
    </row>
    <row r="56" spans="1:34" ht="12.75" customHeight="1" x14ac:dyDescent="0.15">
      <c r="A56" s="224">
        <v>54</v>
      </c>
      <c r="B56" s="225" t="str">
        <f>DATABASE!C55</f>
        <v>Luboš Sotolář</v>
      </c>
      <c r="C56" s="226" t="str">
        <f>DATABASE!D55</f>
        <v>POSTUP BLANSKO</v>
      </c>
      <c r="D56" s="227">
        <v>106</v>
      </c>
      <c r="E56" s="227">
        <v>61</v>
      </c>
      <c r="F56" s="227">
        <v>103</v>
      </c>
      <c r="G56" s="227">
        <v>36</v>
      </c>
      <c r="H56" s="212">
        <f t="shared" si="0"/>
        <v>306</v>
      </c>
      <c r="I56" s="227">
        <f>2+2</f>
        <v>4</v>
      </c>
      <c r="J56" s="228"/>
      <c r="K56" s="228"/>
      <c r="L56" s="229"/>
      <c r="M56" s="228"/>
      <c r="N56" s="230">
        <v>98</v>
      </c>
      <c r="O56" s="230">
        <v>41</v>
      </c>
      <c r="P56" s="230">
        <v>88</v>
      </c>
      <c r="Q56" s="230">
        <v>36</v>
      </c>
      <c r="R56" s="231">
        <f t="shared" si="2"/>
        <v>263</v>
      </c>
      <c r="S56" s="230">
        <v>9</v>
      </c>
      <c r="T56" s="228"/>
      <c r="U56" s="232"/>
      <c r="V56" s="233"/>
      <c r="W56" s="234"/>
      <c r="X56" s="234"/>
      <c r="Y56" s="234"/>
      <c r="Z56" s="235"/>
      <c r="AA56" s="235"/>
      <c r="AB56" s="236"/>
      <c r="AC56" s="235"/>
      <c r="AD56" s="234"/>
      <c r="AE56" s="234"/>
      <c r="AF56" s="233"/>
      <c r="AG56" s="237"/>
      <c r="AH56" s="223">
        <f>DATABASE!H55</f>
        <v>0</v>
      </c>
    </row>
    <row r="57" spans="1:34" ht="12.75" customHeight="1" x14ac:dyDescent="0.15">
      <c r="A57" s="224">
        <v>55</v>
      </c>
      <c r="B57" s="225" t="str">
        <f>DATABASE!C56</f>
        <v>Martin Hrubý</v>
      </c>
      <c r="C57" s="226" t="str">
        <f>DATABASE!D56</f>
        <v>POSTUP BLANSKO</v>
      </c>
      <c r="D57" s="227"/>
      <c r="E57" s="227"/>
      <c r="F57" s="227"/>
      <c r="G57" s="227"/>
      <c r="H57" s="212">
        <f t="shared" si="0"/>
        <v>0</v>
      </c>
      <c r="I57" s="227">
        <v>0</v>
      </c>
      <c r="J57" s="228"/>
      <c r="K57" s="228"/>
      <c r="L57" s="229"/>
      <c r="M57" s="228"/>
      <c r="N57" s="230"/>
      <c r="O57" s="230"/>
      <c r="P57" s="230"/>
      <c r="Q57" s="230"/>
      <c r="R57" s="231">
        <f t="shared" si="2"/>
        <v>0</v>
      </c>
      <c r="S57" s="230">
        <v>0</v>
      </c>
      <c r="T57" s="228"/>
      <c r="U57" s="232"/>
      <c r="V57" s="233"/>
      <c r="W57" s="234"/>
      <c r="X57" s="234"/>
      <c r="Y57" s="234"/>
      <c r="Z57" s="235"/>
      <c r="AA57" s="235"/>
      <c r="AB57" s="236"/>
      <c r="AC57" s="235"/>
      <c r="AD57" s="234"/>
      <c r="AE57" s="234"/>
      <c r="AF57" s="233"/>
      <c r="AG57" s="237"/>
      <c r="AH57" s="223">
        <f>DATABASE!H56</f>
        <v>0</v>
      </c>
    </row>
    <row r="58" spans="1:34" ht="12.75" customHeight="1" x14ac:dyDescent="0.15">
      <c r="A58" s="224">
        <v>56</v>
      </c>
      <c r="B58" s="239" t="str">
        <f>DATABASE!C57</f>
        <v>0</v>
      </c>
      <c r="C58" s="240" t="str">
        <f>DATABASE!D57</f>
        <v>POSTUP BLANSKO</v>
      </c>
      <c r="D58" s="241"/>
      <c r="E58" s="241"/>
      <c r="F58" s="241"/>
      <c r="G58" s="241"/>
      <c r="H58" s="200">
        <f t="shared" si="0"/>
        <v>0</v>
      </c>
      <c r="I58" s="241">
        <v>0</v>
      </c>
      <c r="J58" s="242"/>
      <c r="K58" s="242"/>
      <c r="L58" s="201"/>
      <c r="M58" s="242"/>
      <c r="N58" s="243"/>
      <c r="O58" s="243"/>
      <c r="P58" s="243"/>
      <c r="Q58" s="243"/>
      <c r="R58" s="199">
        <f t="shared" si="2"/>
        <v>0</v>
      </c>
      <c r="S58" s="243">
        <v>0</v>
      </c>
      <c r="T58" s="242"/>
      <c r="U58" s="202"/>
      <c r="V58" s="200"/>
      <c r="W58" s="244"/>
      <c r="X58" s="244"/>
      <c r="Y58" s="244"/>
      <c r="Z58" s="245"/>
      <c r="AA58" s="245"/>
      <c r="AB58" s="205"/>
      <c r="AC58" s="245"/>
      <c r="AD58" s="244"/>
      <c r="AE58" s="244"/>
      <c r="AF58" s="200"/>
      <c r="AG58" s="246"/>
      <c r="AH58" s="223">
        <f>DATABASE!H57</f>
        <v>0</v>
      </c>
    </row>
    <row r="59" spans="1:34" ht="12.75" customHeight="1" x14ac:dyDescent="0.15">
      <c r="A59" s="224">
        <v>57</v>
      </c>
      <c r="B59" s="260" t="str">
        <f>DATABASE!C58</f>
        <v>Milan Kříž</v>
      </c>
      <c r="C59" s="261" t="str">
        <f>DATABASE!D58</f>
        <v>LAZAŘI DAČICE</v>
      </c>
      <c r="D59" s="249">
        <v>88</v>
      </c>
      <c r="E59" s="249">
        <v>25</v>
      </c>
      <c r="F59" s="249">
        <v>94</v>
      </c>
      <c r="G59" s="249">
        <v>54</v>
      </c>
      <c r="H59" s="212">
        <f t="shared" si="0"/>
        <v>261</v>
      </c>
      <c r="I59" s="249">
        <f>8+2</f>
        <v>10</v>
      </c>
      <c r="J59" s="213">
        <f t="shared" ref="J59:K59" si="35">SUM(D59:D65,F59:F65,N59:N65,P59:P65)</f>
        <v>731</v>
      </c>
      <c r="K59" s="213">
        <f t="shared" si="35"/>
        <v>353</v>
      </c>
      <c r="L59" s="214">
        <f>SUM(J59:K65)</f>
        <v>1084</v>
      </c>
      <c r="M59" s="213">
        <f>SUM(I59:I65,S59:S65)</f>
        <v>15</v>
      </c>
      <c r="N59" s="250"/>
      <c r="O59" s="250"/>
      <c r="P59" s="250"/>
      <c r="Q59" s="250"/>
      <c r="R59" s="251">
        <f t="shared" si="2"/>
        <v>0</v>
      </c>
      <c r="S59" s="250">
        <v>0</v>
      </c>
      <c r="T59" s="213"/>
      <c r="U59" s="262" t="str">
        <f>C59</f>
        <v>LAZAŘI DAČICE</v>
      </c>
      <c r="V59" s="253">
        <f>SUM(D59:G65,N59:Q65)</f>
        <v>1084</v>
      </c>
      <c r="W59" s="254">
        <f t="shared" ref="W59:X59" si="36">SUM(D59:D65,F59:F65,N59:N65,P59:P65)</f>
        <v>731</v>
      </c>
      <c r="X59" s="254">
        <f t="shared" si="36"/>
        <v>353</v>
      </c>
      <c r="Y59" s="254">
        <f>SUM(I59:I65,S59:S65)</f>
        <v>15</v>
      </c>
      <c r="Z59" s="255">
        <f t="shared" ref="Z59:AA59" si="37">SUM(D59:D65,F59:F65)</f>
        <v>731</v>
      </c>
      <c r="AA59" s="255">
        <f t="shared" si="37"/>
        <v>353</v>
      </c>
      <c r="AB59" s="256">
        <f>SUM(D59:G65)</f>
        <v>1084</v>
      </c>
      <c r="AC59" s="255">
        <f>SUM(I59:I65)</f>
        <v>15</v>
      </c>
      <c r="AD59" s="254">
        <f t="shared" ref="AD59:AE59" si="38">SUM(N59:N65,P59:P65)</f>
        <v>0</v>
      </c>
      <c r="AE59" s="254">
        <f t="shared" si="38"/>
        <v>0</v>
      </c>
      <c r="AF59" s="253">
        <f>SUM(N59:Q65)</f>
        <v>0</v>
      </c>
      <c r="AG59" s="257">
        <f>SUM(S59:S65)</f>
        <v>0</v>
      </c>
      <c r="AH59" s="223">
        <f>DATABASE!H58</f>
        <v>0.5</v>
      </c>
    </row>
    <row r="60" spans="1:34" ht="12.75" customHeight="1" x14ac:dyDescent="0.15">
      <c r="A60" s="224">
        <v>58</v>
      </c>
      <c r="B60" s="225" t="str">
        <f>DATABASE!C59</f>
        <v>Petr Doležal</v>
      </c>
      <c r="C60" s="226" t="str">
        <f>DATABASE!D59</f>
        <v>LAZAŘI DAČICE</v>
      </c>
      <c r="D60" s="227">
        <v>100</v>
      </c>
      <c r="E60" s="227">
        <v>45</v>
      </c>
      <c r="F60" s="227">
        <v>101</v>
      </c>
      <c r="G60" s="227">
        <v>50</v>
      </c>
      <c r="H60" s="212">
        <f t="shared" si="0"/>
        <v>296</v>
      </c>
      <c r="I60" s="227">
        <v>1</v>
      </c>
      <c r="J60" s="228"/>
      <c r="K60" s="228"/>
      <c r="L60" s="229"/>
      <c r="M60" s="228"/>
      <c r="N60" s="230"/>
      <c r="O60" s="230"/>
      <c r="P60" s="230"/>
      <c r="Q60" s="230"/>
      <c r="R60" s="231">
        <f t="shared" si="2"/>
        <v>0</v>
      </c>
      <c r="S60" s="230">
        <v>0</v>
      </c>
      <c r="T60" s="228"/>
      <c r="U60" s="232"/>
      <c r="V60" s="233"/>
      <c r="W60" s="234"/>
      <c r="X60" s="234"/>
      <c r="Y60" s="234"/>
      <c r="Z60" s="235"/>
      <c r="AA60" s="235"/>
      <c r="AB60" s="236"/>
      <c r="AC60" s="235"/>
      <c r="AD60" s="234"/>
      <c r="AE60" s="234"/>
      <c r="AF60" s="233"/>
      <c r="AG60" s="237"/>
      <c r="AH60" s="223">
        <f>DATABASE!H59</f>
        <v>0.52083333333333337</v>
      </c>
    </row>
    <row r="61" spans="1:34" ht="12.75" customHeight="1" x14ac:dyDescent="0.15">
      <c r="A61" s="224">
        <v>59</v>
      </c>
      <c r="B61" s="225" t="str">
        <f>DATABASE!C60</f>
        <v>Vojta Čurda</v>
      </c>
      <c r="C61" s="226" t="str">
        <f>DATABASE!D60</f>
        <v>LAZAŘI DAČICE</v>
      </c>
      <c r="D61" s="227">
        <v>87</v>
      </c>
      <c r="E61" s="227">
        <v>50</v>
      </c>
      <c r="F61" s="227">
        <v>75</v>
      </c>
      <c r="G61" s="227">
        <v>36</v>
      </c>
      <c r="H61" s="212">
        <f t="shared" si="0"/>
        <v>248</v>
      </c>
      <c r="I61" s="227">
        <v>1</v>
      </c>
      <c r="J61" s="228"/>
      <c r="K61" s="228"/>
      <c r="L61" s="229"/>
      <c r="M61" s="228"/>
      <c r="N61" s="230"/>
      <c r="O61" s="230"/>
      <c r="P61" s="230"/>
      <c r="Q61" s="230"/>
      <c r="R61" s="231">
        <f t="shared" si="2"/>
        <v>0</v>
      </c>
      <c r="S61" s="230">
        <v>0</v>
      </c>
      <c r="T61" s="228"/>
      <c r="U61" s="232"/>
      <c r="V61" s="233"/>
      <c r="W61" s="234"/>
      <c r="X61" s="234"/>
      <c r="Y61" s="234"/>
      <c r="Z61" s="235"/>
      <c r="AA61" s="235"/>
      <c r="AB61" s="236"/>
      <c r="AC61" s="235"/>
      <c r="AD61" s="234"/>
      <c r="AE61" s="234"/>
      <c r="AF61" s="233"/>
      <c r="AG61" s="237"/>
      <c r="AH61" s="223">
        <f>DATABASE!H60</f>
        <v>0.54166666666666663</v>
      </c>
    </row>
    <row r="62" spans="1:34" ht="12.75" customHeight="1" x14ac:dyDescent="0.15">
      <c r="A62" s="224">
        <v>60</v>
      </c>
      <c r="B62" s="225" t="str">
        <f>DATABASE!C61</f>
        <v>Aleš Macků (h)</v>
      </c>
      <c r="C62" s="226" t="str">
        <f>DATABASE!D61</f>
        <v>LAZAŘI DAČICE</v>
      </c>
      <c r="D62" s="227">
        <v>103</v>
      </c>
      <c r="E62" s="227">
        <v>41</v>
      </c>
      <c r="F62" s="227">
        <v>83</v>
      </c>
      <c r="G62" s="227">
        <v>52</v>
      </c>
      <c r="H62" s="212">
        <f t="shared" si="0"/>
        <v>279</v>
      </c>
      <c r="I62" s="227">
        <v>3</v>
      </c>
      <c r="J62" s="228"/>
      <c r="K62" s="228"/>
      <c r="L62" s="229"/>
      <c r="M62" s="228"/>
      <c r="N62" s="230"/>
      <c r="O62" s="230"/>
      <c r="P62" s="230"/>
      <c r="Q62" s="230"/>
      <c r="R62" s="231">
        <f t="shared" si="2"/>
        <v>0</v>
      </c>
      <c r="S62" s="230">
        <v>0</v>
      </c>
      <c r="T62" s="228"/>
      <c r="U62" s="232"/>
      <c r="V62" s="233"/>
      <c r="W62" s="234"/>
      <c r="X62" s="234"/>
      <c r="Y62" s="234"/>
      <c r="Z62" s="235"/>
      <c r="AA62" s="235"/>
      <c r="AB62" s="236"/>
      <c r="AC62" s="235"/>
      <c r="AD62" s="234"/>
      <c r="AE62" s="234"/>
      <c r="AF62" s="233"/>
      <c r="AG62" s="237"/>
      <c r="AH62" s="223">
        <f>DATABASE!H61</f>
        <v>0.5625</v>
      </c>
    </row>
    <row r="63" spans="1:34" ht="12.75" customHeight="1" x14ac:dyDescent="0.15">
      <c r="A63" s="224">
        <v>61</v>
      </c>
      <c r="B63" s="225" t="str">
        <f>DATABASE!C62</f>
        <v>0</v>
      </c>
      <c r="C63" s="226" t="str">
        <f>DATABASE!D62</f>
        <v>LAZAŘI DAČICE</v>
      </c>
      <c r="D63" s="227"/>
      <c r="E63" s="227"/>
      <c r="F63" s="227"/>
      <c r="G63" s="227"/>
      <c r="H63" s="212">
        <f t="shared" si="0"/>
        <v>0</v>
      </c>
      <c r="I63" s="227">
        <v>0</v>
      </c>
      <c r="J63" s="228"/>
      <c r="K63" s="228"/>
      <c r="L63" s="229"/>
      <c r="M63" s="228"/>
      <c r="N63" s="230"/>
      <c r="O63" s="230"/>
      <c r="P63" s="230"/>
      <c r="Q63" s="230"/>
      <c r="R63" s="231">
        <f t="shared" si="2"/>
        <v>0</v>
      </c>
      <c r="S63" s="230">
        <v>0</v>
      </c>
      <c r="T63" s="228"/>
      <c r="U63" s="232"/>
      <c r="V63" s="233"/>
      <c r="W63" s="234"/>
      <c r="X63" s="234"/>
      <c r="Y63" s="234"/>
      <c r="Z63" s="235"/>
      <c r="AA63" s="235"/>
      <c r="AB63" s="236"/>
      <c r="AC63" s="235"/>
      <c r="AD63" s="234"/>
      <c r="AE63" s="234"/>
      <c r="AF63" s="233"/>
      <c r="AG63" s="237"/>
      <c r="AH63" s="223">
        <f>DATABASE!H62</f>
        <v>0</v>
      </c>
    </row>
    <row r="64" spans="1:34" ht="12.75" customHeight="1" x14ac:dyDescent="0.15">
      <c r="A64" s="224">
        <v>62</v>
      </c>
      <c r="B64" s="225" t="str">
        <f>DATABASE!C63</f>
        <v>0</v>
      </c>
      <c r="C64" s="226" t="str">
        <f>DATABASE!D63</f>
        <v>LAZAŘI DAČICE</v>
      </c>
      <c r="D64" s="227"/>
      <c r="E64" s="227"/>
      <c r="F64" s="227"/>
      <c r="G64" s="227"/>
      <c r="H64" s="212">
        <f t="shared" si="0"/>
        <v>0</v>
      </c>
      <c r="I64" s="227">
        <v>0</v>
      </c>
      <c r="J64" s="228"/>
      <c r="K64" s="228"/>
      <c r="L64" s="229"/>
      <c r="M64" s="228"/>
      <c r="N64" s="230"/>
      <c r="O64" s="230"/>
      <c r="P64" s="230"/>
      <c r="Q64" s="230"/>
      <c r="R64" s="231">
        <f t="shared" si="2"/>
        <v>0</v>
      </c>
      <c r="S64" s="230">
        <v>0</v>
      </c>
      <c r="T64" s="228"/>
      <c r="U64" s="232"/>
      <c r="V64" s="233"/>
      <c r="W64" s="234"/>
      <c r="X64" s="234"/>
      <c r="Y64" s="234"/>
      <c r="Z64" s="235"/>
      <c r="AA64" s="235"/>
      <c r="AB64" s="236"/>
      <c r="AC64" s="235"/>
      <c r="AD64" s="234"/>
      <c r="AE64" s="234"/>
      <c r="AF64" s="233"/>
      <c r="AG64" s="237"/>
      <c r="AH64" s="223">
        <f>DATABASE!H63</f>
        <v>0</v>
      </c>
    </row>
    <row r="65" spans="1:34" ht="12.75" customHeight="1" x14ac:dyDescent="0.15">
      <c r="A65" s="224">
        <v>63</v>
      </c>
      <c r="B65" s="239" t="str">
        <f>DATABASE!C64</f>
        <v>0</v>
      </c>
      <c r="C65" s="240" t="str">
        <f>DATABASE!D64</f>
        <v>0</v>
      </c>
      <c r="D65" s="241"/>
      <c r="E65" s="241"/>
      <c r="F65" s="241"/>
      <c r="G65" s="241"/>
      <c r="H65" s="200">
        <f t="shared" si="0"/>
        <v>0</v>
      </c>
      <c r="I65" s="241">
        <v>0</v>
      </c>
      <c r="J65" s="242"/>
      <c r="K65" s="242"/>
      <c r="L65" s="201"/>
      <c r="M65" s="242"/>
      <c r="N65" s="243"/>
      <c r="O65" s="243"/>
      <c r="P65" s="243"/>
      <c r="Q65" s="243"/>
      <c r="R65" s="199">
        <f t="shared" si="2"/>
        <v>0</v>
      </c>
      <c r="S65" s="243">
        <v>0</v>
      </c>
      <c r="T65" s="242"/>
      <c r="U65" s="202"/>
      <c r="V65" s="200"/>
      <c r="W65" s="244"/>
      <c r="X65" s="244"/>
      <c r="Y65" s="244"/>
      <c r="Z65" s="245"/>
      <c r="AA65" s="245"/>
      <c r="AB65" s="205"/>
      <c r="AC65" s="245"/>
      <c r="AD65" s="244"/>
      <c r="AE65" s="244"/>
      <c r="AF65" s="200"/>
      <c r="AG65" s="246"/>
      <c r="AH65" s="223">
        <f>DATABASE!H64</f>
        <v>0</v>
      </c>
    </row>
    <row r="66" spans="1:34" ht="12.75" customHeight="1" x14ac:dyDescent="0.15">
      <c r="A66" s="224">
        <v>64</v>
      </c>
      <c r="B66" s="260" t="str">
        <f>DATABASE!C65</f>
        <v>Petr Mikulenka</v>
      </c>
      <c r="C66" s="261" t="str">
        <f>DATABASE!D65</f>
        <v>KROKODÝLI VELKÝ KARLOV</v>
      </c>
      <c r="D66" s="249">
        <v>101</v>
      </c>
      <c r="E66" s="249">
        <v>36</v>
      </c>
      <c r="F66" s="249">
        <v>95</v>
      </c>
      <c r="G66" s="249">
        <v>36</v>
      </c>
      <c r="H66" s="212">
        <f t="shared" si="0"/>
        <v>268</v>
      </c>
      <c r="I66" s="249">
        <v>5</v>
      </c>
      <c r="J66" s="213">
        <f t="shared" ref="J66:K66" si="39">SUM(D66:D72,F66:F72,N66:N72,P66:P72)</f>
        <v>738</v>
      </c>
      <c r="K66" s="213">
        <f t="shared" si="39"/>
        <v>329</v>
      </c>
      <c r="L66" s="214">
        <f>SUM(J66:K72)</f>
        <v>1067</v>
      </c>
      <c r="M66" s="213">
        <f>SUM(I66:I72,S66:S72)</f>
        <v>27</v>
      </c>
      <c r="N66" s="250"/>
      <c r="O66" s="250"/>
      <c r="P66" s="250"/>
      <c r="Q66" s="250"/>
      <c r="R66" s="251">
        <f t="shared" si="2"/>
        <v>0</v>
      </c>
      <c r="S66" s="250">
        <v>0</v>
      </c>
      <c r="T66" s="213"/>
      <c r="U66" s="262" t="str">
        <f>C66</f>
        <v>KROKODÝLI VELKÝ KARLOV</v>
      </c>
      <c r="V66" s="253">
        <f>SUM(D66:G72,N66:Q72)</f>
        <v>1067</v>
      </c>
      <c r="W66" s="254">
        <f t="shared" ref="W66:X66" si="40">SUM(D66:D72,F66:F72,N66:N72,P66:P72)</f>
        <v>738</v>
      </c>
      <c r="X66" s="254">
        <f t="shared" si="40"/>
        <v>329</v>
      </c>
      <c r="Y66" s="254">
        <f>SUM(I66:I72,S66:S72)</f>
        <v>27</v>
      </c>
      <c r="Z66" s="255">
        <f t="shared" ref="Z66:AA66" si="41">SUM(D66:D72,F66:F72)</f>
        <v>738</v>
      </c>
      <c r="AA66" s="255">
        <f t="shared" si="41"/>
        <v>329</v>
      </c>
      <c r="AB66" s="256">
        <f>SUM(D66:G72)</f>
        <v>1067</v>
      </c>
      <c r="AC66" s="255">
        <f>SUM(I66:I72)</f>
        <v>27</v>
      </c>
      <c r="AD66" s="254">
        <f t="shared" ref="AD66:AE66" si="42">SUM(N66:N72,P66:P72)</f>
        <v>0</v>
      </c>
      <c r="AE66" s="254">
        <f t="shared" si="42"/>
        <v>0</v>
      </c>
      <c r="AF66" s="253">
        <f>SUM(N66:Q72)</f>
        <v>0</v>
      </c>
      <c r="AG66" s="257">
        <f>SUM(S66:S72)</f>
        <v>0</v>
      </c>
      <c r="AH66" s="223">
        <f>DATABASE!H65</f>
        <v>0.5</v>
      </c>
    </row>
    <row r="67" spans="1:34" ht="12.75" customHeight="1" x14ac:dyDescent="0.15">
      <c r="A67" s="224">
        <v>65</v>
      </c>
      <c r="B67" s="225" t="str">
        <f>DATABASE!C66</f>
        <v>Robert Mikulenka</v>
      </c>
      <c r="C67" s="226" t="str">
        <f>DATABASE!D66</f>
        <v>KROKODÝLI VELKÝ KARLOV</v>
      </c>
      <c r="D67" s="227">
        <v>73</v>
      </c>
      <c r="E67" s="227">
        <v>45</v>
      </c>
      <c r="F67" s="227">
        <v>105</v>
      </c>
      <c r="G67" s="227">
        <v>43</v>
      </c>
      <c r="H67" s="212">
        <f t="shared" si="0"/>
        <v>266</v>
      </c>
      <c r="I67" s="227">
        <f>3+5</f>
        <v>8</v>
      </c>
      <c r="J67" s="228"/>
      <c r="K67" s="228"/>
      <c r="L67" s="229"/>
      <c r="M67" s="228"/>
      <c r="N67" s="230"/>
      <c r="O67" s="230"/>
      <c r="P67" s="230"/>
      <c r="Q67" s="230"/>
      <c r="R67" s="231">
        <f t="shared" si="2"/>
        <v>0</v>
      </c>
      <c r="S67" s="230">
        <v>0</v>
      </c>
      <c r="T67" s="228"/>
      <c r="U67" s="232"/>
      <c r="V67" s="233"/>
      <c r="W67" s="234"/>
      <c r="X67" s="234"/>
      <c r="Y67" s="234"/>
      <c r="Z67" s="235"/>
      <c r="AA67" s="235"/>
      <c r="AB67" s="236"/>
      <c r="AC67" s="235"/>
      <c r="AD67" s="234"/>
      <c r="AE67" s="234"/>
      <c r="AF67" s="233"/>
      <c r="AG67" s="237"/>
      <c r="AH67" s="223">
        <f>DATABASE!H66</f>
        <v>0.52083333333333337</v>
      </c>
    </row>
    <row r="68" spans="1:34" ht="12.75" customHeight="1" x14ac:dyDescent="0.15">
      <c r="A68" s="224">
        <v>66</v>
      </c>
      <c r="B68" s="225" t="str">
        <f>DATABASE!C67</f>
        <v>Jakub Mikulenka</v>
      </c>
      <c r="C68" s="226" t="str">
        <f>DATABASE!D67</f>
        <v>KROKODÝLI VELKÝ KARLOV</v>
      </c>
      <c r="D68" s="227">
        <v>101</v>
      </c>
      <c r="E68" s="227">
        <v>45</v>
      </c>
      <c r="F68" s="227">
        <v>96</v>
      </c>
      <c r="G68" s="227">
        <v>44</v>
      </c>
      <c r="H68" s="212">
        <f t="shared" si="0"/>
        <v>286</v>
      </c>
      <c r="I68" s="227">
        <f>3+3</f>
        <v>6</v>
      </c>
      <c r="J68" s="228"/>
      <c r="K68" s="228"/>
      <c r="L68" s="229"/>
      <c r="M68" s="228"/>
      <c r="N68" s="230"/>
      <c r="O68" s="230"/>
      <c r="P68" s="230"/>
      <c r="Q68" s="230"/>
      <c r="R68" s="231">
        <f t="shared" si="2"/>
        <v>0</v>
      </c>
      <c r="S68" s="230">
        <v>0</v>
      </c>
      <c r="T68" s="228"/>
      <c r="U68" s="232"/>
      <c r="V68" s="233"/>
      <c r="W68" s="234"/>
      <c r="X68" s="234"/>
      <c r="Y68" s="234"/>
      <c r="Z68" s="235"/>
      <c r="AA68" s="235"/>
      <c r="AB68" s="236"/>
      <c r="AC68" s="235"/>
      <c r="AD68" s="234"/>
      <c r="AE68" s="234"/>
      <c r="AF68" s="233"/>
      <c r="AG68" s="237"/>
      <c r="AH68" s="223">
        <f>DATABASE!H67</f>
        <v>0.54166666666666663</v>
      </c>
    </row>
    <row r="69" spans="1:34" ht="12.75" customHeight="1" x14ac:dyDescent="0.15">
      <c r="A69" s="224">
        <v>67</v>
      </c>
      <c r="B69" s="225" t="str">
        <f>DATABASE!C68</f>
        <v>Tomáš Juhaňák</v>
      </c>
      <c r="C69" s="226" t="str">
        <f>DATABASE!D68</f>
        <v>KROKODÝLI VELKÝ KARLOV</v>
      </c>
      <c r="D69" s="227">
        <v>87</v>
      </c>
      <c r="E69" s="227">
        <v>36</v>
      </c>
      <c r="F69" s="227">
        <v>80</v>
      </c>
      <c r="G69" s="227">
        <v>44</v>
      </c>
      <c r="H69" s="212">
        <f t="shared" si="0"/>
        <v>247</v>
      </c>
      <c r="I69" s="227">
        <f>4+4</f>
        <v>8</v>
      </c>
      <c r="J69" s="228"/>
      <c r="K69" s="228"/>
      <c r="L69" s="229"/>
      <c r="M69" s="228"/>
      <c r="N69" s="230"/>
      <c r="O69" s="230"/>
      <c r="P69" s="230"/>
      <c r="Q69" s="230"/>
      <c r="R69" s="231">
        <f t="shared" si="2"/>
        <v>0</v>
      </c>
      <c r="S69" s="230">
        <v>0</v>
      </c>
      <c r="T69" s="228"/>
      <c r="U69" s="232"/>
      <c r="V69" s="233"/>
      <c r="W69" s="234"/>
      <c r="X69" s="234"/>
      <c r="Y69" s="234"/>
      <c r="Z69" s="235"/>
      <c r="AA69" s="235"/>
      <c r="AB69" s="236"/>
      <c r="AC69" s="235"/>
      <c r="AD69" s="234"/>
      <c r="AE69" s="234"/>
      <c r="AF69" s="233"/>
      <c r="AG69" s="237"/>
      <c r="AH69" s="223">
        <f>DATABASE!H68</f>
        <v>0.5625</v>
      </c>
    </row>
    <row r="70" spans="1:34" ht="12.75" customHeight="1" x14ac:dyDescent="0.15">
      <c r="A70" s="224">
        <v>68</v>
      </c>
      <c r="B70" s="225" t="str">
        <f>DATABASE!C69</f>
        <v>Michal Jurkovič</v>
      </c>
      <c r="C70" s="226" t="str">
        <f>DATABASE!D69</f>
        <v>KROKODÝLI VELKÝ KARLOV</v>
      </c>
      <c r="D70" s="227"/>
      <c r="E70" s="227"/>
      <c r="F70" s="227"/>
      <c r="G70" s="227"/>
      <c r="H70" s="212">
        <f t="shared" si="0"/>
        <v>0</v>
      </c>
      <c r="I70" s="227">
        <v>0</v>
      </c>
      <c r="J70" s="228"/>
      <c r="K70" s="228"/>
      <c r="L70" s="229"/>
      <c r="M70" s="228"/>
      <c r="N70" s="230"/>
      <c r="O70" s="230"/>
      <c r="P70" s="230"/>
      <c r="Q70" s="230"/>
      <c r="R70" s="231">
        <f t="shared" si="2"/>
        <v>0</v>
      </c>
      <c r="S70" s="230">
        <v>0</v>
      </c>
      <c r="T70" s="228"/>
      <c r="U70" s="232"/>
      <c r="V70" s="233"/>
      <c r="W70" s="234"/>
      <c r="X70" s="234"/>
      <c r="Y70" s="234"/>
      <c r="Z70" s="235"/>
      <c r="AA70" s="235"/>
      <c r="AB70" s="236"/>
      <c r="AC70" s="235"/>
      <c r="AD70" s="234"/>
      <c r="AE70" s="234"/>
      <c r="AF70" s="233"/>
      <c r="AG70" s="237"/>
      <c r="AH70" s="223">
        <f>DATABASE!H69</f>
        <v>0</v>
      </c>
    </row>
    <row r="71" spans="1:34" ht="12.75" customHeight="1" x14ac:dyDescent="0.15">
      <c r="A71" s="224">
        <v>69</v>
      </c>
      <c r="B71" s="225" t="str">
        <f>DATABASE!C70</f>
        <v>Leoš Zoubek</v>
      </c>
      <c r="C71" s="226" t="str">
        <f>DATABASE!D70</f>
        <v>KROKODÝLI VELKÝ KARLOV</v>
      </c>
      <c r="D71" s="227"/>
      <c r="E71" s="227"/>
      <c r="F71" s="227"/>
      <c r="G71" s="227"/>
      <c r="H71" s="212">
        <f t="shared" si="0"/>
        <v>0</v>
      </c>
      <c r="I71" s="227">
        <v>0</v>
      </c>
      <c r="J71" s="228"/>
      <c r="K71" s="228"/>
      <c r="L71" s="229"/>
      <c r="M71" s="228"/>
      <c r="N71" s="230"/>
      <c r="O71" s="230"/>
      <c r="P71" s="230"/>
      <c r="Q71" s="230"/>
      <c r="R71" s="231">
        <f t="shared" si="2"/>
        <v>0</v>
      </c>
      <c r="S71" s="230">
        <v>0</v>
      </c>
      <c r="T71" s="228"/>
      <c r="U71" s="232"/>
      <c r="V71" s="233"/>
      <c r="W71" s="234"/>
      <c r="X71" s="234"/>
      <c r="Y71" s="234"/>
      <c r="Z71" s="235"/>
      <c r="AA71" s="235"/>
      <c r="AB71" s="236"/>
      <c r="AC71" s="235"/>
      <c r="AD71" s="234"/>
      <c r="AE71" s="234"/>
      <c r="AF71" s="233"/>
      <c r="AG71" s="237"/>
      <c r="AH71" s="223">
        <f>DATABASE!H70</f>
        <v>0</v>
      </c>
    </row>
    <row r="72" spans="1:34" ht="12.75" customHeight="1" x14ac:dyDescent="0.15">
      <c r="A72" s="224">
        <v>70</v>
      </c>
      <c r="B72" s="239">
        <f>DATABASE!C71</f>
        <v>0</v>
      </c>
      <c r="C72" s="240">
        <f>DATABASE!D71</f>
        <v>0</v>
      </c>
      <c r="D72" s="241"/>
      <c r="E72" s="241"/>
      <c r="F72" s="241"/>
      <c r="G72" s="241"/>
      <c r="H72" s="200">
        <f t="shared" si="0"/>
        <v>0</v>
      </c>
      <c r="I72" s="241">
        <v>0</v>
      </c>
      <c r="J72" s="242"/>
      <c r="K72" s="242"/>
      <c r="L72" s="201"/>
      <c r="M72" s="242"/>
      <c r="N72" s="243"/>
      <c r="O72" s="243"/>
      <c r="P72" s="243"/>
      <c r="Q72" s="243"/>
      <c r="R72" s="199">
        <f t="shared" si="2"/>
        <v>0</v>
      </c>
      <c r="S72" s="243">
        <v>0</v>
      </c>
      <c r="T72" s="242"/>
      <c r="U72" s="202"/>
      <c r="V72" s="200"/>
      <c r="W72" s="244"/>
      <c r="X72" s="244"/>
      <c r="Y72" s="244"/>
      <c r="Z72" s="245"/>
      <c r="AA72" s="245"/>
      <c r="AB72" s="205"/>
      <c r="AC72" s="245"/>
      <c r="AD72" s="244"/>
      <c r="AE72" s="244"/>
      <c r="AF72" s="200"/>
      <c r="AG72" s="246"/>
      <c r="AH72" s="223">
        <f>DATABASE!H71</f>
        <v>0</v>
      </c>
    </row>
    <row r="73" spans="1:34" ht="12.75" customHeight="1" x14ac:dyDescent="0.15">
      <c r="A73" s="224">
        <v>71</v>
      </c>
      <c r="B73" s="260" t="str">
        <f>DATABASE!C72</f>
        <v>Milan Svěrák</v>
      </c>
      <c r="C73" s="261" t="str">
        <f>DATABASE!D72</f>
        <v>CTIRAD TROUBSKO</v>
      </c>
      <c r="D73" s="249">
        <v>89</v>
      </c>
      <c r="E73" s="249">
        <v>43</v>
      </c>
      <c r="F73" s="249">
        <v>104</v>
      </c>
      <c r="G73" s="249">
        <v>63</v>
      </c>
      <c r="H73" s="212">
        <f t="shared" si="0"/>
        <v>299</v>
      </c>
      <c r="I73" s="249">
        <f>3+1</f>
        <v>4</v>
      </c>
      <c r="J73" s="213">
        <f t="shared" ref="J73:K73" si="43">SUM(D73:D79,F73:F79,N73:N79,P73:P79)</f>
        <v>731</v>
      </c>
      <c r="K73" s="213">
        <f t="shared" si="43"/>
        <v>355</v>
      </c>
      <c r="L73" s="214">
        <f>SUM(J73:K79)</f>
        <v>1086</v>
      </c>
      <c r="M73" s="213">
        <f>SUM(I73:I79,S73:S79)</f>
        <v>19</v>
      </c>
      <c r="N73" s="250"/>
      <c r="O73" s="250"/>
      <c r="P73" s="250"/>
      <c r="Q73" s="250"/>
      <c r="R73" s="251">
        <f t="shared" si="2"/>
        <v>0</v>
      </c>
      <c r="S73" s="250">
        <v>0</v>
      </c>
      <c r="T73" s="213"/>
      <c r="U73" s="262" t="str">
        <f>C73</f>
        <v>CTIRAD TROUBSKO</v>
      </c>
      <c r="V73" s="253">
        <f>SUM(D73:G79,N73:Q79)</f>
        <v>1086</v>
      </c>
      <c r="W73" s="254">
        <f t="shared" ref="W73:X73" si="44">SUM(D73:D79,F73:F79,N73:N79,P73:P79)</f>
        <v>731</v>
      </c>
      <c r="X73" s="254">
        <f t="shared" si="44"/>
        <v>355</v>
      </c>
      <c r="Y73" s="254">
        <f>SUM(I73:I79,S73:S79)</f>
        <v>19</v>
      </c>
      <c r="Z73" s="255">
        <f t="shared" ref="Z73:AA73" si="45">SUM(D73:D79,F73:F79)</f>
        <v>731</v>
      </c>
      <c r="AA73" s="255">
        <f t="shared" si="45"/>
        <v>355</v>
      </c>
      <c r="AB73" s="256">
        <f>SUM(D73:G79)</f>
        <v>1086</v>
      </c>
      <c r="AC73" s="255">
        <f>SUM(I73:I79)</f>
        <v>19</v>
      </c>
      <c r="AD73" s="254">
        <f t="shared" ref="AD73:AE73" si="46">SUM(N73:N79,P73:P79)</f>
        <v>0</v>
      </c>
      <c r="AE73" s="254">
        <f t="shared" si="46"/>
        <v>0</v>
      </c>
      <c r="AF73" s="253">
        <f>SUM(N73:Q79)</f>
        <v>0</v>
      </c>
      <c r="AG73" s="257">
        <f>SUM(S73:S79)</f>
        <v>0</v>
      </c>
      <c r="AH73" s="223">
        <f>DATABASE!H72</f>
        <v>0.5</v>
      </c>
    </row>
    <row r="74" spans="1:34" ht="12.75" customHeight="1" x14ac:dyDescent="0.15">
      <c r="A74" s="224">
        <v>72</v>
      </c>
      <c r="B74" s="225" t="str">
        <f>DATABASE!C73</f>
        <v>Aleš Svěrák</v>
      </c>
      <c r="C74" s="226" t="str">
        <f>DATABASE!D73</f>
        <v>CTIRAD TROUBSKO</v>
      </c>
      <c r="D74" s="227">
        <v>92</v>
      </c>
      <c r="E74" s="227">
        <v>34</v>
      </c>
      <c r="F74" s="227">
        <v>89</v>
      </c>
      <c r="G74" s="227">
        <v>52</v>
      </c>
      <c r="H74" s="212">
        <f t="shared" si="0"/>
        <v>267</v>
      </c>
      <c r="I74" s="227">
        <v>6</v>
      </c>
      <c r="J74" s="228"/>
      <c r="K74" s="228"/>
      <c r="L74" s="229"/>
      <c r="M74" s="228"/>
      <c r="N74" s="230"/>
      <c r="O74" s="230"/>
      <c r="P74" s="230"/>
      <c r="Q74" s="230"/>
      <c r="R74" s="231">
        <f t="shared" si="2"/>
        <v>0</v>
      </c>
      <c r="S74" s="230">
        <v>0</v>
      </c>
      <c r="T74" s="228"/>
      <c r="U74" s="232"/>
      <c r="V74" s="233"/>
      <c r="W74" s="234"/>
      <c r="X74" s="234"/>
      <c r="Y74" s="234"/>
      <c r="Z74" s="235"/>
      <c r="AA74" s="235"/>
      <c r="AB74" s="236"/>
      <c r="AC74" s="235"/>
      <c r="AD74" s="234"/>
      <c r="AE74" s="234"/>
      <c r="AF74" s="233"/>
      <c r="AG74" s="237"/>
      <c r="AH74" s="223">
        <f>DATABASE!H73</f>
        <v>0.52083333333333337</v>
      </c>
    </row>
    <row r="75" spans="1:34" ht="12.75" customHeight="1" x14ac:dyDescent="0.15">
      <c r="A75" s="224">
        <v>73</v>
      </c>
      <c r="B75" s="225" t="str">
        <f>DATABASE!C74</f>
        <v>Oldřich Zbíral</v>
      </c>
      <c r="C75" s="226" t="str">
        <f>DATABASE!D74</f>
        <v>CTIRAD TROUBSKO</v>
      </c>
      <c r="D75" s="227"/>
      <c r="E75" s="227"/>
      <c r="F75" s="227"/>
      <c r="G75" s="227"/>
      <c r="H75" s="212">
        <f t="shared" si="0"/>
        <v>0</v>
      </c>
      <c r="I75" s="227">
        <v>0</v>
      </c>
      <c r="J75" s="228"/>
      <c r="K75" s="228"/>
      <c r="L75" s="229"/>
      <c r="M75" s="228"/>
      <c r="N75" s="230"/>
      <c r="O75" s="230"/>
      <c r="P75" s="230"/>
      <c r="Q75" s="230"/>
      <c r="R75" s="231">
        <f t="shared" si="2"/>
        <v>0</v>
      </c>
      <c r="S75" s="230">
        <v>0</v>
      </c>
      <c r="T75" s="228"/>
      <c r="U75" s="232"/>
      <c r="V75" s="233"/>
      <c r="W75" s="234"/>
      <c r="X75" s="234"/>
      <c r="Y75" s="234"/>
      <c r="Z75" s="235"/>
      <c r="AA75" s="235"/>
      <c r="AB75" s="236"/>
      <c r="AC75" s="235"/>
      <c r="AD75" s="234"/>
      <c r="AE75" s="234"/>
      <c r="AF75" s="233"/>
      <c r="AG75" s="237"/>
      <c r="AH75" s="223">
        <f>DATABASE!H74</f>
        <v>0.54166666666666663</v>
      </c>
    </row>
    <row r="76" spans="1:34" ht="12.75" customHeight="1" x14ac:dyDescent="0.15">
      <c r="A76" s="224">
        <v>74</v>
      </c>
      <c r="B76" s="225" t="str">
        <f>DATABASE!C75</f>
        <v>Tomáš Turek</v>
      </c>
      <c r="C76" s="226" t="str">
        <f>DATABASE!D75</f>
        <v>CTIRAD TROUBSKO</v>
      </c>
      <c r="D76" s="227">
        <v>82</v>
      </c>
      <c r="E76" s="227">
        <v>54</v>
      </c>
      <c r="F76" s="227">
        <v>98</v>
      </c>
      <c r="G76" s="227">
        <v>49</v>
      </c>
      <c r="H76" s="212">
        <f t="shared" si="0"/>
        <v>283</v>
      </c>
      <c r="I76" s="227">
        <f>1+1</f>
        <v>2</v>
      </c>
      <c r="J76" s="228"/>
      <c r="K76" s="228"/>
      <c r="L76" s="229"/>
      <c r="M76" s="228"/>
      <c r="N76" s="230"/>
      <c r="O76" s="230"/>
      <c r="P76" s="230"/>
      <c r="Q76" s="230"/>
      <c r="R76" s="231">
        <f t="shared" si="2"/>
        <v>0</v>
      </c>
      <c r="S76" s="230">
        <v>0</v>
      </c>
      <c r="T76" s="228"/>
      <c r="U76" s="232"/>
      <c r="V76" s="233"/>
      <c r="W76" s="234"/>
      <c r="X76" s="234"/>
      <c r="Y76" s="234"/>
      <c r="Z76" s="235"/>
      <c r="AA76" s="235"/>
      <c r="AB76" s="236"/>
      <c r="AC76" s="235"/>
      <c r="AD76" s="234"/>
      <c r="AE76" s="234"/>
      <c r="AF76" s="233"/>
      <c r="AG76" s="237"/>
      <c r="AH76" s="223">
        <f>DATABASE!H75</f>
        <v>0.5625</v>
      </c>
    </row>
    <row r="77" spans="1:34" ht="12.75" customHeight="1" x14ac:dyDescent="0.15">
      <c r="A77" s="224">
        <v>75</v>
      </c>
      <c r="B77" s="225" t="str">
        <f>DATABASE!C76</f>
        <v>Tobiáš Turek</v>
      </c>
      <c r="C77" s="226" t="str">
        <f>DATABASE!D76</f>
        <v>CTIRAD TROUBSKO</v>
      </c>
      <c r="D77" s="227">
        <v>89</v>
      </c>
      <c r="E77" s="227">
        <v>24</v>
      </c>
      <c r="F77" s="227">
        <v>88</v>
      </c>
      <c r="G77" s="227">
        <v>36</v>
      </c>
      <c r="H77" s="212">
        <f t="shared" si="0"/>
        <v>237</v>
      </c>
      <c r="I77" s="227">
        <f>6+1</f>
        <v>7</v>
      </c>
      <c r="J77" s="228"/>
      <c r="K77" s="228"/>
      <c r="L77" s="229"/>
      <c r="M77" s="228"/>
      <c r="N77" s="230"/>
      <c r="O77" s="230"/>
      <c r="P77" s="230"/>
      <c r="Q77" s="230"/>
      <c r="R77" s="231">
        <f t="shared" si="2"/>
        <v>0</v>
      </c>
      <c r="S77" s="230">
        <v>0</v>
      </c>
      <c r="T77" s="228"/>
      <c r="U77" s="232"/>
      <c r="V77" s="233"/>
      <c r="W77" s="234"/>
      <c r="X77" s="234"/>
      <c r="Y77" s="234"/>
      <c r="Z77" s="235"/>
      <c r="AA77" s="235"/>
      <c r="AB77" s="236"/>
      <c r="AC77" s="235"/>
      <c r="AD77" s="234"/>
      <c r="AE77" s="234"/>
      <c r="AF77" s="233"/>
      <c r="AG77" s="237"/>
      <c r="AH77" s="223">
        <f>DATABASE!H76</f>
        <v>0</v>
      </c>
    </row>
    <row r="78" spans="1:34" ht="12.75" customHeight="1" x14ac:dyDescent="0.15">
      <c r="A78" s="224">
        <v>76</v>
      </c>
      <c r="B78" s="225" t="str">
        <f>DATABASE!C77</f>
        <v>Matěj Pospíšil</v>
      </c>
      <c r="C78" s="226" t="str">
        <f>DATABASE!D77</f>
        <v>CTIRAD TROUBSKO</v>
      </c>
      <c r="D78" s="227"/>
      <c r="E78" s="227"/>
      <c r="F78" s="227"/>
      <c r="G78" s="227"/>
      <c r="H78" s="212">
        <f t="shared" si="0"/>
        <v>0</v>
      </c>
      <c r="I78" s="227">
        <v>0</v>
      </c>
      <c r="J78" s="228"/>
      <c r="K78" s="228"/>
      <c r="L78" s="229"/>
      <c r="M78" s="228"/>
      <c r="N78" s="230"/>
      <c r="O78" s="230"/>
      <c r="P78" s="230"/>
      <c r="Q78" s="230"/>
      <c r="R78" s="231">
        <f t="shared" si="2"/>
        <v>0</v>
      </c>
      <c r="S78" s="230">
        <v>0</v>
      </c>
      <c r="T78" s="228"/>
      <c r="U78" s="232"/>
      <c r="V78" s="233"/>
      <c r="W78" s="234"/>
      <c r="X78" s="234"/>
      <c r="Y78" s="234"/>
      <c r="Z78" s="235"/>
      <c r="AA78" s="235"/>
      <c r="AB78" s="236"/>
      <c r="AC78" s="235"/>
      <c r="AD78" s="234"/>
      <c r="AE78" s="234"/>
      <c r="AF78" s="233"/>
      <c r="AG78" s="237"/>
      <c r="AH78" s="223">
        <f>DATABASE!H77</f>
        <v>0</v>
      </c>
    </row>
    <row r="79" spans="1:34" ht="12.75" customHeight="1" x14ac:dyDescent="0.15">
      <c r="A79" s="224">
        <v>77</v>
      </c>
      <c r="B79" s="239" t="str">
        <f>DATABASE!C78</f>
        <v>0</v>
      </c>
      <c r="C79" s="240" t="str">
        <f>DATABASE!D78</f>
        <v>CTIRAD TROUBSKO</v>
      </c>
      <c r="D79" s="241"/>
      <c r="E79" s="241"/>
      <c r="F79" s="241"/>
      <c r="G79" s="241"/>
      <c r="H79" s="200">
        <f t="shared" si="0"/>
        <v>0</v>
      </c>
      <c r="I79" s="241">
        <v>0</v>
      </c>
      <c r="J79" s="242"/>
      <c r="K79" s="242"/>
      <c r="L79" s="201"/>
      <c r="M79" s="242"/>
      <c r="N79" s="243"/>
      <c r="O79" s="243"/>
      <c r="P79" s="243"/>
      <c r="Q79" s="243"/>
      <c r="R79" s="199">
        <f t="shared" si="2"/>
        <v>0</v>
      </c>
      <c r="S79" s="243">
        <v>0</v>
      </c>
      <c r="T79" s="242"/>
      <c r="U79" s="202"/>
      <c r="V79" s="200"/>
      <c r="W79" s="244"/>
      <c r="X79" s="244"/>
      <c r="Y79" s="244"/>
      <c r="Z79" s="245"/>
      <c r="AA79" s="245"/>
      <c r="AB79" s="205"/>
      <c r="AC79" s="245"/>
      <c r="AD79" s="244"/>
      <c r="AE79" s="244"/>
      <c r="AF79" s="200"/>
      <c r="AG79" s="246"/>
      <c r="AH79" s="223">
        <f>DATABASE!H78</f>
        <v>0</v>
      </c>
    </row>
    <row r="80" spans="1:34" ht="12.75" customHeight="1" x14ac:dyDescent="0.15">
      <c r="A80" s="224">
        <v>78</v>
      </c>
      <c r="B80" s="260" t="str">
        <f>DATABASE!C79</f>
        <v>Martin Mazáček</v>
      </c>
      <c r="C80" s="261" t="str">
        <f>DATABASE!D79</f>
        <v>KRČMA DĚTENICE „A“</v>
      </c>
      <c r="D80" s="249">
        <v>94</v>
      </c>
      <c r="E80" s="249">
        <v>43</v>
      </c>
      <c r="F80" s="249">
        <v>93</v>
      </c>
      <c r="G80" s="249">
        <v>51</v>
      </c>
      <c r="H80" s="212">
        <f t="shared" si="0"/>
        <v>281</v>
      </c>
      <c r="I80" s="249">
        <v>1</v>
      </c>
      <c r="J80" s="213">
        <f t="shared" ref="J80:K80" si="47">SUM(D80:D86,F80:F86,N80:N86,P80:P86)</f>
        <v>1485</v>
      </c>
      <c r="K80" s="213">
        <f t="shared" si="47"/>
        <v>638</v>
      </c>
      <c r="L80" s="214">
        <f>SUM(J80:K86)</f>
        <v>2123</v>
      </c>
      <c r="M80" s="213">
        <f>SUM(I80:I86,S80:S86)</f>
        <v>34</v>
      </c>
      <c r="N80" s="250">
        <v>84</v>
      </c>
      <c r="O80" s="250">
        <v>27</v>
      </c>
      <c r="P80" s="250">
        <v>95</v>
      </c>
      <c r="Q80" s="250">
        <v>43</v>
      </c>
      <c r="R80" s="251">
        <f t="shared" si="2"/>
        <v>249</v>
      </c>
      <c r="S80" s="250">
        <v>6</v>
      </c>
      <c r="T80" s="213"/>
      <c r="U80" s="262" t="str">
        <f>C80</f>
        <v>KRČMA DĚTENICE „A“</v>
      </c>
      <c r="V80" s="253">
        <f>SUM(D80:G86,N80:Q86)</f>
        <v>2123</v>
      </c>
      <c r="W80" s="254">
        <f t="shared" ref="W80:X80" si="48">SUM(D80:D86,F80:F86,N80:N86,P80:P86)</f>
        <v>1485</v>
      </c>
      <c r="X80" s="254">
        <f t="shared" si="48"/>
        <v>638</v>
      </c>
      <c r="Y80" s="254">
        <f>SUM(I80:I86,S80:S86)</f>
        <v>34</v>
      </c>
      <c r="Z80" s="255">
        <f t="shared" ref="Z80:AA80" si="49">SUM(D80:D86,F80:F86)</f>
        <v>752</v>
      </c>
      <c r="AA80" s="255">
        <f t="shared" si="49"/>
        <v>341</v>
      </c>
      <c r="AB80" s="256">
        <f>SUM(D80:G86)</f>
        <v>1093</v>
      </c>
      <c r="AC80" s="255">
        <f>SUM(I80:I86)</f>
        <v>13</v>
      </c>
      <c r="AD80" s="254">
        <f t="shared" ref="AD80:AE80" si="50">SUM(N80:N86,P80:P86)</f>
        <v>733</v>
      </c>
      <c r="AE80" s="254">
        <f t="shared" si="50"/>
        <v>297</v>
      </c>
      <c r="AF80" s="253">
        <f>SUM(N80:Q86)</f>
        <v>1030</v>
      </c>
      <c r="AG80" s="257">
        <f>SUM(S80:S86)</f>
        <v>21</v>
      </c>
      <c r="AH80" s="223">
        <f>DATABASE!H79</f>
        <v>0.5</v>
      </c>
    </row>
    <row r="81" spans="1:34" ht="12.75" customHeight="1" x14ac:dyDescent="0.15">
      <c r="A81" s="224">
        <v>79</v>
      </c>
      <c r="B81" s="225" t="str">
        <f>DATABASE!C80</f>
        <v>Petr Portyš ml.</v>
      </c>
      <c r="C81" s="226" t="str">
        <f>DATABASE!D80</f>
        <v>KRČMA DĚTENICE „A“</v>
      </c>
      <c r="D81" s="227">
        <v>85</v>
      </c>
      <c r="E81" s="227">
        <v>45</v>
      </c>
      <c r="F81" s="227">
        <v>86</v>
      </c>
      <c r="G81" s="227">
        <v>27</v>
      </c>
      <c r="H81" s="212">
        <f t="shared" si="0"/>
        <v>243</v>
      </c>
      <c r="I81" s="227">
        <f>2+2</f>
        <v>4</v>
      </c>
      <c r="J81" s="228"/>
      <c r="K81" s="228"/>
      <c r="L81" s="229"/>
      <c r="M81" s="228"/>
      <c r="N81" s="230">
        <v>83</v>
      </c>
      <c r="O81" s="230">
        <v>35</v>
      </c>
      <c r="P81" s="230">
        <v>83</v>
      </c>
      <c r="Q81" s="230">
        <v>36</v>
      </c>
      <c r="R81" s="231">
        <f t="shared" si="2"/>
        <v>237</v>
      </c>
      <c r="S81" s="230">
        <v>5</v>
      </c>
      <c r="T81" s="228"/>
      <c r="U81" s="232"/>
      <c r="V81" s="233"/>
      <c r="W81" s="234"/>
      <c r="X81" s="234"/>
      <c r="Y81" s="234"/>
      <c r="Z81" s="235"/>
      <c r="AA81" s="235"/>
      <c r="AB81" s="236"/>
      <c r="AC81" s="235"/>
      <c r="AD81" s="234"/>
      <c r="AE81" s="234"/>
      <c r="AF81" s="233"/>
      <c r="AG81" s="237"/>
      <c r="AH81" s="223">
        <f>DATABASE!H80</f>
        <v>0.52083333333333337</v>
      </c>
    </row>
    <row r="82" spans="1:34" ht="12.75" customHeight="1" x14ac:dyDescent="0.15">
      <c r="A82" s="224">
        <v>80</v>
      </c>
      <c r="B82" s="225" t="str">
        <f>DATABASE!C81</f>
        <v>Petr Portyš st.</v>
      </c>
      <c r="C82" s="226" t="str">
        <f>DATABASE!D81</f>
        <v>KRČMA DĚTENICE „A“</v>
      </c>
      <c r="D82" s="227">
        <v>105</v>
      </c>
      <c r="E82" s="227">
        <v>45</v>
      </c>
      <c r="F82" s="227">
        <v>93</v>
      </c>
      <c r="G82" s="227">
        <v>41</v>
      </c>
      <c r="H82" s="212">
        <f t="shared" si="0"/>
        <v>284</v>
      </c>
      <c r="I82" s="227">
        <f>1+1</f>
        <v>2</v>
      </c>
      <c r="J82" s="228"/>
      <c r="K82" s="228"/>
      <c r="L82" s="229"/>
      <c r="M82" s="228"/>
      <c r="N82" s="230">
        <v>98</v>
      </c>
      <c r="O82" s="230">
        <v>35</v>
      </c>
      <c r="P82" s="230">
        <v>90</v>
      </c>
      <c r="Q82" s="230">
        <v>26</v>
      </c>
      <c r="R82" s="231">
        <f t="shared" si="2"/>
        <v>249</v>
      </c>
      <c r="S82" s="230">
        <v>8</v>
      </c>
      <c r="T82" s="228"/>
      <c r="U82" s="232"/>
      <c r="V82" s="233"/>
      <c r="W82" s="234"/>
      <c r="X82" s="234"/>
      <c r="Y82" s="234"/>
      <c r="Z82" s="235"/>
      <c r="AA82" s="235"/>
      <c r="AB82" s="236"/>
      <c r="AC82" s="235"/>
      <c r="AD82" s="234"/>
      <c r="AE82" s="234"/>
      <c r="AF82" s="233"/>
      <c r="AG82" s="237"/>
      <c r="AH82" s="223">
        <f>DATABASE!H81</f>
        <v>0.54166666666666663</v>
      </c>
    </row>
    <row r="83" spans="1:34" ht="12.75" customHeight="1" x14ac:dyDescent="0.15">
      <c r="A83" s="224">
        <v>81</v>
      </c>
      <c r="B83" s="225" t="str">
        <f>DATABASE!C82</f>
        <v>Michaela Nožičková (h)</v>
      </c>
      <c r="C83" s="226" t="str">
        <f>DATABASE!D82</f>
        <v>KRČMA DĚTENICE „A“</v>
      </c>
      <c r="D83" s="227">
        <v>98</v>
      </c>
      <c r="E83" s="227">
        <v>54</v>
      </c>
      <c r="F83" s="227">
        <v>98</v>
      </c>
      <c r="G83" s="227">
        <v>35</v>
      </c>
      <c r="H83" s="212">
        <f t="shared" si="0"/>
        <v>285</v>
      </c>
      <c r="I83" s="227">
        <f>1+5</f>
        <v>6</v>
      </c>
      <c r="J83" s="228"/>
      <c r="K83" s="228"/>
      <c r="L83" s="229"/>
      <c r="M83" s="228"/>
      <c r="N83" s="230">
        <v>103</v>
      </c>
      <c r="O83" s="230">
        <v>43</v>
      </c>
      <c r="P83" s="230">
        <v>97</v>
      </c>
      <c r="Q83" s="230">
        <v>52</v>
      </c>
      <c r="R83" s="231">
        <f t="shared" si="2"/>
        <v>295</v>
      </c>
      <c r="S83" s="230">
        <v>2</v>
      </c>
      <c r="T83" s="228"/>
      <c r="U83" s="232"/>
      <c r="V83" s="233"/>
      <c r="W83" s="234"/>
      <c r="X83" s="234"/>
      <c r="Y83" s="234"/>
      <c r="Z83" s="235"/>
      <c r="AA83" s="235"/>
      <c r="AB83" s="236"/>
      <c r="AC83" s="235"/>
      <c r="AD83" s="234"/>
      <c r="AE83" s="234"/>
      <c r="AF83" s="233"/>
      <c r="AG83" s="237"/>
      <c r="AH83" s="223">
        <f>DATABASE!H82</f>
        <v>0.5625</v>
      </c>
    </row>
    <row r="84" spans="1:34" ht="12.75" customHeight="1" x14ac:dyDescent="0.15">
      <c r="A84" s="224">
        <v>82</v>
      </c>
      <c r="B84" s="225" t="str">
        <f>DATABASE!C83</f>
        <v>Jiří Douša</v>
      </c>
      <c r="C84" s="226" t="str">
        <f>DATABASE!D83</f>
        <v>KRČMA DĚTENICE „A“</v>
      </c>
      <c r="D84" s="227"/>
      <c r="E84" s="227"/>
      <c r="F84" s="227"/>
      <c r="G84" s="227"/>
      <c r="H84" s="212">
        <f t="shared" si="0"/>
        <v>0</v>
      </c>
      <c r="I84" s="227">
        <v>0</v>
      </c>
      <c r="J84" s="228"/>
      <c r="K84" s="228"/>
      <c r="L84" s="229"/>
      <c r="M84" s="228"/>
      <c r="N84" s="230"/>
      <c r="O84" s="230"/>
      <c r="P84" s="230"/>
      <c r="Q84" s="230"/>
      <c r="R84" s="231">
        <f t="shared" si="2"/>
        <v>0</v>
      </c>
      <c r="S84" s="230">
        <v>0</v>
      </c>
      <c r="T84" s="228"/>
      <c r="U84" s="232"/>
      <c r="V84" s="233"/>
      <c r="W84" s="234"/>
      <c r="X84" s="234"/>
      <c r="Y84" s="234"/>
      <c r="Z84" s="235"/>
      <c r="AA84" s="235"/>
      <c r="AB84" s="236"/>
      <c r="AC84" s="235"/>
      <c r="AD84" s="234"/>
      <c r="AE84" s="234"/>
      <c r="AF84" s="233"/>
      <c r="AG84" s="237"/>
      <c r="AH84" s="223">
        <f>DATABASE!H83</f>
        <v>0</v>
      </c>
    </row>
    <row r="85" spans="1:34" ht="12.75" customHeight="1" x14ac:dyDescent="0.15">
      <c r="A85" s="224">
        <v>83</v>
      </c>
      <c r="B85" s="225" t="str">
        <f>DATABASE!C84</f>
        <v>Luděk Šulc</v>
      </c>
      <c r="C85" s="226" t="str">
        <f>DATABASE!D84</f>
        <v>KRČMA DĚTENICE „A“</v>
      </c>
      <c r="D85" s="227"/>
      <c r="E85" s="227"/>
      <c r="F85" s="227"/>
      <c r="G85" s="227"/>
      <c r="H85" s="212">
        <f t="shared" si="0"/>
        <v>0</v>
      </c>
      <c r="I85" s="227">
        <v>0</v>
      </c>
      <c r="J85" s="228"/>
      <c r="K85" s="228"/>
      <c r="L85" s="229"/>
      <c r="M85" s="228"/>
      <c r="N85" s="230"/>
      <c r="O85" s="230"/>
      <c r="P85" s="230"/>
      <c r="Q85" s="230"/>
      <c r="R85" s="231">
        <f t="shared" si="2"/>
        <v>0</v>
      </c>
      <c r="S85" s="230">
        <v>0</v>
      </c>
      <c r="T85" s="228"/>
      <c r="U85" s="232"/>
      <c r="V85" s="233"/>
      <c r="W85" s="234"/>
      <c r="X85" s="234"/>
      <c r="Y85" s="234"/>
      <c r="Z85" s="235"/>
      <c r="AA85" s="235"/>
      <c r="AB85" s="236"/>
      <c r="AC85" s="235"/>
      <c r="AD85" s="234"/>
      <c r="AE85" s="234"/>
      <c r="AF85" s="233"/>
      <c r="AG85" s="237"/>
      <c r="AH85" s="223">
        <f>DATABASE!H84</f>
        <v>0</v>
      </c>
    </row>
    <row r="86" spans="1:34" ht="12.75" customHeight="1" x14ac:dyDescent="0.15">
      <c r="A86" s="224">
        <v>84</v>
      </c>
      <c r="B86" s="239" t="str">
        <f>DATABASE!C85</f>
        <v>Jiří Šolc</v>
      </c>
      <c r="C86" s="240" t="str">
        <f>DATABASE!D85</f>
        <v>KRČMA DĚTENICE „A“</v>
      </c>
      <c r="D86" s="241"/>
      <c r="E86" s="241"/>
      <c r="F86" s="241"/>
      <c r="G86" s="241"/>
      <c r="H86" s="200">
        <f t="shared" si="0"/>
        <v>0</v>
      </c>
      <c r="I86" s="241">
        <v>0</v>
      </c>
      <c r="J86" s="242"/>
      <c r="K86" s="242"/>
      <c r="L86" s="201"/>
      <c r="M86" s="242"/>
      <c r="N86" s="243"/>
      <c r="O86" s="243"/>
      <c r="P86" s="243"/>
      <c r="Q86" s="243"/>
      <c r="R86" s="199">
        <f t="shared" si="2"/>
        <v>0</v>
      </c>
      <c r="S86" s="243">
        <v>0</v>
      </c>
      <c r="T86" s="242"/>
      <c r="U86" s="202"/>
      <c r="V86" s="200"/>
      <c r="W86" s="244"/>
      <c r="X86" s="244"/>
      <c r="Y86" s="244"/>
      <c r="Z86" s="245"/>
      <c r="AA86" s="245"/>
      <c r="AB86" s="205"/>
      <c r="AC86" s="245"/>
      <c r="AD86" s="244"/>
      <c r="AE86" s="244"/>
      <c r="AF86" s="200"/>
      <c r="AG86" s="246"/>
      <c r="AH86" s="223">
        <f>DATABASE!H85</f>
        <v>0</v>
      </c>
    </row>
    <row r="87" spans="1:34" ht="12.75" customHeight="1" x14ac:dyDescent="0.15">
      <c r="A87" s="224">
        <v>85</v>
      </c>
      <c r="B87" s="260" t="str">
        <f>DATABASE!C86</f>
        <v>Václav Procházka</v>
      </c>
      <c r="C87" s="261" t="str">
        <f>DATABASE!D86</f>
        <v>TESPO HOŘICE</v>
      </c>
      <c r="D87" s="249">
        <v>96</v>
      </c>
      <c r="E87" s="249">
        <v>45</v>
      </c>
      <c r="F87" s="249">
        <v>102</v>
      </c>
      <c r="G87" s="249">
        <v>45</v>
      </c>
      <c r="H87" s="212">
        <f t="shared" si="0"/>
        <v>288</v>
      </c>
      <c r="I87" s="249">
        <f>3+2</f>
        <v>5</v>
      </c>
      <c r="J87" s="213">
        <f t="shared" ref="J87:K87" si="51">SUM(D87:D93,F87:F93,N87:N93,P87:P93)</f>
        <v>1575</v>
      </c>
      <c r="K87" s="213">
        <f t="shared" si="51"/>
        <v>744</v>
      </c>
      <c r="L87" s="214">
        <f>SUM(J87:K93)</f>
        <v>2319</v>
      </c>
      <c r="M87" s="213">
        <f>SUM(I87:I93,S87:S93)</f>
        <v>21</v>
      </c>
      <c r="N87" s="250">
        <v>90</v>
      </c>
      <c r="O87" s="250">
        <v>54</v>
      </c>
      <c r="P87" s="250">
        <v>102</v>
      </c>
      <c r="Q87" s="250">
        <v>34</v>
      </c>
      <c r="R87" s="251">
        <f t="shared" si="2"/>
        <v>280</v>
      </c>
      <c r="S87" s="250">
        <v>3</v>
      </c>
      <c r="T87" s="213"/>
      <c r="U87" s="262" t="str">
        <f>C87</f>
        <v>TESPO HOŘICE</v>
      </c>
      <c r="V87" s="253">
        <f>SUM(D87:G93,N87:Q93)</f>
        <v>2319</v>
      </c>
      <c r="W87" s="254">
        <f t="shared" ref="W87:X87" si="52">SUM(D87:D93,F87:F93,N87:N93,P87:P93)</f>
        <v>1575</v>
      </c>
      <c r="X87" s="254">
        <f t="shared" si="52"/>
        <v>744</v>
      </c>
      <c r="Y87" s="254">
        <f>SUM(I87:I93,S87:S93)</f>
        <v>21</v>
      </c>
      <c r="Z87" s="255">
        <f t="shared" ref="Z87:AA87" si="53">SUM(D87:D93,F87:F93)</f>
        <v>773</v>
      </c>
      <c r="AA87" s="255">
        <f t="shared" si="53"/>
        <v>382</v>
      </c>
      <c r="AB87" s="256">
        <f>SUM(D87:G93)</f>
        <v>1155</v>
      </c>
      <c r="AC87" s="255">
        <f>SUM(I87:I93)</f>
        <v>11</v>
      </c>
      <c r="AD87" s="254">
        <f t="shared" ref="AD87:AE87" si="54">SUM(N87:N93,P87:P93)</f>
        <v>802</v>
      </c>
      <c r="AE87" s="254">
        <f t="shared" si="54"/>
        <v>362</v>
      </c>
      <c r="AF87" s="253">
        <f>SUM(N87:Q93)</f>
        <v>1164</v>
      </c>
      <c r="AG87" s="257">
        <f>SUM(S87:S93)</f>
        <v>10</v>
      </c>
      <c r="AH87" s="223">
        <f>DATABASE!H86</f>
        <v>0.58333333333333337</v>
      </c>
    </row>
    <row r="88" spans="1:34" ht="12.75" customHeight="1" x14ac:dyDescent="0.15">
      <c r="A88" s="224">
        <v>86</v>
      </c>
      <c r="B88" s="225" t="str">
        <f>DATABASE!C87</f>
        <v>Ladislav Rolc</v>
      </c>
      <c r="C88" s="226" t="str">
        <f>DATABASE!D87</f>
        <v>TESPO HOŘICE</v>
      </c>
      <c r="D88" s="227">
        <v>88</v>
      </c>
      <c r="E88" s="227">
        <v>45</v>
      </c>
      <c r="F88" s="227">
        <v>106</v>
      </c>
      <c r="G88" s="227">
        <v>45</v>
      </c>
      <c r="H88" s="212">
        <f t="shared" si="0"/>
        <v>284</v>
      </c>
      <c r="I88" s="227">
        <v>2</v>
      </c>
      <c r="J88" s="228"/>
      <c r="K88" s="228"/>
      <c r="L88" s="229"/>
      <c r="M88" s="228"/>
      <c r="N88" s="230">
        <v>90</v>
      </c>
      <c r="O88" s="230">
        <v>42</v>
      </c>
      <c r="P88" s="230">
        <v>108</v>
      </c>
      <c r="Q88" s="230">
        <v>31</v>
      </c>
      <c r="R88" s="231">
        <f t="shared" si="2"/>
        <v>271</v>
      </c>
      <c r="S88" s="230" t="s">
        <v>601</v>
      </c>
      <c r="T88" s="228"/>
      <c r="U88" s="232"/>
      <c r="V88" s="233"/>
      <c r="W88" s="234"/>
      <c r="X88" s="234"/>
      <c r="Y88" s="234"/>
      <c r="Z88" s="235"/>
      <c r="AA88" s="235"/>
      <c r="AB88" s="236"/>
      <c r="AC88" s="235"/>
      <c r="AD88" s="234"/>
      <c r="AE88" s="234"/>
      <c r="AF88" s="233"/>
      <c r="AG88" s="237"/>
      <c r="AH88" s="223">
        <f>DATABASE!H87</f>
        <v>0.60416666666666663</v>
      </c>
    </row>
    <row r="89" spans="1:34" ht="12.75" customHeight="1" x14ac:dyDescent="0.15">
      <c r="A89" s="224">
        <v>87</v>
      </c>
      <c r="B89" s="225" t="str">
        <f>DATABASE!C88</f>
        <v>Zbyněk Novotný</v>
      </c>
      <c r="C89" s="226" t="str">
        <f>DATABASE!D88</f>
        <v>TESPO HOŘICE</v>
      </c>
      <c r="D89" s="227">
        <v>103</v>
      </c>
      <c r="E89" s="227">
        <v>45</v>
      </c>
      <c r="F89" s="227">
        <v>95</v>
      </c>
      <c r="G89" s="227">
        <v>50</v>
      </c>
      <c r="H89" s="212">
        <f t="shared" si="0"/>
        <v>293</v>
      </c>
      <c r="I89" s="227">
        <v>3</v>
      </c>
      <c r="J89" s="228"/>
      <c r="K89" s="228"/>
      <c r="L89" s="229"/>
      <c r="M89" s="228"/>
      <c r="N89" s="230">
        <v>108</v>
      </c>
      <c r="O89" s="230">
        <v>53</v>
      </c>
      <c r="P89" s="230">
        <v>103</v>
      </c>
      <c r="Q89" s="230">
        <v>36</v>
      </c>
      <c r="R89" s="231">
        <f t="shared" si="2"/>
        <v>300</v>
      </c>
      <c r="S89" s="230">
        <v>4</v>
      </c>
      <c r="T89" s="228"/>
      <c r="U89" s="232"/>
      <c r="V89" s="233"/>
      <c r="W89" s="234"/>
      <c r="X89" s="234"/>
      <c r="Y89" s="234"/>
      <c r="Z89" s="235"/>
      <c r="AA89" s="235"/>
      <c r="AB89" s="236"/>
      <c r="AC89" s="235"/>
      <c r="AD89" s="234"/>
      <c r="AE89" s="234"/>
      <c r="AF89" s="233"/>
      <c r="AG89" s="237"/>
      <c r="AH89" s="223">
        <f>DATABASE!H88</f>
        <v>0.625</v>
      </c>
    </row>
    <row r="90" spans="1:34" ht="12.75" customHeight="1" x14ac:dyDescent="0.15">
      <c r="A90" s="224">
        <v>88</v>
      </c>
      <c r="B90" s="225" t="str">
        <f>DATABASE!C89</f>
        <v>Pavel Frait</v>
      </c>
      <c r="C90" s="226" t="str">
        <f>DATABASE!D89</f>
        <v>TESPO HOŘICE</v>
      </c>
      <c r="D90" s="227">
        <v>91</v>
      </c>
      <c r="E90" s="227">
        <v>53</v>
      </c>
      <c r="F90" s="227">
        <v>92</v>
      </c>
      <c r="G90" s="227">
        <v>54</v>
      </c>
      <c r="H90" s="212">
        <f t="shared" si="0"/>
        <v>290</v>
      </c>
      <c r="I90" s="227">
        <v>1</v>
      </c>
      <c r="J90" s="228"/>
      <c r="K90" s="228"/>
      <c r="L90" s="229"/>
      <c r="M90" s="228"/>
      <c r="N90" s="230">
        <v>100</v>
      </c>
      <c r="O90" s="230">
        <v>62</v>
      </c>
      <c r="P90" s="230">
        <v>101</v>
      </c>
      <c r="Q90" s="230">
        <v>50</v>
      </c>
      <c r="R90" s="231">
        <f t="shared" si="2"/>
        <v>313</v>
      </c>
      <c r="S90" s="230">
        <v>3</v>
      </c>
      <c r="T90" s="228"/>
      <c r="U90" s="232"/>
      <c r="V90" s="233"/>
      <c r="W90" s="234"/>
      <c r="X90" s="234"/>
      <c r="Y90" s="234"/>
      <c r="Z90" s="235"/>
      <c r="AA90" s="235"/>
      <c r="AB90" s="236"/>
      <c r="AC90" s="235"/>
      <c r="AD90" s="234"/>
      <c r="AE90" s="234"/>
      <c r="AF90" s="233"/>
      <c r="AG90" s="237"/>
      <c r="AH90" s="223">
        <f>DATABASE!H89</f>
        <v>0.64583333333333337</v>
      </c>
    </row>
    <row r="91" spans="1:34" ht="12.75" customHeight="1" x14ac:dyDescent="0.15">
      <c r="A91" s="224">
        <v>89</v>
      </c>
      <c r="B91" s="225" t="str">
        <f>DATABASE!C90</f>
        <v>Jan Jaroš</v>
      </c>
      <c r="C91" s="226" t="str">
        <f>DATABASE!D90</f>
        <v>TESPO HOŘICE</v>
      </c>
      <c r="D91" s="227"/>
      <c r="E91" s="227"/>
      <c r="F91" s="227"/>
      <c r="G91" s="227"/>
      <c r="H91" s="212">
        <f t="shared" si="0"/>
        <v>0</v>
      </c>
      <c r="I91" s="227">
        <v>0</v>
      </c>
      <c r="J91" s="228"/>
      <c r="K91" s="228"/>
      <c r="L91" s="229"/>
      <c r="M91" s="228"/>
      <c r="N91" s="230"/>
      <c r="O91" s="230"/>
      <c r="P91" s="230"/>
      <c r="Q91" s="230"/>
      <c r="R91" s="231">
        <f t="shared" si="2"/>
        <v>0</v>
      </c>
      <c r="S91" s="230">
        <v>0</v>
      </c>
      <c r="T91" s="228"/>
      <c r="U91" s="232"/>
      <c r="V91" s="233"/>
      <c r="W91" s="234"/>
      <c r="X91" s="234"/>
      <c r="Y91" s="234"/>
      <c r="Z91" s="235"/>
      <c r="AA91" s="235"/>
      <c r="AB91" s="236"/>
      <c r="AC91" s="235"/>
      <c r="AD91" s="234"/>
      <c r="AE91" s="234"/>
      <c r="AF91" s="233"/>
      <c r="AG91" s="237"/>
      <c r="AH91" s="223">
        <f>DATABASE!H90</f>
        <v>0</v>
      </c>
    </row>
    <row r="92" spans="1:34" ht="12.75" customHeight="1" x14ac:dyDescent="0.15">
      <c r="A92" s="224">
        <v>90</v>
      </c>
      <c r="B92" s="225" t="str">
        <f>DATABASE!C91</f>
        <v>0</v>
      </c>
      <c r="C92" s="226" t="str">
        <f>DATABASE!D91</f>
        <v>0</v>
      </c>
      <c r="D92" s="227"/>
      <c r="E92" s="227"/>
      <c r="F92" s="227"/>
      <c r="G92" s="227"/>
      <c r="H92" s="212">
        <f t="shared" si="0"/>
        <v>0</v>
      </c>
      <c r="I92" s="227">
        <v>0</v>
      </c>
      <c r="J92" s="228"/>
      <c r="K92" s="228"/>
      <c r="L92" s="229"/>
      <c r="M92" s="228"/>
      <c r="N92" s="230"/>
      <c r="O92" s="230"/>
      <c r="P92" s="230"/>
      <c r="Q92" s="230"/>
      <c r="R92" s="231">
        <f t="shared" si="2"/>
        <v>0</v>
      </c>
      <c r="S92" s="230">
        <v>0</v>
      </c>
      <c r="T92" s="228"/>
      <c r="U92" s="232"/>
      <c r="V92" s="233"/>
      <c r="W92" s="234"/>
      <c r="X92" s="234"/>
      <c r="Y92" s="234"/>
      <c r="Z92" s="235"/>
      <c r="AA92" s="235"/>
      <c r="AB92" s="236"/>
      <c r="AC92" s="235"/>
      <c r="AD92" s="234"/>
      <c r="AE92" s="234"/>
      <c r="AF92" s="233"/>
      <c r="AG92" s="237"/>
      <c r="AH92" s="223">
        <f>DATABASE!H91</f>
        <v>0</v>
      </c>
    </row>
    <row r="93" spans="1:34" ht="12.75" customHeight="1" x14ac:dyDescent="0.15">
      <c r="A93" s="224">
        <v>91</v>
      </c>
      <c r="B93" s="239" t="str">
        <f>DATABASE!C92</f>
        <v>0</v>
      </c>
      <c r="C93" s="240" t="str">
        <f>DATABASE!D92</f>
        <v>0</v>
      </c>
      <c r="D93" s="241"/>
      <c r="E93" s="241"/>
      <c r="F93" s="241"/>
      <c r="G93" s="241"/>
      <c r="H93" s="200">
        <f t="shared" si="0"/>
        <v>0</v>
      </c>
      <c r="I93" s="241">
        <v>0</v>
      </c>
      <c r="J93" s="242"/>
      <c r="K93" s="242"/>
      <c r="L93" s="201"/>
      <c r="M93" s="242"/>
      <c r="N93" s="243"/>
      <c r="O93" s="243"/>
      <c r="P93" s="243"/>
      <c r="Q93" s="243"/>
      <c r="R93" s="199">
        <f t="shared" si="2"/>
        <v>0</v>
      </c>
      <c r="S93" s="243">
        <v>0</v>
      </c>
      <c r="T93" s="242"/>
      <c r="U93" s="202"/>
      <c r="V93" s="200"/>
      <c r="W93" s="244"/>
      <c r="X93" s="244"/>
      <c r="Y93" s="244"/>
      <c r="Z93" s="245"/>
      <c r="AA93" s="245"/>
      <c r="AB93" s="205"/>
      <c r="AC93" s="245"/>
      <c r="AD93" s="244"/>
      <c r="AE93" s="244"/>
      <c r="AF93" s="200"/>
      <c r="AG93" s="246"/>
      <c r="AH93" s="223">
        <f>DATABASE!H92</f>
        <v>0</v>
      </c>
    </row>
    <row r="94" spans="1:34" ht="12.75" customHeight="1" x14ac:dyDescent="0.15">
      <c r="A94" s="224">
        <v>92</v>
      </c>
      <c r="B94" s="260" t="str">
        <f>DATABASE!C93</f>
        <v>Tomáš Bartoníček</v>
      </c>
      <c r="C94" s="261" t="str">
        <f>DATABASE!D93</f>
        <v>HEKŤÁK HOŘICE</v>
      </c>
      <c r="D94" s="249">
        <v>97</v>
      </c>
      <c r="E94" s="249">
        <v>51</v>
      </c>
      <c r="F94" s="249">
        <v>99</v>
      </c>
      <c r="G94" s="249">
        <v>32</v>
      </c>
      <c r="H94" s="212">
        <f t="shared" si="0"/>
        <v>279</v>
      </c>
      <c r="I94" s="249">
        <f>1+5</f>
        <v>6</v>
      </c>
      <c r="J94" s="213">
        <f t="shared" ref="J94:K94" si="55">SUM(D94:D100,F94:F100,N94:N100,P94:P100)</f>
        <v>1482</v>
      </c>
      <c r="K94" s="213">
        <f t="shared" si="55"/>
        <v>705</v>
      </c>
      <c r="L94" s="214">
        <f>SUM(J94:K100)</f>
        <v>2187</v>
      </c>
      <c r="M94" s="213">
        <f>SUM(I94:I100,S94:S100)</f>
        <v>43</v>
      </c>
      <c r="N94" s="250">
        <v>89</v>
      </c>
      <c r="O94" s="250">
        <v>80</v>
      </c>
      <c r="P94" s="250">
        <v>89</v>
      </c>
      <c r="Q94" s="250">
        <v>24</v>
      </c>
      <c r="R94" s="251">
        <f t="shared" si="2"/>
        <v>282</v>
      </c>
      <c r="S94" s="250">
        <v>5</v>
      </c>
      <c r="T94" s="213"/>
      <c r="U94" s="262" t="str">
        <f>C94</f>
        <v>HEKŤÁK HOŘICE</v>
      </c>
      <c r="V94" s="253">
        <f>SUM(D94:G100,N94:Q100)</f>
        <v>2187</v>
      </c>
      <c r="W94" s="254">
        <f t="shared" ref="W94:X94" si="56">SUM(D94:D100,F94:F100,N94:N100,P94:P100)</f>
        <v>1482</v>
      </c>
      <c r="X94" s="254">
        <f t="shared" si="56"/>
        <v>705</v>
      </c>
      <c r="Y94" s="254">
        <f>SUM(I94:I100,S94:S100)</f>
        <v>43</v>
      </c>
      <c r="Z94" s="255">
        <f t="shared" ref="Z94:AA94" si="57">SUM(D94:D100,F94:F100)</f>
        <v>738</v>
      </c>
      <c r="AA94" s="255">
        <f t="shared" si="57"/>
        <v>353</v>
      </c>
      <c r="AB94" s="256">
        <f>SUM(D94:G100)</f>
        <v>1091</v>
      </c>
      <c r="AC94" s="255">
        <f>SUM(I94:I100)</f>
        <v>22</v>
      </c>
      <c r="AD94" s="254">
        <f t="shared" ref="AD94:AE94" si="58">SUM(N94:N100,P94:P100)</f>
        <v>744</v>
      </c>
      <c r="AE94" s="254">
        <f t="shared" si="58"/>
        <v>352</v>
      </c>
      <c r="AF94" s="253">
        <f>SUM(N94:Q100)</f>
        <v>1096</v>
      </c>
      <c r="AG94" s="257">
        <f>SUM(S94:S100)</f>
        <v>21</v>
      </c>
      <c r="AH94" s="223">
        <f>DATABASE!H93</f>
        <v>0.58333333333333337</v>
      </c>
    </row>
    <row r="95" spans="1:34" ht="12.75" customHeight="1" x14ac:dyDescent="0.15">
      <c r="A95" s="224">
        <v>93</v>
      </c>
      <c r="B95" s="225" t="str">
        <f>DATABASE!C94</f>
        <v>Luboš Marek</v>
      </c>
      <c r="C95" s="226" t="str">
        <f>DATABASE!D94</f>
        <v>HEKŤÁK HOŘICE</v>
      </c>
      <c r="D95" s="227">
        <v>88</v>
      </c>
      <c r="E95" s="227">
        <v>31</v>
      </c>
      <c r="F95" s="227">
        <v>79</v>
      </c>
      <c r="G95" s="227">
        <v>54</v>
      </c>
      <c r="H95" s="212">
        <f t="shared" si="0"/>
        <v>252</v>
      </c>
      <c r="I95" s="227">
        <f>4+4</f>
        <v>8</v>
      </c>
      <c r="J95" s="228"/>
      <c r="K95" s="228"/>
      <c r="L95" s="229"/>
      <c r="M95" s="228"/>
      <c r="N95" s="230">
        <v>91</v>
      </c>
      <c r="O95" s="230">
        <v>44</v>
      </c>
      <c r="P95" s="230">
        <v>86</v>
      </c>
      <c r="Q95" s="230">
        <v>44</v>
      </c>
      <c r="R95" s="231">
        <f t="shared" si="2"/>
        <v>265</v>
      </c>
      <c r="S95" s="230">
        <v>6</v>
      </c>
      <c r="T95" s="228"/>
      <c r="U95" s="232"/>
      <c r="V95" s="233"/>
      <c r="W95" s="234"/>
      <c r="X95" s="234"/>
      <c r="Y95" s="234"/>
      <c r="Z95" s="235"/>
      <c r="AA95" s="235"/>
      <c r="AB95" s="236"/>
      <c r="AC95" s="235"/>
      <c r="AD95" s="234"/>
      <c r="AE95" s="234"/>
      <c r="AF95" s="233"/>
      <c r="AG95" s="237"/>
      <c r="AH95" s="223">
        <f>DATABASE!H94</f>
        <v>0.60416666666666663</v>
      </c>
    </row>
    <row r="96" spans="1:34" ht="12.75" customHeight="1" x14ac:dyDescent="0.15">
      <c r="A96" s="224">
        <v>94</v>
      </c>
      <c r="B96" s="225" t="str">
        <f>DATABASE!C95</f>
        <v>Petr Svoboda</v>
      </c>
      <c r="C96" s="226" t="str">
        <f>DATABASE!D95</f>
        <v>HEKŤÁK HOŘICE</v>
      </c>
      <c r="D96" s="227">
        <v>96</v>
      </c>
      <c r="E96" s="227">
        <v>44</v>
      </c>
      <c r="F96" s="227">
        <v>92</v>
      </c>
      <c r="G96" s="227">
        <v>35</v>
      </c>
      <c r="H96" s="212">
        <f t="shared" si="0"/>
        <v>267</v>
      </c>
      <c r="I96" s="227">
        <v>6</v>
      </c>
      <c r="J96" s="228"/>
      <c r="K96" s="228"/>
      <c r="L96" s="229"/>
      <c r="M96" s="228"/>
      <c r="N96" s="230">
        <v>103</v>
      </c>
      <c r="O96" s="230">
        <v>36</v>
      </c>
      <c r="P96" s="230">
        <v>96</v>
      </c>
      <c r="Q96" s="230">
        <v>44</v>
      </c>
      <c r="R96" s="231">
        <f t="shared" si="2"/>
        <v>279</v>
      </c>
      <c r="S96" s="230">
        <v>3</v>
      </c>
      <c r="T96" s="228"/>
      <c r="U96" s="232"/>
      <c r="V96" s="233"/>
      <c r="W96" s="234"/>
      <c r="X96" s="234"/>
      <c r="Y96" s="234"/>
      <c r="Z96" s="235"/>
      <c r="AA96" s="235"/>
      <c r="AB96" s="236"/>
      <c r="AC96" s="235"/>
      <c r="AD96" s="234"/>
      <c r="AE96" s="234"/>
      <c r="AF96" s="233"/>
      <c r="AG96" s="237"/>
      <c r="AH96" s="223">
        <f>DATABASE!H95</f>
        <v>0.625</v>
      </c>
    </row>
    <row r="97" spans="1:34" ht="12.75" customHeight="1" x14ac:dyDescent="0.15">
      <c r="A97" s="224">
        <v>95</v>
      </c>
      <c r="B97" s="225" t="str">
        <f>DATABASE!C96</f>
        <v>Jiří Marek</v>
      </c>
      <c r="C97" s="226" t="str">
        <f>DATABASE!D96</f>
        <v>HEKŤÁK HOŘICE</v>
      </c>
      <c r="D97" s="227">
        <v>88</v>
      </c>
      <c r="E97" s="227">
        <v>63</v>
      </c>
      <c r="F97" s="227">
        <v>99</v>
      </c>
      <c r="G97" s="227">
        <v>43</v>
      </c>
      <c r="H97" s="212">
        <f t="shared" si="0"/>
        <v>293</v>
      </c>
      <c r="I97" s="227">
        <v>2</v>
      </c>
      <c r="J97" s="228"/>
      <c r="K97" s="228"/>
      <c r="L97" s="229"/>
      <c r="M97" s="228"/>
      <c r="N97" s="230">
        <v>99</v>
      </c>
      <c r="O97" s="230">
        <v>53</v>
      </c>
      <c r="P97" s="230">
        <v>91</v>
      </c>
      <c r="Q97" s="230">
        <v>27</v>
      </c>
      <c r="R97" s="231">
        <f t="shared" si="2"/>
        <v>270</v>
      </c>
      <c r="S97" s="230">
        <v>7</v>
      </c>
      <c r="T97" s="228"/>
      <c r="U97" s="232"/>
      <c r="V97" s="233"/>
      <c r="W97" s="234"/>
      <c r="X97" s="234"/>
      <c r="Y97" s="234"/>
      <c r="Z97" s="235"/>
      <c r="AA97" s="235"/>
      <c r="AB97" s="236"/>
      <c r="AC97" s="235"/>
      <c r="AD97" s="234"/>
      <c r="AE97" s="234"/>
      <c r="AF97" s="233"/>
      <c r="AG97" s="237"/>
      <c r="AH97" s="223">
        <f>DATABASE!H96</f>
        <v>0.64583333333333337</v>
      </c>
    </row>
    <row r="98" spans="1:34" ht="12.75" customHeight="1" x14ac:dyDescent="0.15">
      <c r="A98" s="224">
        <v>96</v>
      </c>
      <c r="B98" s="225" t="str">
        <f>DATABASE!C97</f>
        <v>Jindřich Kulhánek (h)</v>
      </c>
      <c r="C98" s="226" t="str">
        <f>DATABASE!D97</f>
        <v>HEKŤÁK HOŘICE</v>
      </c>
      <c r="D98" s="227"/>
      <c r="E98" s="227"/>
      <c r="F98" s="227"/>
      <c r="G98" s="227"/>
      <c r="H98" s="212">
        <f t="shared" si="0"/>
        <v>0</v>
      </c>
      <c r="I98" s="227">
        <v>0</v>
      </c>
      <c r="J98" s="228"/>
      <c r="K98" s="228"/>
      <c r="L98" s="229"/>
      <c r="M98" s="228"/>
      <c r="N98" s="230"/>
      <c r="O98" s="230"/>
      <c r="P98" s="230"/>
      <c r="Q98" s="230"/>
      <c r="R98" s="231">
        <f t="shared" si="2"/>
        <v>0</v>
      </c>
      <c r="S98" s="230">
        <v>0</v>
      </c>
      <c r="T98" s="228"/>
      <c r="U98" s="232"/>
      <c r="V98" s="233"/>
      <c r="W98" s="234"/>
      <c r="X98" s="234"/>
      <c r="Y98" s="234"/>
      <c r="Z98" s="235"/>
      <c r="AA98" s="235"/>
      <c r="AB98" s="236"/>
      <c r="AC98" s="235"/>
      <c r="AD98" s="234"/>
      <c r="AE98" s="234"/>
      <c r="AF98" s="233"/>
      <c r="AG98" s="237"/>
      <c r="AH98" s="223">
        <f>DATABASE!H97</f>
        <v>0</v>
      </c>
    </row>
    <row r="99" spans="1:34" ht="12.75" customHeight="1" x14ac:dyDescent="0.15">
      <c r="A99" s="224">
        <v>97</v>
      </c>
      <c r="B99" s="225" t="str">
        <f>DATABASE!C98</f>
        <v>Jakub Bartoníček (h)</v>
      </c>
      <c r="C99" s="226" t="str">
        <f>DATABASE!D98</f>
        <v>HEKŤÁK HOŘICE</v>
      </c>
      <c r="D99" s="227"/>
      <c r="E99" s="227"/>
      <c r="F99" s="227"/>
      <c r="G99" s="227"/>
      <c r="H99" s="212">
        <f t="shared" si="0"/>
        <v>0</v>
      </c>
      <c r="I99" s="227">
        <v>0</v>
      </c>
      <c r="J99" s="228"/>
      <c r="K99" s="228"/>
      <c r="L99" s="229"/>
      <c r="M99" s="228"/>
      <c r="N99" s="230"/>
      <c r="O99" s="230"/>
      <c r="P99" s="230"/>
      <c r="Q99" s="230"/>
      <c r="R99" s="231">
        <f t="shared" si="2"/>
        <v>0</v>
      </c>
      <c r="S99" s="230">
        <v>0</v>
      </c>
      <c r="T99" s="228"/>
      <c r="U99" s="232"/>
      <c r="V99" s="233"/>
      <c r="W99" s="234"/>
      <c r="X99" s="234"/>
      <c r="Y99" s="234"/>
      <c r="Z99" s="235"/>
      <c r="AA99" s="235"/>
      <c r="AB99" s="236"/>
      <c r="AC99" s="235"/>
      <c r="AD99" s="234"/>
      <c r="AE99" s="234"/>
      <c r="AF99" s="233"/>
      <c r="AG99" s="237"/>
      <c r="AH99" s="223">
        <f>DATABASE!H98</f>
        <v>0</v>
      </c>
    </row>
    <row r="100" spans="1:34" ht="12.75" customHeight="1" x14ac:dyDescent="0.15">
      <c r="A100" s="224">
        <v>98</v>
      </c>
      <c r="B100" s="239">
        <f>DATABASE!C99</f>
        <v>0</v>
      </c>
      <c r="C100" s="240">
        <f>DATABASE!D99</f>
        <v>0</v>
      </c>
      <c r="D100" s="241"/>
      <c r="E100" s="241"/>
      <c r="F100" s="241"/>
      <c r="G100" s="241"/>
      <c r="H100" s="200">
        <f t="shared" si="0"/>
        <v>0</v>
      </c>
      <c r="I100" s="241">
        <v>0</v>
      </c>
      <c r="J100" s="242"/>
      <c r="K100" s="242"/>
      <c r="L100" s="201"/>
      <c r="M100" s="242"/>
      <c r="N100" s="243"/>
      <c r="O100" s="243"/>
      <c r="P100" s="243"/>
      <c r="Q100" s="243"/>
      <c r="R100" s="199">
        <f t="shared" si="2"/>
        <v>0</v>
      </c>
      <c r="S100" s="243">
        <v>0</v>
      </c>
      <c r="T100" s="242"/>
      <c r="U100" s="202"/>
      <c r="V100" s="200"/>
      <c r="W100" s="244"/>
      <c r="X100" s="244"/>
      <c r="Y100" s="244"/>
      <c r="Z100" s="245"/>
      <c r="AA100" s="245"/>
      <c r="AB100" s="205"/>
      <c r="AC100" s="245"/>
      <c r="AD100" s="244"/>
      <c r="AE100" s="244"/>
      <c r="AF100" s="200"/>
      <c r="AG100" s="246"/>
      <c r="AH100" s="223">
        <f>DATABASE!H99</f>
        <v>0</v>
      </c>
    </row>
    <row r="101" spans="1:34" ht="12.75" customHeight="1" x14ac:dyDescent="0.15">
      <c r="A101" s="224">
        <v>99</v>
      </c>
      <c r="B101" s="260" t="str">
        <f>DATABASE!C100</f>
        <v>Patrik Palm</v>
      </c>
      <c r="C101" s="261" t="str">
        <f>DATABASE!D100</f>
        <v>FOTBAL HOŘICE</v>
      </c>
      <c r="D101" s="249">
        <v>99</v>
      </c>
      <c r="E101" s="249">
        <v>54</v>
      </c>
      <c r="F101" s="249">
        <v>81</v>
      </c>
      <c r="G101" s="249">
        <v>43</v>
      </c>
      <c r="H101" s="212">
        <f t="shared" si="0"/>
        <v>277</v>
      </c>
      <c r="I101" s="249">
        <f>2+1</f>
        <v>3</v>
      </c>
      <c r="J101" s="213">
        <f t="shared" ref="J101:K101" si="59">SUM(D101:D107,F101:F107,N101:N107,P101:P107)</f>
        <v>1494</v>
      </c>
      <c r="K101" s="213">
        <f t="shared" si="59"/>
        <v>731</v>
      </c>
      <c r="L101" s="214">
        <f>SUM(J101:K107)</f>
        <v>2225</v>
      </c>
      <c r="M101" s="213">
        <f>SUM(I101:I107,S101:S107)</f>
        <v>28</v>
      </c>
      <c r="N101" s="250">
        <v>101</v>
      </c>
      <c r="O101" s="250">
        <v>53</v>
      </c>
      <c r="P101" s="250">
        <v>103</v>
      </c>
      <c r="Q101" s="250">
        <v>36</v>
      </c>
      <c r="R101" s="251">
        <f t="shared" si="2"/>
        <v>293</v>
      </c>
      <c r="S101" s="250">
        <v>2</v>
      </c>
      <c r="T101" s="213"/>
      <c r="U101" s="262" t="str">
        <f>C101</f>
        <v>FOTBAL HOŘICE</v>
      </c>
      <c r="V101" s="253">
        <f>SUM(D101:G107,N101:Q107)</f>
        <v>2225</v>
      </c>
      <c r="W101" s="254">
        <f t="shared" ref="W101:X101" si="60">SUM(D101:D107,F101:F107,N101:N107,P101:P107)</f>
        <v>1494</v>
      </c>
      <c r="X101" s="254">
        <f t="shared" si="60"/>
        <v>731</v>
      </c>
      <c r="Y101" s="254">
        <f>SUM(I101:I107,S101:S107)</f>
        <v>28</v>
      </c>
      <c r="Z101" s="255">
        <f t="shared" ref="Z101:AA101" si="61">SUM(D101:D107,F101:F107)</f>
        <v>719</v>
      </c>
      <c r="AA101" s="255">
        <f t="shared" si="61"/>
        <v>395</v>
      </c>
      <c r="AB101" s="256">
        <f>SUM(D101:G107)</f>
        <v>1114</v>
      </c>
      <c r="AC101" s="255">
        <f>SUM(I101:I107)</f>
        <v>10</v>
      </c>
      <c r="AD101" s="254">
        <f t="shared" ref="AD101:AE101" si="62">SUM(N101:N107,P101:P107)</f>
        <v>775</v>
      </c>
      <c r="AE101" s="254">
        <f t="shared" si="62"/>
        <v>336</v>
      </c>
      <c r="AF101" s="253">
        <f>SUM(N101:Q107)</f>
        <v>1111</v>
      </c>
      <c r="AG101" s="257">
        <f>SUM(S101:S107)</f>
        <v>18</v>
      </c>
      <c r="AH101" s="223">
        <f>DATABASE!H100</f>
        <v>0.58333333333333337</v>
      </c>
    </row>
    <row r="102" spans="1:34" ht="12.75" customHeight="1" x14ac:dyDescent="0.15">
      <c r="A102" s="224">
        <v>100</v>
      </c>
      <c r="B102" s="225" t="str">
        <f>DATABASE!C101</f>
        <v>Radek Palm</v>
      </c>
      <c r="C102" s="226" t="str">
        <f>DATABASE!D101</f>
        <v>FOTBAL HOŘICE</v>
      </c>
      <c r="D102" s="227">
        <v>94</v>
      </c>
      <c r="E102" s="227">
        <v>50</v>
      </c>
      <c r="F102" s="227">
        <v>74</v>
      </c>
      <c r="G102" s="227">
        <v>45</v>
      </c>
      <c r="H102" s="212">
        <f t="shared" si="0"/>
        <v>263</v>
      </c>
      <c r="I102" s="227">
        <v>3</v>
      </c>
      <c r="J102" s="228"/>
      <c r="K102" s="228"/>
      <c r="L102" s="229"/>
      <c r="M102" s="228"/>
      <c r="N102" s="230"/>
      <c r="O102" s="230"/>
      <c r="P102" s="230"/>
      <c r="Q102" s="230"/>
      <c r="R102" s="231">
        <f t="shared" si="2"/>
        <v>0</v>
      </c>
      <c r="S102" s="230">
        <v>0</v>
      </c>
      <c r="T102" s="228"/>
      <c r="U102" s="232"/>
      <c r="V102" s="233"/>
      <c r="W102" s="234"/>
      <c r="X102" s="234"/>
      <c r="Y102" s="234"/>
      <c r="Z102" s="235"/>
      <c r="AA102" s="235"/>
      <c r="AB102" s="236"/>
      <c r="AC102" s="235"/>
      <c r="AD102" s="234"/>
      <c r="AE102" s="234"/>
      <c r="AF102" s="233"/>
      <c r="AG102" s="237"/>
      <c r="AH102" s="223">
        <f>DATABASE!H101</f>
        <v>0.60416666666666663</v>
      </c>
    </row>
    <row r="103" spans="1:34" ht="12.75" customHeight="1" x14ac:dyDescent="0.15">
      <c r="A103" s="224">
        <v>101</v>
      </c>
      <c r="B103" s="225" t="str">
        <f>DATABASE!C102</f>
        <v>Josef Koňák</v>
      </c>
      <c r="C103" s="226" t="str">
        <f>DATABASE!D102</f>
        <v>FOTBAL HOŘICE</v>
      </c>
      <c r="D103" s="227">
        <v>104</v>
      </c>
      <c r="E103" s="227">
        <v>42</v>
      </c>
      <c r="F103" s="227">
        <v>88</v>
      </c>
      <c r="G103" s="227">
        <v>44</v>
      </c>
      <c r="H103" s="212">
        <f t="shared" si="0"/>
        <v>278</v>
      </c>
      <c r="I103" s="227">
        <v>4</v>
      </c>
      <c r="J103" s="228"/>
      <c r="K103" s="228"/>
      <c r="L103" s="229"/>
      <c r="M103" s="228"/>
      <c r="N103" s="230">
        <v>97</v>
      </c>
      <c r="O103" s="230">
        <v>44</v>
      </c>
      <c r="P103" s="230">
        <v>86</v>
      </c>
      <c r="Q103" s="230">
        <v>35</v>
      </c>
      <c r="R103" s="231">
        <f t="shared" si="2"/>
        <v>262</v>
      </c>
      <c r="S103" s="230">
        <v>7</v>
      </c>
      <c r="T103" s="228"/>
      <c r="U103" s="232"/>
      <c r="V103" s="233"/>
      <c r="W103" s="234"/>
      <c r="X103" s="234"/>
      <c r="Y103" s="234"/>
      <c r="Z103" s="235"/>
      <c r="AA103" s="235"/>
      <c r="AB103" s="236"/>
      <c r="AC103" s="235"/>
      <c r="AD103" s="234"/>
      <c r="AE103" s="234"/>
      <c r="AF103" s="233"/>
      <c r="AG103" s="237"/>
      <c r="AH103" s="223">
        <f>DATABASE!H102</f>
        <v>0.625</v>
      </c>
    </row>
    <row r="104" spans="1:34" ht="12.75" customHeight="1" x14ac:dyDescent="0.15">
      <c r="A104" s="224">
        <v>102</v>
      </c>
      <c r="B104" s="225" t="str">
        <f>DATABASE!C103</f>
        <v>Miloš Fejfar</v>
      </c>
      <c r="C104" s="226" t="str">
        <f>DATABASE!D103</f>
        <v>FOTBAL HOŘICE</v>
      </c>
      <c r="D104" s="227">
        <v>82</v>
      </c>
      <c r="E104" s="227">
        <v>72</v>
      </c>
      <c r="F104" s="227">
        <v>97</v>
      </c>
      <c r="G104" s="227">
        <v>45</v>
      </c>
      <c r="H104" s="212">
        <f t="shared" si="0"/>
        <v>296</v>
      </c>
      <c r="I104" s="227">
        <v>0</v>
      </c>
      <c r="J104" s="228"/>
      <c r="K104" s="228"/>
      <c r="L104" s="229"/>
      <c r="M104" s="228"/>
      <c r="N104" s="230">
        <v>100</v>
      </c>
      <c r="O104" s="230">
        <v>42</v>
      </c>
      <c r="P104" s="230">
        <v>98</v>
      </c>
      <c r="Q104" s="230">
        <v>45</v>
      </c>
      <c r="R104" s="231">
        <f t="shared" si="2"/>
        <v>285</v>
      </c>
      <c r="S104" s="230">
        <v>4</v>
      </c>
      <c r="T104" s="228"/>
      <c r="U104" s="232"/>
      <c r="V104" s="233"/>
      <c r="W104" s="234"/>
      <c r="X104" s="234"/>
      <c r="Y104" s="234"/>
      <c r="Z104" s="235"/>
      <c r="AA104" s="235"/>
      <c r="AB104" s="236"/>
      <c r="AC104" s="235"/>
      <c r="AD104" s="234"/>
      <c r="AE104" s="234"/>
      <c r="AF104" s="233"/>
      <c r="AG104" s="237"/>
      <c r="AH104" s="223">
        <f>DATABASE!H103</f>
        <v>0.64583333333333337</v>
      </c>
    </row>
    <row r="105" spans="1:34" ht="12.75" customHeight="1" x14ac:dyDescent="0.15">
      <c r="A105" s="224">
        <v>103</v>
      </c>
      <c r="B105" s="225" t="str">
        <f>DATABASE!C104</f>
        <v>Denisa Palmová</v>
      </c>
      <c r="C105" s="226" t="str">
        <f>DATABASE!D104</f>
        <v>FOTBAL HOŘICE</v>
      </c>
      <c r="D105" s="227"/>
      <c r="E105" s="227"/>
      <c r="F105" s="227"/>
      <c r="G105" s="227"/>
      <c r="H105" s="212">
        <f t="shared" si="0"/>
        <v>0</v>
      </c>
      <c r="I105" s="227">
        <v>0</v>
      </c>
      <c r="J105" s="228"/>
      <c r="K105" s="228"/>
      <c r="L105" s="229"/>
      <c r="M105" s="228"/>
      <c r="N105" s="230">
        <v>97</v>
      </c>
      <c r="O105" s="230">
        <v>51</v>
      </c>
      <c r="P105" s="230">
        <v>93</v>
      </c>
      <c r="Q105" s="230">
        <v>30</v>
      </c>
      <c r="R105" s="231">
        <f t="shared" si="2"/>
        <v>271</v>
      </c>
      <c r="S105" s="230">
        <v>5</v>
      </c>
      <c r="T105" s="228"/>
      <c r="U105" s="232"/>
      <c r="V105" s="233"/>
      <c r="W105" s="234"/>
      <c r="X105" s="234"/>
      <c r="Y105" s="234"/>
      <c r="Z105" s="235"/>
      <c r="AA105" s="235"/>
      <c r="AB105" s="236"/>
      <c r="AC105" s="235"/>
      <c r="AD105" s="234"/>
      <c r="AE105" s="234"/>
      <c r="AF105" s="233"/>
      <c r="AG105" s="237"/>
      <c r="AH105" s="223">
        <f>DATABASE!H104</f>
        <v>0</v>
      </c>
    </row>
    <row r="106" spans="1:34" ht="12.75" customHeight="1" x14ac:dyDescent="0.15">
      <c r="A106" s="224">
        <v>104</v>
      </c>
      <c r="B106" s="225" t="str">
        <f>DATABASE!C105</f>
        <v>0</v>
      </c>
      <c r="C106" s="226" t="str">
        <f>DATABASE!D105</f>
        <v>0</v>
      </c>
      <c r="D106" s="227"/>
      <c r="E106" s="227"/>
      <c r="F106" s="227"/>
      <c r="G106" s="227"/>
      <c r="H106" s="212">
        <f t="shared" si="0"/>
        <v>0</v>
      </c>
      <c r="I106" s="227">
        <v>0</v>
      </c>
      <c r="J106" s="228"/>
      <c r="K106" s="228"/>
      <c r="L106" s="229"/>
      <c r="M106" s="228"/>
      <c r="N106" s="230"/>
      <c r="O106" s="230"/>
      <c r="P106" s="230"/>
      <c r="Q106" s="230"/>
      <c r="R106" s="231">
        <f t="shared" si="2"/>
        <v>0</v>
      </c>
      <c r="S106" s="230">
        <v>0</v>
      </c>
      <c r="T106" s="228"/>
      <c r="U106" s="232"/>
      <c r="V106" s="233"/>
      <c r="W106" s="234"/>
      <c r="X106" s="234"/>
      <c r="Y106" s="234"/>
      <c r="Z106" s="235"/>
      <c r="AA106" s="235"/>
      <c r="AB106" s="236"/>
      <c r="AC106" s="235"/>
      <c r="AD106" s="234"/>
      <c r="AE106" s="234"/>
      <c r="AF106" s="233"/>
      <c r="AG106" s="237"/>
      <c r="AH106" s="223">
        <f>DATABASE!H105</f>
        <v>0</v>
      </c>
    </row>
    <row r="107" spans="1:34" ht="12.75" customHeight="1" x14ac:dyDescent="0.15">
      <c r="A107" s="224">
        <v>105</v>
      </c>
      <c r="B107" s="239">
        <f>DATABASE!C106</f>
        <v>0</v>
      </c>
      <c r="C107" s="240">
        <f>DATABASE!D106</f>
        <v>0</v>
      </c>
      <c r="D107" s="241"/>
      <c r="E107" s="241"/>
      <c r="F107" s="241"/>
      <c r="G107" s="241"/>
      <c r="H107" s="200">
        <f t="shared" si="0"/>
        <v>0</v>
      </c>
      <c r="I107" s="241">
        <v>0</v>
      </c>
      <c r="J107" s="242"/>
      <c r="K107" s="242"/>
      <c r="L107" s="201"/>
      <c r="M107" s="242"/>
      <c r="N107" s="243"/>
      <c r="O107" s="243"/>
      <c r="P107" s="243"/>
      <c r="Q107" s="243"/>
      <c r="R107" s="199">
        <f t="shared" si="2"/>
        <v>0</v>
      </c>
      <c r="S107" s="243">
        <v>0</v>
      </c>
      <c r="T107" s="242"/>
      <c r="U107" s="202"/>
      <c r="V107" s="200"/>
      <c r="W107" s="244"/>
      <c r="X107" s="244"/>
      <c r="Y107" s="244"/>
      <c r="Z107" s="245"/>
      <c r="AA107" s="245"/>
      <c r="AB107" s="205"/>
      <c r="AC107" s="245"/>
      <c r="AD107" s="244"/>
      <c r="AE107" s="244"/>
      <c r="AF107" s="200"/>
      <c r="AG107" s="246"/>
      <c r="AH107" s="223">
        <f>DATABASE!H106</f>
        <v>0</v>
      </c>
    </row>
    <row r="108" spans="1:34" ht="12.75" customHeight="1" x14ac:dyDescent="0.15">
      <c r="A108" s="224">
        <v>106</v>
      </c>
      <c r="B108" s="260" t="str">
        <f>DATABASE!C107</f>
        <v>Jiří Dědina</v>
      </c>
      <c r="C108" s="261" t="str">
        <f>DATABASE!D107</f>
        <v>CEREA OSTROMĚŘ</v>
      </c>
      <c r="D108" s="249">
        <v>91</v>
      </c>
      <c r="E108" s="249">
        <v>54</v>
      </c>
      <c r="F108" s="249">
        <v>89</v>
      </c>
      <c r="G108" s="249">
        <v>36</v>
      </c>
      <c r="H108" s="212">
        <f t="shared" si="0"/>
        <v>270</v>
      </c>
      <c r="I108" s="249">
        <f>1+4</f>
        <v>5</v>
      </c>
      <c r="J108" s="213">
        <f t="shared" ref="J108:K108" si="63">SUM(D108:D114,F108:F114,N108:N114,P108:P114)</f>
        <v>1525</v>
      </c>
      <c r="K108" s="213">
        <f t="shared" si="63"/>
        <v>637</v>
      </c>
      <c r="L108" s="214">
        <f>SUM(J108:K114)</f>
        <v>2162</v>
      </c>
      <c r="M108" s="213">
        <f>SUM(I108:I114,S108:S114)</f>
        <v>55</v>
      </c>
      <c r="N108" s="250">
        <v>99</v>
      </c>
      <c r="O108" s="250">
        <v>43</v>
      </c>
      <c r="P108" s="250">
        <v>87</v>
      </c>
      <c r="Q108" s="250">
        <v>44</v>
      </c>
      <c r="R108" s="251">
        <f t="shared" si="2"/>
        <v>273</v>
      </c>
      <c r="S108" s="250">
        <v>7</v>
      </c>
      <c r="T108" s="213"/>
      <c r="U108" s="262" t="str">
        <f>C108</f>
        <v>CEREA OSTROMĚŘ</v>
      </c>
      <c r="V108" s="253">
        <f>SUM(D108:G114,N108:Q114)</f>
        <v>2162</v>
      </c>
      <c r="W108" s="254">
        <f t="shared" ref="W108:X108" si="64">SUM(D108:D114,F108:F114,N108:N114,P108:P114)</f>
        <v>1525</v>
      </c>
      <c r="X108" s="254">
        <f t="shared" si="64"/>
        <v>637</v>
      </c>
      <c r="Y108" s="254">
        <f>SUM(I108:I114,S108:S114)</f>
        <v>55</v>
      </c>
      <c r="Z108" s="255">
        <f t="shared" ref="Z108:AA108" si="65">SUM(D108:D114,F108:F114)</f>
        <v>783</v>
      </c>
      <c r="AA108" s="255">
        <f t="shared" si="65"/>
        <v>313</v>
      </c>
      <c r="AB108" s="256">
        <f>SUM(D108:G114)</f>
        <v>1096</v>
      </c>
      <c r="AC108" s="255">
        <f>SUM(I108:I114)</f>
        <v>24</v>
      </c>
      <c r="AD108" s="254">
        <f t="shared" ref="AD108:AE108" si="66">SUM(N108:N114,P108:P114)</f>
        <v>742</v>
      </c>
      <c r="AE108" s="254">
        <f t="shared" si="66"/>
        <v>324</v>
      </c>
      <c r="AF108" s="253">
        <f>SUM(N108:Q114)</f>
        <v>1066</v>
      </c>
      <c r="AG108" s="257">
        <f>SUM(S108:S114)</f>
        <v>31</v>
      </c>
      <c r="AH108" s="223">
        <f>DATABASE!H107</f>
        <v>0.58333333333333337</v>
      </c>
    </row>
    <row r="109" spans="1:34" ht="12.75" customHeight="1" x14ac:dyDescent="0.15">
      <c r="A109" s="224">
        <v>107</v>
      </c>
      <c r="B109" s="225" t="str">
        <f>DATABASE!C108</f>
        <v>Michal Havlíček</v>
      </c>
      <c r="C109" s="226" t="str">
        <f>DATABASE!D108</f>
        <v>CEREA OSTROMĚŘ</v>
      </c>
      <c r="D109" s="227">
        <v>104</v>
      </c>
      <c r="E109" s="227">
        <v>23</v>
      </c>
      <c r="F109" s="227">
        <v>102</v>
      </c>
      <c r="G109" s="227">
        <v>44</v>
      </c>
      <c r="H109" s="212">
        <f t="shared" si="0"/>
        <v>273</v>
      </c>
      <c r="I109" s="227">
        <f>5+3</f>
        <v>8</v>
      </c>
      <c r="J109" s="228"/>
      <c r="K109" s="228"/>
      <c r="L109" s="229"/>
      <c r="M109" s="228"/>
      <c r="N109" s="230">
        <v>83</v>
      </c>
      <c r="O109" s="230">
        <v>26</v>
      </c>
      <c r="P109" s="230">
        <v>90</v>
      </c>
      <c r="Q109" s="230">
        <v>26</v>
      </c>
      <c r="R109" s="231">
        <f t="shared" si="2"/>
        <v>225</v>
      </c>
      <c r="S109" s="230">
        <v>10</v>
      </c>
      <c r="T109" s="228"/>
      <c r="U109" s="232"/>
      <c r="V109" s="233"/>
      <c r="W109" s="234"/>
      <c r="X109" s="234"/>
      <c r="Y109" s="234"/>
      <c r="Z109" s="235"/>
      <c r="AA109" s="235"/>
      <c r="AB109" s="236"/>
      <c r="AC109" s="235"/>
      <c r="AD109" s="234"/>
      <c r="AE109" s="234"/>
      <c r="AF109" s="233"/>
      <c r="AG109" s="237"/>
      <c r="AH109" s="223">
        <f>DATABASE!H108</f>
        <v>0.60416666666666663</v>
      </c>
    </row>
    <row r="110" spans="1:34" ht="12.75" customHeight="1" x14ac:dyDescent="0.15">
      <c r="A110" s="224">
        <v>108</v>
      </c>
      <c r="B110" s="225" t="str">
        <f>DATABASE!C109</f>
        <v>Radislav Pražák</v>
      </c>
      <c r="C110" s="226" t="str">
        <f>DATABASE!D109</f>
        <v>CEREA OSTROMĚŘ</v>
      </c>
      <c r="D110" s="227">
        <v>103</v>
      </c>
      <c r="E110" s="227">
        <v>45</v>
      </c>
      <c r="F110" s="227">
        <v>107</v>
      </c>
      <c r="G110" s="227">
        <v>33</v>
      </c>
      <c r="H110" s="212">
        <f t="shared" si="0"/>
        <v>288</v>
      </c>
      <c r="I110" s="227">
        <v>4</v>
      </c>
      <c r="J110" s="228"/>
      <c r="K110" s="228"/>
      <c r="L110" s="229"/>
      <c r="M110" s="228"/>
      <c r="N110" s="230">
        <v>96</v>
      </c>
      <c r="O110" s="230">
        <v>43</v>
      </c>
      <c r="P110" s="230">
        <v>89</v>
      </c>
      <c r="Q110" s="230">
        <v>44</v>
      </c>
      <c r="R110" s="231">
        <f t="shared" si="2"/>
        <v>272</v>
      </c>
      <c r="S110" s="230">
        <v>10</v>
      </c>
      <c r="T110" s="228"/>
      <c r="U110" s="232"/>
      <c r="V110" s="233"/>
      <c r="W110" s="234"/>
      <c r="X110" s="234"/>
      <c r="Y110" s="234"/>
      <c r="Z110" s="235"/>
      <c r="AA110" s="235"/>
      <c r="AB110" s="236"/>
      <c r="AC110" s="235"/>
      <c r="AD110" s="234"/>
      <c r="AE110" s="234"/>
      <c r="AF110" s="233"/>
      <c r="AG110" s="237"/>
      <c r="AH110" s="223">
        <f>DATABASE!H109</f>
        <v>0.625</v>
      </c>
    </row>
    <row r="111" spans="1:34" ht="12.75" customHeight="1" x14ac:dyDescent="0.15">
      <c r="A111" s="224">
        <v>109</v>
      </c>
      <c r="B111" s="225" t="str">
        <f>DATABASE!C110</f>
        <v>Jan Černý (h)</v>
      </c>
      <c r="C111" s="226" t="str">
        <f>DATABASE!D110</f>
        <v>CEREA OSTROMĚŘ</v>
      </c>
      <c r="D111" s="227">
        <v>82</v>
      </c>
      <c r="E111" s="227">
        <v>43</v>
      </c>
      <c r="F111" s="227">
        <v>105</v>
      </c>
      <c r="G111" s="227">
        <v>35</v>
      </c>
      <c r="H111" s="212">
        <f t="shared" si="0"/>
        <v>265</v>
      </c>
      <c r="I111" s="227">
        <v>7</v>
      </c>
      <c r="J111" s="228"/>
      <c r="K111" s="228"/>
      <c r="L111" s="229"/>
      <c r="M111" s="228"/>
      <c r="N111" s="230">
        <v>98</v>
      </c>
      <c r="O111" s="230">
        <v>36</v>
      </c>
      <c r="P111" s="230">
        <v>100</v>
      </c>
      <c r="Q111" s="230">
        <v>62</v>
      </c>
      <c r="R111" s="231">
        <f t="shared" si="2"/>
        <v>296</v>
      </c>
      <c r="S111" s="230">
        <v>4</v>
      </c>
      <c r="T111" s="228"/>
      <c r="U111" s="232"/>
      <c r="V111" s="233"/>
      <c r="W111" s="234"/>
      <c r="X111" s="234"/>
      <c r="Y111" s="234"/>
      <c r="Z111" s="235"/>
      <c r="AA111" s="235"/>
      <c r="AB111" s="236"/>
      <c r="AC111" s="235"/>
      <c r="AD111" s="234"/>
      <c r="AE111" s="234"/>
      <c r="AF111" s="233"/>
      <c r="AG111" s="237"/>
      <c r="AH111" s="223">
        <f>DATABASE!H110</f>
        <v>0.64583333333333337</v>
      </c>
    </row>
    <row r="112" spans="1:34" ht="12.75" customHeight="1" x14ac:dyDescent="0.15">
      <c r="A112" s="224">
        <v>110</v>
      </c>
      <c r="B112" s="225" t="str">
        <f>DATABASE!C111</f>
        <v>Pavol Krčmárik</v>
      </c>
      <c r="C112" s="226" t="str">
        <f>DATABASE!D111</f>
        <v>CEREA OSTROMĚŘ</v>
      </c>
      <c r="D112" s="227"/>
      <c r="E112" s="227"/>
      <c r="F112" s="227"/>
      <c r="G112" s="227"/>
      <c r="H112" s="212">
        <f t="shared" si="0"/>
        <v>0</v>
      </c>
      <c r="I112" s="227">
        <v>0</v>
      </c>
      <c r="J112" s="228"/>
      <c r="K112" s="228"/>
      <c r="L112" s="229"/>
      <c r="M112" s="228"/>
      <c r="N112" s="230"/>
      <c r="O112" s="230"/>
      <c r="P112" s="230"/>
      <c r="Q112" s="230"/>
      <c r="R112" s="231">
        <f t="shared" si="2"/>
        <v>0</v>
      </c>
      <c r="S112" s="230">
        <v>0</v>
      </c>
      <c r="T112" s="228"/>
      <c r="U112" s="232"/>
      <c r="V112" s="233"/>
      <c r="W112" s="234"/>
      <c r="X112" s="234"/>
      <c r="Y112" s="234"/>
      <c r="Z112" s="235"/>
      <c r="AA112" s="235"/>
      <c r="AB112" s="236"/>
      <c r="AC112" s="235"/>
      <c r="AD112" s="234"/>
      <c r="AE112" s="234"/>
      <c r="AF112" s="233"/>
      <c r="AG112" s="237"/>
      <c r="AH112" s="223">
        <f>DATABASE!H111</f>
        <v>0</v>
      </c>
    </row>
    <row r="113" spans="1:34" ht="12.75" customHeight="1" x14ac:dyDescent="0.15">
      <c r="A113" s="224">
        <v>111</v>
      </c>
      <c r="B113" s="225" t="str">
        <f>DATABASE!C112</f>
        <v>Jakub Šlambera (h)</v>
      </c>
      <c r="C113" s="226" t="str">
        <f>DATABASE!D112</f>
        <v>CEREA OSTROMĚŘ</v>
      </c>
      <c r="D113" s="227"/>
      <c r="E113" s="227"/>
      <c r="F113" s="227"/>
      <c r="G113" s="227"/>
      <c r="H113" s="212">
        <f t="shared" si="0"/>
        <v>0</v>
      </c>
      <c r="I113" s="227">
        <v>0</v>
      </c>
      <c r="J113" s="228"/>
      <c r="K113" s="228"/>
      <c r="L113" s="229"/>
      <c r="M113" s="228"/>
      <c r="N113" s="230"/>
      <c r="O113" s="230"/>
      <c r="P113" s="230"/>
      <c r="Q113" s="230"/>
      <c r="R113" s="231">
        <f t="shared" si="2"/>
        <v>0</v>
      </c>
      <c r="S113" s="230">
        <v>0</v>
      </c>
      <c r="T113" s="228"/>
      <c r="U113" s="232"/>
      <c r="V113" s="233"/>
      <c r="W113" s="234"/>
      <c r="X113" s="234"/>
      <c r="Y113" s="234"/>
      <c r="Z113" s="235"/>
      <c r="AA113" s="235"/>
      <c r="AB113" s="236"/>
      <c r="AC113" s="235"/>
      <c r="AD113" s="234"/>
      <c r="AE113" s="234"/>
      <c r="AF113" s="233"/>
      <c r="AG113" s="237"/>
      <c r="AH113" s="223">
        <f>DATABASE!H112</f>
        <v>0</v>
      </c>
    </row>
    <row r="114" spans="1:34" ht="12.75" customHeight="1" x14ac:dyDescent="0.15">
      <c r="A114" s="224">
        <v>112</v>
      </c>
      <c r="B114" s="239">
        <f>DATABASE!C113</f>
        <v>0</v>
      </c>
      <c r="C114" s="240" t="str">
        <f>DATABASE!D113</f>
        <v>CEREA OSTROMĚŘ</v>
      </c>
      <c r="D114" s="241"/>
      <c r="E114" s="241"/>
      <c r="F114" s="241"/>
      <c r="G114" s="241"/>
      <c r="H114" s="200">
        <f t="shared" si="0"/>
        <v>0</v>
      </c>
      <c r="I114" s="241">
        <v>0</v>
      </c>
      <c r="J114" s="242"/>
      <c r="K114" s="242"/>
      <c r="L114" s="201"/>
      <c r="M114" s="242"/>
      <c r="N114" s="243"/>
      <c r="O114" s="243"/>
      <c r="P114" s="243"/>
      <c r="Q114" s="243"/>
      <c r="R114" s="199">
        <f t="shared" si="2"/>
        <v>0</v>
      </c>
      <c r="S114" s="243">
        <v>0</v>
      </c>
      <c r="T114" s="242"/>
      <c r="U114" s="202"/>
      <c r="V114" s="200"/>
      <c r="W114" s="244"/>
      <c r="X114" s="244"/>
      <c r="Y114" s="244"/>
      <c r="Z114" s="245"/>
      <c r="AA114" s="245"/>
      <c r="AB114" s="205"/>
      <c r="AC114" s="245"/>
      <c r="AD114" s="244"/>
      <c r="AE114" s="244"/>
      <c r="AF114" s="200"/>
      <c r="AG114" s="246"/>
      <c r="AH114" s="223">
        <f>DATABASE!H113</f>
        <v>0</v>
      </c>
    </row>
    <row r="115" spans="1:34" ht="12.75" customHeight="1" x14ac:dyDescent="0.15">
      <c r="A115" s="224">
        <v>113</v>
      </c>
      <c r="B115" s="247" t="s">
        <v>602</v>
      </c>
      <c r="C115" s="261" t="str">
        <f>DATABASE!D114</f>
        <v>KRÁKORÁCI</v>
      </c>
      <c r="D115" s="249">
        <v>93</v>
      </c>
      <c r="E115" s="249">
        <v>33</v>
      </c>
      <c r="F115" s="249">
        <v>91</v>
      </c>
      <c r="G115" s="249">
        <v>72</v>
      </c>
      <c r="H115" s="212">
        <f t="shared" si="0"/>
        <v>289</v>
      </c>
      <c r="I115" s="249">
        <v>4</v>
      </c>
      <c r="J115" s="213">
        <f t="shared" ref="J115:K115" si="67">SUM(D115:D121,F115:F121,N115:N121,P115:P121)</f>
        <v>1524</v>
      </c>
      <c r="K115" s="213">
        <f t="shared" si="67"/>
        <v>775</v>
      </c>
      <c r="L115" s="214">
        <f>SUM(J115:K121)</f>
        <v>2299</v>
      </c>
      <c r="M115" s="213">
        <f>SUM(I115:I121,S115:S121)</f>
        <v>30</v>
      </c>
      <c r="N115" s="250">
        <v>92</v>
      </c>
      <c r="O115" s="250">
        <v>45</v>
      </c>
      <c r="P115" s="250">
        <v>95</v>
      </c>
      <c r="Q115" s="250">
        <v>67</v>
      </c>
      <c r="R115" s="251">
        <f t="shared" si="2"/>
        <v>299</v>
      </c>
      <c r="S115" s="250">
        <v>5</v>
      </c>
      <c r="T115" s="213"/>
      <c r="U115" s="262" t="str">
        <f>C115</f>
        <v>KRÁKORÁCI</v>
      </c>
      <c r="V115" s="253">
        <f>SUM(D115:G121,N115:Q121)</f>
        <v>2299</v>
      </c>
      <c r="W115" s="254">
        <f t="shared" ref="W115:X115" si="68">SUM(D115:D121,F115:F121,N115:N121,P115:P121)</f>
        <v>1524</v>
      </c>
      <c r="X115" s="254">
        <f t="shared" si="68"/>
        <v>775</v>
      </c>
      <c r="Y115" s="254">
        <f>SUM(I115:I121,S115:S121)</f>
        <v>30</v>
      </c>
      <c r="Z115" s="255">
        <f t="shared" ref="Z115:AA115" si="69">SUM(D115:D121,F115:F121)</f>
        <v>752</v>
      </c>
      <c r="AA115" s="255">
        <f t="shared" si="69"/>
        <v>397</v>
      </c>
      <c r="AB115" s="256">
        <f>SUM(D115:G121)</f>
        <v>1149</v>
      </c>
      <c r="AC115" s="255">
        <f>SUM(I115:I121)</f>
        <v>15</v>
      </c>
      <c r="AD115" s="254">
        <f t="shared" ref="AD115:AE115" si="70">SUM(N115:N121,P115:P121)</f>
        <v>772</v>
      </c>
      <c r="AE115" s="254">
        <f t="shared" si="70"/>
        <v>378</v>
      </c>
      <c r="AF115" s="253">
        <f>SUM(N115:Q121)</f>
        <v>1150</v>
      </c>
      <c r="AG115" s="257">
        <f>SUM(S115:S121)</f>
        <v>15</v>
      </c>
      <c r="AH115" s="223">
        <f>DATABASE!H114</f>
        <v>0.66666666666666663</v>
      </c>
    </row>
    <row r="116" spans="1:34" ht="12.75" customHeight="1" x14ac:dyDescent="0.15">
      <c r="A116" s="224">
        <v>114</v>
      </c>
      <c r="B116" s="225" t="str">
        <f>DATABASE!C115</f>
        <v>Petr Trudič ml.</v>
      </c>
      <c r="C116" s="226" t="str">
        <f>DATABASE!D115</f>
        <v>KRÁKORÁCI</v>
      </c>
      <c r="D116" s="227">
        <v>100</v>
      </c>
      <c r="E116" s="227">
        <v>62</v>
      </c>
      <c r="F116" s="227">
        <v>94</v>
      </c>
      <c r="G116" s="227">
        <v>45</v>
      </c>
      <c r="H116" s="212">
        <f t="shared" si="0"/>
        <v>301</v>
      </c>
      <c r="I116" s="227">
        <v>2</v>
      </c>
      <c r="J116" s="228"/>
      <c r="K116" s="228"/>
      <c r="L116" s="229"/>
      <c r="M116" s="228"/>
      <c r="N116" s="230">
        <v>101</v>
      </c>
      <c r="O116" s="230">
        <v>42</v>
      </c>
      <c r="P116" s="230">
        <v>93</v>
      </c>
      <c r="Q116" s="230">
        <v>53</v>
      </c>
      <c r="R116" s="231">
        <f t="shared" si="2"/>
        <v>289</v>
      </c>
      <c r="S116" s="230">
        <v>1</v>
      </c>
      <c r="T116" s="228"/>
      <c r="U116" s="232"/>
      <c r="V116" s="233"/>
      <c r="W116" s="234"/>
      <c r="X116" s="234"/>
      <c r="Y116" s="234"/>
      <c r="Z116" s="235"/>
      <c r="AA116" s="235"/>
      <c r="AB116" s="236"/>
      <c r="AC116" s="235"/>
      <c r="AD116" s="234"/>
      <c r="AE116" s="234"/>
      <c r="AF116" s="233"/>
      <c r="AG116" s="237"/>
      <c r="AH116" s="223">
        <f>DATABASE!H115</f>
        <v>0.6875</v>
      </c>
    </row>
    <row r="117" spans="1:34" ht="12.75" customHeight="1" x14ac:dyDescent="0.15">
      <c r="A117" s="224">
        <v>115</v>
      </c>
      <c r="B117" s="225" t="str">
        <f>DATABASE!C116</f>
        <v>Viktor Brožek ml.</v>
      </c>
      <c r="C117" s="226" t="str">
        <f>DATABASE!D116</f>
        <v>KRÁKORÁCI</v>
      </c>
      <c r="D117" s="227">
        <v>99</v>
      </c>
      <c r="E117" s="227">
        <v>44</v>
      </c>
      <c r="F117" s="227">
        <v>98</v>
      </c>
      <c r="G117" s="227">
        <v>53</v>
      </c>
      <c r="H117" s="212">
        <f t="shared" si="0"/>
        <v>294</v>
      </c>
      <c r="I117" s="227">
        <v>4</v>
      </c>
      <c r="J117" s="228"/>
      <c r="K117" s="228"/>
      <c r="L117" s="229"/>
      <c r="M117" s="228"/>
      <c r="N117" s="230">
        <v>108</v>
      </c>
      <c r="O117" s="230">
        <v>33</v>
      </c>
      <c r="P117" s="230">
        <v>95</v>
      </c>
      <c r="Q117" s="230">
        <v>43</v>
      </c>
      <c r="R117" s="231">
        <f t="shared" si="2"/>
        <v>279</v>
      </c>
      <c r="S117" s="230">
        <v>5</v>
      </c>
      <c r="T117" s="228"/>
      <c r="U117" s="232"/>
      <c r="V117" s="233"/>
      <c r="W117" s="234"/>
      <c r="X117" s="234"/>
      <c r="Y117" s="234"/>
      <c r="Z117" s="235"/>
      <c r="AA117" s="235"/>
      <c r="AB117" s="236"/>
      <c r="AC117" s="235"/>
      <c r="AD117" s="234"/>
      <c r="AE117" s="234"/>
      <c r="AF117" s="233"/>
      <c r="AG117" s="237"/>
      <c r="AH117" s="223">
        <f>DATABASE!H116</f>
        <v>0.70833333333333337</v>
      </c>
    </row>
    <row r="118" spans="1:34" ht="12.75" customHeight="1" x14ac:dyDescent="0.15">
      <c r="A118" s="224">
        <v>116</v>
      </c>
      <c r="B118" s="238" t="s">
        <v>603</v>
      </c>
      <c r="C118" s="226" t="str">
        <f>DATABASE!D117</f>
        <v>KRÁKORÁCI</v>
      </c>
      <c r="D118" s="227">
        <v>92</v>
      </c>
      <c r="E118" s="227">
        <v>36</v>
      </c>
      <c r="F118" s="227">
        <v>85</v>
      </c>
      <c r="G118" s="227">
        <v>52</v>
      </c>
      <c r="H118" s="212">
        <f t="shared" si="0"/>
        <v>265</v>
      </c>
      <c r="I118" s="227">
        <v>5</v>
      </c>
      <c r="J118" s="228"/>
      <c r="K118" s="228"/>
      <c r="L118" s="229"/>
      <c r="M118" s="228"/>
      <c r="N118" s="230">
        <v>94</v>
      </c>
      <c r="O118" s="230">
        <v>36</v>
      </c>
      <c r="P118" s="230">
        <v>94</v>
      </c>
      <c r="Q118" s="230">
        <v>59</v>
      </c>
      <c r="R118" s="231">
        <f t="shared" si="2"/>
        <v>283</v>
      </c>
      <c r="S118" s="230">
        <v>4</v>
      </c>
      <c r="T118" s="228"/>
      <c r="U118" s="232"/>
      <c r="V118" s="233"/>
      <c r="W118" s="234"/>
      <c r="X118" s="234"/>
      <c r="Y118" s="234"/>
      <c r="Z118" s="235"/>
      <c r="AA118" s="235"/>
      <c r="AB118" s="236"/>
      <c r="AC118" s="235"/>
      <c r="AD118" s="234"/>
      <c r="AE118" s="234"/>
      <c r="AF118" s="233"/>
      <c r="AG118" s="237"/>
      <c r="AH118" s="223">
        <f>DATABASE!H117</f>
        <v>0.72916666666666663</v>
      </c>
    </row>
    <row r="119" spans="1:34" ht="12.75" customHeight="1" x14ac:dyDescent="0.15">
      <c r="A119" s="224">
        <v>117</v>
      </c>
      <c r="B119" s="238" t="s">
        <v>604</v>
      </c>
      <c r="C119" s="263" t="s">
        <v>605</v>
      </c>
      <c r="D119" s="227"/>
      <c r="E119" s="227"/>
      <c r="F119" s="227"/>
      <c r="G119" s="227"/>
      <c r="H119" s="212">
        <f t="shared" si="0"/>
        <v>0</v>
      </c>
      <c r="I119" s="227">
        <v>0</v>
      </c>
      <c r="J119" s="228"/>
      <c r="K119" s="228"/>
      <c r="L119" s="229"/>
      <c r="M119" s="228"/>
      <c r="N119" s="230"/>
      <c r="O119" s="230"/>
      <c r="P119" s="230"/>
      <c r="Q119" s="230"/>
      <c r="R119" s="231">
        <f t="shared" si="2"/>
        <v>0</v>
      </c>
      <c r="S119" s="230">
        <v>0</v>
      </c>
      <c r="T119" s="228"/>
      <c r="U119" s="232"/>
      <c r="V119" s="233"/>
      <c r="W119" s="234"/>
      <c r="X119" s="234"/>
      <c r="Y119" s="234"/>
      <c r="Z119" s="235"/>
      <c r="AA119" s="235"/>
      <c r="AB119" s="236"/>
      <c r="AC119" s="235"/>
      <c r="AD119" s="234"/>
      <c r="AE119" s="234"/>
      <c r="AF119" s="233"/>
      <c r="AG119" s="237"/>
      <c r="AH119" s="223">
        <f>DATABASE!H118</f>
        <v>0</v>
      </c>
    </row>
    <row r="120" spans="1:34" ht="12.75" customHeight="1" x14ac:dyDescent="0.15">
      <c r="A120" s="224">
        <v>118</v>
      </c>
      <c r="B120" s="238">
        <v>0</v>
      </c>
      <c r="C120" s="263">
        <v>0</v>
      </c>
      <c r="D120" s="227"/>
      <c r="E120" s="227"/>
      <c r="F120" s="227"/>
      <c r="G120" s="227"/>
      <c r="H120" s="212">
        <f t="shared" si="0"/>
        <v>0</v>
      </c>
      <c r="I120" s="227">
        <v>0</v>
      </c>
      <c r="J120" s="228"/>
      <c r="K120" s="228"/>
      <c r="L120" s="229"/>
      <c r="M120" s="228"/>
      <c r="N120" s="230"/>
      <c r="O120" s="230"/>
      <c r="P120" s="230"/>
      <c r="Q120" s="230"/>
      <c r="R120" s="231">
        <f t="shared" si="2"/>
        <v>0</v>
      </c>
      <c r="S120" s="230">
        <v>0</v>
      </c>
      <c r="T120" s="228"/>
      <c r="U120" s="232"/>
      <c r="V120" s="233"/>
      <c r="W120" s="234"/>
      <c r="X120" s="234"/>
      <c r="Y120" s="234"/>
      <c r="Z120" s="235"/>
      <c r="AA120" s="235"/>
      <c r="AB120" s="236"/>
      <c r="AC120" s="235"/>
      <c r="AD120" s="234"/>
      <c r="AE120" s="234"/>
      <c r="AF120" s="233"/>
      <c r="AG120" s="237"/>
      <c r="AH120" s="223">
        <f>DATABASE!H119</f>
        <v>0</v>
      </c>
    </row>
    <row r="121" spans="1:34" ht="12.75" customHeight="1" x14ac:dyDescent="0.15">
      <c r="A121" s="224">
        <v>119</v>
      </c>
      <c r="B121" s="239">
        <f>DATABASE!C120</f>
        <v>0</v>
      </c>
      <c r="C121" s="240">
        <f>DATABASE!D120</f>
        <v>0</v>
      </c>
      <c r="D121" s="241"/>
      <c r="E121" s="241"/>
      <c r="F121" s="241"/>
      <c r="G121" s="241"/>
      <c r="H121" s="200">
        <f t="shared" si="0"/>
        <v>0</v>
      </c>
      <c r="I121" s="241">
        <v>0</v>
      </c>
      <c r="J121" s="242"/>
      <c r="K121" s="242"/>
      <c r="L121" s="201"/>
      <c r="M121" s="242"/>
      <c r="N121" s="243"/>
      <c r="O121" s="243"/>
      <c r="P121" s="243"/>
      <c r="Q121" s="243"/>
      <c r="R121" s="199">
        <f t="shared" si="2"/>
        <v>0</v>
      </c>
      <c r="S121" s="243">
        <v>0</v>
      </c>
      <c r="T121" s="242"/>
      <c r="U121" s="202"/>
      <c r="V121" s="200"/>
      <c r="W121" s="244"/>
      <c r="X121" s="244"/>
      <c r="Y121" s="244"/>
      <c r="Z121" s="245"/>
      <c r="AA121" s="245"/>
      <c r="AB121" s="205"/>
      <c r="AC121" s="245"/>
      <c r="AD121" s="244"/>
      <c r="AE121" s="244"/>
      <c r="AF121" s="200"/>
      <c r="AG121" s="246"/>
      <c r="AH121" s="223">
        <f>DATABASE!H120</f>
        <v>0</v>
      </c>
    </row>
    <row r="122" spans="1:34" ht="12.75" customHeight="1" x14ac:dyDescent="0.15">
      <c r="A122" s="224">
        <v>120</v>
      </c>
      <c r="B122" s="260" t="str">
        <f>DATABASE!C121</f>
        <v>Bohuslav Reitermann</v>
      </c>
      <c r="C122" s="261" t="str">
        <f>DATABASE!D121</f>
        <v>CENTROSTAV BROK</v>
      </c>
      <c r="D122" s="249">
        <v>94</v>
      </c>
      <c r="E122" s="249">
        <v>54</v>
      </c>
      <c r="F122" s="249">
        <v>96</v>
      </c>
      <c r="G122" s="249">
        <v>51</v>
      </c>
      <c r="H122" s="212">
        <f t="shared" si="0"/>
        <v>295</v>
      </c>
      <c r="I122" s="249">
        <v>3</v>
      </c>
      <c r="J122" s="213">
        <f t="shared" ref="J122:K122" si="71">SUM(D122:D128,F122:F128,N122:N128,P122:P128)</f>
        <v>1526</v>
      </c>
      <c r="K122" s="213">
        <f t="shared" si="71"/>
        <v>739</v>
      </c>
      <c r="L122" s="214">
        <f>SUM(J122:K128)</f>
        <v>2265</v>
      </c>
      <c r="M122" s="213">
        <f>SUM(I122:I128,S122:S128)</f>
        <v>31</v>
      </c>
      <c r="N122" s="250">
        <v>94</v>
      </c>
      <c r="O122" s="250">
        <v>35</v>
      </c>
      <c r="P122" s="250">
        <v>90</v>
      </c>
      <c r="Q122" s="250">
        <v>32</v>
      </c>
      <c r="R122" s="251">
        <f t="shared" si="2"/>
        <v>251</v>
      </c>
      <c r="S122" s="250">
        <v>7</v>
      </c>
      <c r="T122" s="213"/>
      <c r="U122" s="262" t="str">
        <f>C122</f>
        <v>CENTROSTAV BROK</v>
      </c>
      <c r="V122" s="253">
        <f>SUM(D122:G128,N122:Q128)</f>
        <v>2265</v>
      </c>
      <c r="W122" s="254">
        <f t="shared" ref="W122:X122" si="72">SUM(D122:D128,F122:F128,N122:N128,P122:P128)</f>
        <v>1526</v>
      </c>
      <c r="X122" s="254">
        <f t="shared" si="72"/>
        <v>739</v>
      </c>
      <c r="Y122" s="254">
        <f>SUM(I122:I128,S122:S128)</f>
        <v>31</v>
      </c>
      <c r="Z122" s="255">
        <f t="shared" ref="Z122:AA122" si="73">SUM(D122:D128,F122:F128)</f>
        <v>761</v>
      </c>
      <c r="AA122" s="255">
        <f t="shared" si="73"/>
        <v>376</v>
      </c>
      <c r="AB122" s="256">
        <f>SUM(D122:G128)</f>
        <v>1137</v>
      </c>
      <c r="AC122" s="255">
        <f>SUM(I122:I128)</f>
        <v>13</v>
      </c>
      <c r="AD122" s="254">
        <f t="shared" ref="AD122:AE122" si="74">SUM(N122:N128,P122:P128)</f>
        <v>765</v>
      </c>
      <c r="AE122" s="254">
        <f t="shared" si="74"/>
        <v>363</v>
      </c>
      <c r="AF122" s="253">
        <f>SUM(N122:Q128)</f>
        <v>1128</v>
      </c>
      <c r="AG122" s="257">
        <f>SUM(S122:S128)</f>
        <v>18</v>
      </c>
      <c r="AH122" s="223">
        <f>DATABASE!H121</f>
        <v>0.66666666666666663</v>
      </c>
    </row>
    <row r="123" spans="1:34" ht="12.75" customHeight="1" x14ac:dyDescent="0.15">
      <c r="A123" s="224">
        <v>121</v>
      </c>
      <c r="B123" s="225" t="str">
        <f>DATABASE!C122</f>
        <v>Igor Ševela</v>
      </c>
      <c r="C123" s="226" t="str">
        <f>DATABASE!D122</f>
        <v>CENTROSTAV BROK</v>
      </c>
      <c r="D123" s="227"/>
      <c r="E123" s="227"/>
      <c r="F123" s="227"/>
      <c r="G123" s="227"/>
      <c r="H123" s="212">
        <f t="shared" si="0"/>
        <v>0</v>
      </c>
      <c r="I123" s="227">
        <v>0</v>
      </c>
      <c r="J123" s="228"/>
      <c r="K123" s="228"/>
      <c r="L123" s="229"/>
      <c r="M123" s="228"/>
      <c r="N123" s="230"/>
      <c r="O123" s="230"/>
      <c r="P123" s="230"/>
      <c r="Q123" s="230"/>
      <c r="R123" s="231">
        <f t="shared" si="2"/>
        <v>0</v>
      </c>
      <c r="S123" s="230">
        <v>0</v>
      </c>
      <c r="T123" s="228"/>
      <c r="U123" s="232"/>
      <c r="V123" s="233"/>
      <c r="W123" s="234"/>
      <c r="X123" s="234"/>
      <c r="Y123" s="234"/>
      <c r="Z123" s="235"/>
      <c r="AA123" s="235"/>
      <c r="AB123" s="236"/>
      <c r="AC123" s="235"/>
      <c r="AD123" s="234"/>
      <c r="AE123" s="234"/>
      <c r="AF123" s="233"/>
      <c r="AG123" s="237"/>
      <c r="AH123" s="223">
        <f>DATABASE!H122</f>
        <v>0.6875</v>
      </c>
    </row>
    <row r="124" spans="1:34" ht="12.75" customHeight="1" x14ac:dyDescent="0.15">
      <c r="A124" s="224">
        <v>122</v>
      </c>
      <c r="B124" s="225" t="str">
        <f>DATABASE!C123</f>
        <v>Marian Ábel</v>
      </c>
      <c r="C124" s="226" t="str">
        <f>DATABASE!D123</f>
        <v>CENTROSTAV BROK</v>
      </c>
      <c r="D124" s="227">
        <v>100</v>
      </c>
      <c r="E124" s="227">
        <v>42</v>
      </c>
      <c r="F124" s="227">
        <v>92</v>
      </c>
      <c r="G124" s="227">
        <v>43</v>
      </c>
      <c r="H124" s="212">
        <f t="shared" si="0"/>
        <v>277</v>
      </c>
      <c r="I124" s="227">
        <v>6</v>
      </c>
      <c r="J124" s="228"/>
      <c r="K124" s="228"/>
      <c r="L124" s="229"/>
      <c r="M124" s="228"/>
      <c r="N124" s="230">
        <v>84</v>
      </c>
      <c r="O124" s="230">
        <v>60</v>
      </c>
      <c r="P124" s="230">
        <v>100</v>
      </c>
      <c r="Q124" s="230">
        <v>42</v>
      </c>
      <c r="R124" s="231">
        <f t="shared" si="2"/>
        <v>286</v>
      </c>
      <c r="S124" s="230">
        <v>3</v>
      </c>
      <c r="T124" s="228"/>
      <c r="U124" s="232"/>
      <c r="V124" s="233"/>
      <c r="W124" s="234"/>
      <c r="X124" s="234"/>
      <c r="Y124" s="234"/>
      <c r="Z124" s="235"/>
      <c r="AA124" s="235"/>
      <c r="AB124" s="236"/>
      <c r="AC124" s="235"/>
      <c r="AD124" s="234"/>
      <c r="AE124" s="234"/>
      <c r="AF124" s="233"/>
      <c r="AG124" s="237"/>
      <c r="AH124" s="223">
        <f>DATABASE!H123</f>
        <v>0.70833333333333337</v>
      </c>
    </row>
    <row r="125" spans="1:34" ht="12.75" customHeight="1" x14ac:dyDescent="0.15">
      <c r="A125" s="224">
        <v>123</v>
      </c>
      <c r="B125" s="225" t="str">
        <f>DATABASE!C124</f>
        <v>Aleš Zabloudil</v>
      </c>
      <c r="C125" s="226" t="str">
        <f>DATABASE!D124</f>
        <v>CENTROSTAV BROK</v>
      </c>
      <c r="D125" s="227">
        <v>93</v>
      </c>
      <c r="E125" s="227">
        <v>71</v>
      </c>
      <c r="F125" s="227">
        <v>95</v>
      </c>
      <c r="G125" s="227">
        <v>45</v>
      </c>
      <c r="H125" s="212">
        <f t="shared" si="0"/>
        <v>304</v>
      </c>
      <c r="I125" s="227">
        <v>1</v>
      </c>
      <c r="J125" s="228"/>
      <c r="K125" s="228"/>
      <c r="L125" s="229"/>
      <c r="M125" s="228"/>
      <c r="N125" s="230">
        <v>103</v>
      </c>
      <c r="O125" s="230">
        <v>44</v>
      </c>
      <c r="P125" s="230">
        <v>100</v>
      </c>
      <c r="Q125" s="230">
        <v>43</v>
      </c>
      <c r="R125" s="231">
        <f t="shared" si="2"/>
        <v>290</v>
      </c>
      <c r="S125" s="230">
        <v>3</v>
      </c>
      <c r="T125" s="228"/>
      <c r="U125" s="232"/>
      <c r="V125" s="233"/>
      <c r="W125" s="234"/>
      <c r="X125" s="234"/>
      <c r="Y125" s="234"/>
      <c r="Z125" s="235"/>
      <c r="AA125" s="235"/>
      <c r="AB125" s="236"/>
      <c r="AC125" s="235"/>
      <c r="AD125" s="234"/>
      <c r="AE125" s="234"/>
      <c r="AF125" s="233"/>
      <c r="AG125" s="237"/>
      <c r="AH125" s="223">
        <f>DATABASE!H124</f>
        <v>0.72916666666666663</v>
      </c>
    </row>
    <row r="126" spans="1:34" ht="12.75" customHeight="1" x14ac:dyDescent="0.15">
      <c r="A126" s="224">
        <v>124</v>
      </c>
      <c r="B126" s="225" t="str">
        <f>DATABASE!C125</f>
        <v>Roman Svoboda</v>
      </c>
      <c r="C126" s="226" t="str">
        <f>DATABASE!D125</f>
        <v>CENTROSTAV BROK</v>
      </c>
      <c r="D126" s="227">
        <v>92</v>
      </c>
      <c r="E126" s="227">
        <v>44</v>
      </c>
      <c r="F126" s="227">
        <v>99</v>
      </c>
      <c r="G126" s="227">
        <v>26</v>
      </c>
      <c r="H126" s="212">
        <f t="shared" si="0"/>
        <v>261</v>
      </c>
      <c r="I126" s="227">
        <v>3</v>
      </c>
      <c r="J126" s="228"/>
      <c r="K126" s="228"/>
      <c r="L126" s="229"/>
      <c r="M126" s="228"/>
      <c r="N126" s="230">
        <v>96</v>
      </c>
      <c r="O126" s="230">
        <v>53</v>
      </c>
      <c r="P126" s="230">
        <v>98</v>
      </c>
      <c r="Q126" s="230">
        <v>54</v>
      </c>
      <c r="R126" s="231">
        <f t="shared" si="2"/>
        <v>301</v>
      </c>
      <c r="S126" s="230">
        <v>5</v>
      </c>
      <c r="T126" s="228"/>
      <c r="U126" s="232"/>
      <c r="V126" s="233"/>
      <c r="W126" s="234"/>
      <c r="X126" s="234"/>
      <c r="Y126" s="234"/>
      <c r="Z126" s="235"/>
      <c r="AA126" s="235"/>
      <c r="AB126" s="236"/>
      <c r="AC126" s="235"/>
      <c r="AD126" s="234"/>
      <c r="AE126" s="234"/>
      <c r="AF126" s="233"/>
      <c r="AG126" s="237"/>
      <c r="AH126" s="223">
        <f>DATABASE!H125</f>
        <v>0</v>
      </c>
    </row>
    <row r="127" spans="1:34" ht="12.75" customHeight="1" x14ac:dyDescent="0.15">
      <c r="A127" s="224">
        <v>125</v>
      </c>
      <c r="B127" s="225" t="str">
        <f>DATABASE!C126</f>
        <v>Tomáš Neužil</v>
      </c>
      <c r="C127" s="226" t="str">
        <f>DATABASE!D126</f>
        <v>CENTROSTAV BROK</v>
      </c>
      <c r="D127" s="227"/>
      <c r="E127" s="227"/>
      <c r="F127" s="227"/>
      <c r="G127" s="227"/>
      <c r="H127" s="212">
        <f t="shared" si="0"/>
        <v>0</v>
      </c>
      <c r="I127" s="227">
        <v>0</v>
      </c>
      <c r="J127" s="228"/>
      <c r="K127" s="228"/>
      <c r="L127" s="229"/>
      <c r="M127" s="228"/>
      <c r="N127" s="230"/>
      <c r="O127" s="230"/>
      <c r="P127" s="230"/>
      <c r="Q127" s="230"/>
      <c r="R127" s="231">
        <f t="shared" si="2"/>
        <v>0</v>
      </c>
      <c r="S127" s="230">
        <v>0</v>
      </c>
      <c r="T127" s="228"/>
      <c r="U127" s="232"/>
      <c r="V127" s="233"/>
      <c r="W127" s="234"/>
      <c r="X127" s="234"/>
      <c r="Y127" s="234"/>
      <c r="Z127" s="235"/>
      <c r="AA127" s="235"/>
      <c r="AB127" s="236"/>
      <c r="AC127" s="235"/>
      <c r="AD127" s="234"/>
      <c r="AE127" s="234"/>
      <c r="AF127" s="233"/>
      <c r="AG127" s="237"/>
      <c r="AH127" s="223">
        <f>DATABASE!H126</f>
        <v>0</v>
      </c>
    </row>
    <row r="128" spans="1:34" ht="12.75" customHeight="1" x14ac:dyDescent="0.15">
      <c r="A128" s="224">
        <v>126</v>
      </c>
      <c r="B128" s="239" t="str">
        <f>DATABASE!C127</f>
        <v>Miroslav Zamazal (h)</v>
      </c>
      <c r="C128" s="240" t="str">
        <f>DATABASE!D127</f>
        <v>CENTROSTAV BROK</v>
      </c>
      <c r="D128" s="241"/>
      <c r="E128" s="241"/>
      <c r="F128" s="241"/>
      <c r="G128" s="241"/>
      <c r="H128" s="200">
        <f t="shared" si="0"/>
        <v>0</v>
      </c>
      <c r="I128" s="241">
        <v>0</v>
      </c>
      <c r="J128" s="242"/>
      <c r="K128" s="242"/>
      <c r="L128" s="201"/>
      <c r="M128" s="242"/>
      <c r="N128" s="243"/>
      <c r="O128" s="243"/>
      <c r="P128" s="243"/>
      <c r="Q128" s="243"/>
      <c r="R128" s="199">
        <f t="shared" si="2"/>
        <v>0</v>
      </c>
      <c r="S128" s="243">
        <v>0</v>
      </c>
      <c r="T128" s="242"/>
      <c r="U128" s="202"/>
      <c r="V128" s="200"/>
      <c r="W128" s="244"/>
      <c r="X128" s="244"/>
      <c r="Y128" s="244"/>
      <c r="Z128" s="245"/>
      <c r="AA128" s="245"/>
      <c r="AB128" s="205"/>
      <c r="AC128" s="245"/>
      <c r="AD128" s="244"/>
      <c r="AE128" s="244"/>
      <c r="AF128" s="200"/>
      <c r="AG128" s="246"/>
      <c r="AH128" s="223">
        <f>DATABASE!H127</f>
        <v>0</v>
      </c>
    </row>
    <row r="129" spans="1:34" ht="12.75" customHeight="1" x14ac:dyDescent="0.15">
      <c r="A129" s="224">
        <v>127</v>
      </c>
      <c r="B129" s="260" t="str">
        <f>DATABASE!C128</f>
        <v>Miroslav Jedlička</v>
      </c>
      <c r="C129" s="261" t="str">
        <f>DATABASE!D128</f>
        <v>GPD JEMNICE</v>
      </c>
      <c r="D129" s="249">
        <v>98</v>
      </c>
      <c r="E129" s="249">
        <v>36</v>
      </c>
      <c r="F129" s="249">
        <v>106</v>
      </c>
      <c r="G129" s="249">
        <v>36</v>
      </c>
      <c r="H129" s="212">
        <f t="shared" si="0"/>
        <v>276</v>
      </c>
      <c r="I129" s="249">
        <v>6</v>
      </c>
      <c r="J129" s="213">
        <f t="shared" ref="J129:K129" si="75">SUM(D129:D135,F129:F135,N129:N135,P129:P135)</f>
        <v>734</v>
      </c>
      <c r="K129" s="213">
        <f t="shared" si="75"/>
        <v>336</v>
      </c>
      <c r="L129" s="214">
        <f>SUM(J129:K135)</f>
        <v>1070</v>
      </c>
      <c r="M129" s="213">
        <f>SUM(I129:I135,S129:S135)</f>
        <v>25</v>
      </c>
      <c r="N129" s="250"/>
      <c r="O129" s="250"/>
      <c r="P129" s="250"/>
      <c r="Q129" s="250"/>
      <c r="R129" s="251">
        <f t="shared" si="2"/>
        <v>0</v>
      </c>
      <c r="S129" s="250">
        <v>0</v>
      </c>
      <c r="T129" s="213"/>
      <c r="U129" s="262" t="str">
        <f>C129</f>
        <v>GPD JEMNICE</v>
      </c>
      <c r="V129" s="253">
        <f>SUM(D129:G135,N129:Q135)</f>
        <v>1070</v>
      </c>
      <c r="W129" s="254">
        <f t="shared" ref="W129:X129" si="76">SUM(D129:D135,F129:F135,N129:N135,P129:P135)</f>
        <v>734</v>
      </c>
      <c r="X129" s="254">
        <f t="shared" si="76"/>
        <v>336</v>
      </c>
      <c r="Y129" s="254">
        <f>SUM(I129:I135,S129:S135)</f>
        <v>25</v>
      </c>
      <c r="Z129" s="255">
        <f t="shared" ref="Z129:AA129" si="77">SUM(D129:D135,F129:F135)</f>
        <v>734</v>
      </c>
      <c r="AA129" s="255">
        <f t="shared" si="77"/>
        <v>336</v>
      </c>
      <c r="AB129" s="256">
        <f>SUM(D129:G135)</f>
        <v>1070</v>
      </c>
      <c r="AC129" s="255">
        <f>SUM(I129:I135)</f>
        <v>25</v>
      </c>
      <c r="AD129" s="254">
        <f t="shared" ref="AD129:AE129" si="78">SUM(N129:N135,P129:P135)</f>
        <v>0</v>
      </c>
      <c r="AE129" s="254">
        <f t="shared" si="78"/>
        <v>0</v>
      </c>
      <c r="AF129" s="253">
        <f>SUM(N129:Q135)</f>
        <v>0</v>
      </c>
      <c r="AG129" s="257">
        <f>SUM(S129:S135)</f>
        <v>0</v>
      </c>
      <c r="AH129" s="223">
        <f>DATABASE!H128</f>
        <v>0.66666666666666663</v>
      </c>
    </row>
    <row r="130" spans="1:34" ht="12.75" customHeight="1" x14ac:dyDescent="0.15">
      <c r="A130" s="224">
        <v>128</v>
      </c>
      <c r="B130" s="225" t="str">
        <f>DATABASE!C129</f>
        <v>Vlastimil Sláma</v>
      </c>
      <c r="C130" s="226" t="str">
        <f>DATABASE!D129</f>
        <v>GPD JEMNICE</v>
      </c>
      <c r="D130" s="227"/>
      <c r="E130" s="227"/>
      <c r="F130" s="227"/>
      <c r="G130" s="227"/>
      <c r="H130" s="212">
        <f t="shared" si="0"/>
        <v>0</v>
      </c>
      <c r="I130" s="227">
        <v>0</v>
      </c>
      <c r="J130" s="228"/>
      <c r="K130" s="228"/>
      <c r="L130" s="229"/>
      <c r="M130" s="228"/>
      <c r="N130" s="230"/>
      <c r="O130" s="230"/>
      <c r="P130" s="230"/>
      <c r="Q130" s="230"/>
      <c r="R130" s="231">
        <f t="shared" si="2"/>
        <v>0</v>
      </c>
      <c r="S130" s="230">
        <v>0</v>
      </c>
      <c r="T130" s="228"/>
      <c r="U130" s="232"/>
      <c r="V130" s="233"/>
      <c r="W130" s="234"/>
      <c r="X130" s="234"/>
      <c r="Y130" s="234"/>
      <c r="Z130" s="235"/>
      <c r="AA130" s="235"/>
      <c r="AB130" s="236"/>
      <c r="AC130" s="235"/>
      <c r="AD130" s="234"/>
      <c r="AE130" s="234"/>
      <c r="AF130" s="233"/>
      <c r="AG130" s="237"/>
      <c r="AH130" s="223">
        <f>DATABASE!H129</f>
        <v>0.6875</v>
      </c>
    </row>
    <row r="131" spans="1:34" ht="12.75" customHeight="1" x14ac:dyDescent="0.15">
      <c r="A131" s="224">
        <v>129</v>
      </c>
      <c r="B131" s="225" t="str">
        <f>DATABASE!C130</f>
        <v>Lukáš Zelenka</v>
      </c>
      <c r="C131" s="226" t="str">
        <f>DATABASE!D130</f>
        <v>GPD JEMNICE</v>
      </c>
      <c r="D131" s="227">
        <v>97</v>
      </c>
      <c r="E131" s="227">
        <v>54</v>
      </c>
      <c r="F131" s="227">
        <v>88</v>
      </c>
      <c r="G131" s="227">
        <v>34</v>
      </c>
      <c r="H131" s="212">
        <f t="shared" si="0"/>
        <v>273</v>
      </c>
      <c r="I131" s="227">
        <v>7</v>
      </c>
      <c r="J131" s="228"/>
      <c r="K131" s="228"/>
      <c r="L131" s="229"/>
      <c r="M131" s="228"/>
      <c r="N131" s="230"/>
      <c r="O131" s="230"/>
      <c r="P131" s="230"/>
      <c r="Q131" s="230"/>
      <c r="R131" s="231">
        <f t="shared" si="2"/>
        <v>0</v>
      </c>
      <c r="S131" s="230">
        <v>0</v>
      </c>
      <c r="T131" s="228"/>
      <c r="U131" s="232"/>
      <c r="V131" s="233"/>
      <c r="W131" s="234"/>
      <c r="X131" s="234"/>
      <c r="Y131" s="234"/>
      <c r="Z131" s="235"/>
      <c r="AA131" s="235"/>
      <c r="AB131" s="236"/>
      <c r="AC131" s="235"/>
      <c r="AD131" s="234"/>
      <c r="AE131" s="234"/>
      <c r="AF131" s="233"/>
      <c r="AG131" s="237"/>
      <c r="AH131" s="223">
        <f>DATABASE!H130</f>
        <v>0.70833333333333337</v>
      </c>
    </row>
    <row r="132" spans="1:34" ht="12.75" customHeight="1" x14ac:dyDescent="0.15">
      <c r="A132" s="224">
        <v>130</v>
      </c>
      <c r="B132" s="225" t="str">
        <f>DATABASE!C131</f>
        <v>Petr Musil</v>
      </c>
      <c r="C132" s="226" t="str">
        <f>DATABASE!D131</f>
        <v>GPD JEMNICE</v>
      </c>
      <c r="D132" s="227"/>
      <c r="E132" s="227"/>
      <c r="F132" s="227"/>
      <c r="G132" s="227"/>
      <c r="H132" s="212">
        <f t="shared" si="0"/>
        <v>0</v>
      </c>
      <c r="I132" s="227">
        <v>0</v>
      </c>
      <c r="J132" s="228"/>
      <c r="K132" s="228"/>
      <c r="L132" s="229"/>
      <c r="M132" s="228"/>
      <c r="N132" s="230"/>
      <c r="O132" s="230"/>
      <c r="P132" s="230"/>
      <c r="Q132" s="230"/>
      <c r="R132" s="231">
        <f t="shared" si="2"/>
        <v>0</v>
      </c>
      <c r="S132" s="230">
        <v>0</v>
      </c>
      <c r="T132" s="228"/>
      <c r="U132" s="232"/>
      <c r="V132" s="233"/>
      <c r="W132" s="234"/>
      <c r="X132" s="234"/>
      <c r="Y132" s="234"/>
      <c r="Z132" s="235"/>
      <c r="AA132" s="235"/>
      <c r="AB132" s="236"/>
      <c r="AC132" s="235"/>
      <c r="AD132" s="234"/>
      <c r="AE132" s="234"/>
      <c r="AF132" s="233"/>
      <c r="AG132" s="237"/>
      <c r="AH132" s="223">
        <f>DATABASE!H131</f>
        <v>0.72916666666666663</v>
      </c>
    </row>
    <row r="133" spans="1:34" ht="12.75" customHeight="1" x14ac:dyDescent="0.15">
      <c r="A133" s="224">
        <v>131</v>
      </c>
      <c r="B133" s="225" t="str">
        <f>DATABASE!C132</f>
        <v>Petr Švec (h)</v>
      </c>
      <c r="C133" s="226" t="str">
        <f>DATABASE!D132</f>
        <v>GPD JEMNICE</v>
      </c>
      <c r="D133" s="227">
        <v>87</v>
      </c>
      <c r="E133" s="227">
        <v>45</v>
      </c>
      <c r="F133" s="227">
        <v>92</v>
      </c>
      <c r="G133" s="227">
        <v>44</v>
      </c>
      <c r="H133" s="212">
        <f t="shared" si="0"/>
        <v>268</v>
      </c>
      <c r="I133" s="227">
        <v>4</v>
      </c>
      <c r="J133" s="228"/>
      <c r="K133" s="228"/>
      <c r="L133" s="229"/>
      <c r="M133" s="228"/>
      <c r="N133" s="230"/>
      <c r="O133" s="230"/>
      <c r="P133" s="230"/>
      <c r="Q133" s="230"/>
      <c r="R133" s="231">
        <f t="shared" si="2"/>
        <v>0</v>
      </c>
      <c r="S133" s="230">
        <v>0</v>
      </c>
      <c r="T133" s="228"/>
      <c r="U133" s="232"/>
      <c r="V133" s="233"/>
      <c r="W133" s="234"/>
      <c r="X133" s="234"/>
      <c r="Y133" s="234"/>
      <c r="Z133" s="235"/>
      <c r="AA133" s="235"/>
      <c r="AB133" s="236"/>
      <c r="AC133" s="235"/>
      <c r="AD133" s="234"/>
      <c r="AE133" s="234"/>
      <c r="AF133" s="233"/>
      <c r="AG133" s="237"/>
      <c r="AH133" s="223">
        <f>DATABASE!H132</f>
        <v>0</v>
      </c>
    </row>
    <row r="134" spans="1:34" ht="12.75" customHeight="1" x14ac:dyDescent="0.15">
      <c r="A134" s="224">
        <v>132</v>
      </c>
      <c r="B134" s="225" t="str">
        <f>DATABASE!C133</f>
        <v>Aleš Jedlička</v>
      </c>
      <c r="C134" s="226" t="str">
        <f>DATABASE!D133</f>
        <v>GPD JEMNICE</v>
      </c>
      <c r="D134" s="227">
        <v>78</v>
      </c>
      <c r="E134" s="227">
        <v>61</v>
      </c>
      <c r="F134" s="227">
        <v>88</v>
      </c>
      <c r="G134" s="227">
        <v>26</v>
      </c>
      <c r="H134" s="212">
        <f t="shared" si="0"/>
        <v>253</v>
      </c>
      <c r="I134" s="227">
        <v>8</v>
      </c>
      <c r="J134" s="228"/>
      <c r="K134" s="228"/>
      <c r="L134" s="229"/>
      <c r="M134" s="228"/>
      <c r="N134" s="230"/>
      <c r="O134" s="230"/>
      <c r="P134" s="230"/>
      <c r="Q134" s="230"/>
      <c r="R134" s="231">
        <f t="shared" si="2"/>
        <v>0</v>
      </c>
      <c r="S134" s="230">
        <v>0</v>
      </c>
      <c r="T134" s="228"/>
      <c r="U134" s="232"/>
      <c r="V134" s="233"/>
      <c r="W134" s="234"/>
      <c r="X134" s="234"/>
      <c r="Y134" s="234"/>
      <c r="Z134" s="235"/>
      <c r="AA134" s="235"/>
      <c r="AB134" s="236"/>
      <c r="AC134" s="235"/>
      <c r="AD134" s="234"/>
      <c r="AE134" s="234"/>
      <c r="AF134" s="233"/>
      <c r="AG134" s="237"/>
      <c r="AH134" s="223">
        <f>DATABASE!H133</f>
        <v>0</v>
      </c>
    </row>
    <row r="135" spans="1:34" ht="12.75" customHeight="1" x14ac:dyDescent="0.15">
      <c r="A135" s="224">
        <v>133</v>
      </c>
      <c r="B135" s="239">
        <f>DATABASE!C134</f>
        <v>0</v>
      </c>
      <c r="C135" s="240" t="str">
        <f>DATABASE!D134</f>
        <v>GPD JEMNICE</v>
      </c>
      <c r="D135" s="241"/>
      <c r="E135" s="241"/>
      <c r="F135" s="241"/>
      <c r="G135" s="241"/>
      <c r="H135" s="200">
        <f t="shared" si="0"/>
        <v>0</v>
      </c>
      <c r="I135" s="241">
        <v>0</v>
      </c>
      <c r="J135" s="242"/>
      <c r="K135" s="242"/>
      <c r="L135" s="201"/>
      <c r="M135" s="242"/>
      <c r="N135" s="243"/>
      <c r="O135" s="243"/>
      <c r="P135" s="243"/>
      <c r="Q135" s="243"/>
      <c r="R135" s="199">
        <f t="shared" si="2"/>
        <v>0</v>
      </c>
      <c r="S135" s="243">
        <v>0</v>
      </c>
      <c r="T135" s="242"/>
      <c r="U135" s="202"/>
      <c r="V135" s="200"/>
      <c r="W135" s="244"/>
      <c r="X135" s="244"/>
      <c r="Y135" s="244"/>
      <c r="Z135" s="245"/>
      <c r="AA135" s="245"/>
      <c r="AB135" s="205"/>
      <c r="AC135" s="245"/>
      <c r="AD135" s="244"/>
      <c r="AE135" s="244"/>
      <c r="AF135" s="200"/>
      <c r="AG135" s="246"/>
      <c r="AH135" s="223">
        <f>DATABASE!H134</f>
        <v>0</v>
      </c>
    </row>
    <row r="136" spans="1:34" ht="12.75" customHeight="1" x14ac:dyDescent="0.15">
      <c r="A136" s="224">
        <v>134</v>
      </c>
      <c r="B136" s="260" t="str">
        <f>DATABASE!C135</f>
        <v>Jaroslav Kejzlar</v>
      </c>
      <c r="C136" s="261" t="str">
        <f>DATABASE!D135</f>
        <v>ŠKODA AUTO KVASINY „A“</v>
      </c>
      <c r="D136" s="249">
        <v>99</v>
      </c>
      <c r="E136" s="249">
        <v>51</v>
      </c>
      <c r="F136" s="249">
        <v>76</v>
      </c>
      <c r="G136" s="249">
        <v>36</v>
      </c>
      <c r="H136" s="212">
        <f t="shared" si="0"/>
        <v>262</v>
      </c>
      <c r="I136" s="249">
        <v>1</v>
      </c>
      <c r="J136" s="213">
        <f t="shared" ref="J136:K136" si="79">SUM(D136:D142,F136:F142,N136:N142,P136:P142)</f>
        <v>1537</v>
      </c>
      <c r="K136" s="213">
        <f t="shared" si="79"/>
        <v>729</v>
      </c>
      <c r="L136" s="214">
        <f>SUM(J136:K142)</f>
        <v>2266</v>
      </c>
      <c r="M136" s="213">
        <f>SUM(I136:I142,S136:S142)</f>
        <v>22</v>
      </c>
      <c r="N136" s="250">
        <v>90</v>
      </c>
      <c r="O136" s="250">
        <v>53</v>
      </c>
      <c r="P136" s="250">
        <v>99</v>
      </c>
      <c r="Q136" s="250">
        <v>53</v>
      </c>
      <c r="R136" s="251">
        <f t="shared" si="2"/>
        <v>295</v>
      </c>
      <c r="S136" s="250">
        <v>0</v>
      </c>
      <c r="T136" s="213"/>
      <c r="U136" s="262" t="str">
        <f>C136</f>
        <v>ŠKODA AUTO KVASINY „A“</v>
      </c>
      <c r="V136" s="253">
        <f>SUM(D136:G142,N136:Q142)</f>
        <v>2266</v>
      </c>
      <c r="W136" s="254">
        <f t="shared" ref="W136:X136" si="80">SUM(D136:D142,F136:F142,N136:N142,P136:P142)</f>
        <v>1537</v>
      </c>
      <c r="X136" s="254">
        <f t="shared" si="80"/>
        <v>729</v>
      </c>
      <c r="Y136" s="254">
        <f>SUM(I136:I142,S136:S142)</f>
        <v>22</v>
      </c>
      <c r="Z136" s="255">
        <f t="shared" ref="Z136:AA136" si="81">SUM(D136:D142,F136:F142)</f>
        <v>772</v>
      </c>
      <c r="AA136" s="255">
        <f t="shared" si="81"/>
        <v>380</v>
      </c>
      <c r="AB136" s="256">
        <f>SUM(D136:G142)</f>
        <v>1152</v>
      </c>
      <c r="AC136" s="255">
        <f>SUM(I136:I142)</f>
        <v>10</v>
      </c>
      <c r="AD136" s="254">
        <f t="shared" ref="AD136:AE136" si="82">SUM(N136:N142,P136:P142)</f>
        <v>765</v>
      </c>
      <c r="AE136" s="254">
        <f t="shared" si="82"/>
        <v>349</v>
      </c>
      <c r="AF136" s="253">
        <f>SUM(N136:Q142)</f>
        <v>1114</v>
      </c>
      <c r="AG136" s="257">
        <f>SUM(S136:S142)</f>
        <v>12</v>
      </c>
      <c r="AH136" s="223">
        <f>DATABASE!H135</f>
        <v>0.66666666666666663</v>
      </c>
    </row>
    <row r="137" spans="1:34" ht="12.75" customHeight="1" x14ac:dyDescent="0.15">
      <c r="A137" s="224">
        <v>135</v>
      </c>
      <c r="B137" s="225" t="str">
        <f>DATABASE!C136</f>
        <v>David Zaňka</v>
      </c>
      <c r="C137" s="226" t="str">
        <f>DATABASE!D136</f>
        <v>ŠKODA AUTO KVASINY „A“</v>
      </c>
      <c r="D137" s="227">
        <v>97</v>
      </c>
      <c r="E137" s="227">
        <v>54</v>
      </c>
      <c r="F137" s="227">
        <v>91</v>
      </c>
      <c r="G137" s="227">
        <v>44</v>
      </c>
      <c r="H137" s="212">
        <f t="shared" si="0"/>
        <v>286</v>
      </c>
      <c r="I137" s="227">
        <v>2</v>
      </c>
      <c r="J137" s="228"/>
      <c r="K137" s="228"/>
      <c r="L137" s="229"/>
      <c r="M137" s="228"/>
      <c r="N137" s="230">
        <v>93</v>
      </c>
      <c r="O137" s="230">
        <v>44</v>
      </c>
      <c r="P137" s="230">
        <v>94</v>
      </c>
      <c r="Q137" s="230">
        <v>35</v>
      </c>
      <c r="R137" s="231">
        <f t="shared" si="2"/>
        <v>266</v>
      </c>
      <c r="S137" s="230">
        <v>3</v>
      </c>
      <c r="T137" s="228"/>
      <c r="U137" s="232"/>
      <c r="V137" s="233"/>
      <c r="W137" s="234"/>
      <c r="X137" s="234"/>
      <c r="Y137" s="234"/>
      <c r="Z137" s="235"/>
      <c r="AA137" s="235"/>
      <c r="AB137" s="236"/>
      <c r="AC137" s="235"/>
      <c r="AD137" s="234"/>
      <c r="AE137" s="234"/>
      <c r="AF137" s="233"/>
      <c r="AG137" s="237"/>
      <c r="AH137" s="223">
        <f>DATABASE!H136</f>
        <v>0.6875</v>
      </c>
    </row>
    <row r="138" spans="1:34" ht="12.75" customHeight="1" x14ac:dyDescent="0.15">
      <c r="A138" s="224">
        <v>136</v>
      </c>
      <c r="B138" s="225" t="str">
        <f>DATABASE!C137</f>
        <v>Lukáš Hartman</v>
      </c>
      <c r="C138" s="226" t="str">
        <f>DATABASE!D137</f>
        <v>ŠKODA AUTO KVASINY „A“</v>
      </c>
      <c r="D138" s="227">
        <v>109</v>
      </c>
      <c r="E138" s="227">
        <v>58</v>
      </c>
      <c r="F138" s="227">
        <v>98</v>
      </c>
      <c r="G138" s="227">
        <v>53</v>
      </c>
      <c r="H138" s="212">
        <f t="shared" si="0"/>
        <v>318</v>
      </c>
      <c r="I138" s="227">
        <v>4</v>
      </c>
      <c r="J138" s="228"/>
      <c r="K138" s="228"/>
      <c r="L138" s="229"/>
      <c r="M138" s="228"/>
      <c r="N138" s="230">
        <v>87</v>
      </c>
      <c r="O138" s="230">
        <v>36</v>
      </c>
      <c r="P138" s="230">
        <v>98</v>
      </c>
      <c r="Q138" s="230">
        <v>49</v>
      </c>
      <c r="R138" s="231">
        <f t="shared" si="2"/>
        <v>270</v>
      </c>
      <c r="S138" s="230">
        <v>5</v>
      </c>
      <c r="T138" s="228"/>
      <c r="U138" s="232"/>
      <c r="V138" s="233"/>
      <c r="W138" s="234"/>
      <c r="X138" s="234"/>
      <c r="Y138" s="234"/>
      <c r="Z138" s="235"/>
      <c r="AA138" s="235"/>
      <c r="AB138" s="236"/>
      <c r="AC138" s="235"/>
      <c r="AD138" s="234"/>
      <c r="AE138" s="234"/>
      <c r="AF138" s="233"/>
      <c r="AG138" s="237"/>
      <c r="AH138" s="223">
        <f>DATABASE!H137</f>
        <v>0.70833333333333337</v>
      </c>
    </row>
    <row r="139" spans="1:34" ht="12.75" customHeight="1" x14ac:dyDescent="0.15">
      <c r="A139" s="224">
        <v>137</v>
      </c>
      <c r="B139" s="225" t="str">
        <f>DATABASE!C138</f>
        <v>Milan Koblása</v>
      </c>
      <c r="C139" s="226" t="str">
        <f>DATABASE!D138</f>
        <v>ŠKODA AUTO KVASINY „A“</v>
      </c>
      <c r="D139" s="227">
        <v>99</v>
      </c>
      <c r="E139" s="227">
        <v>43</v>
      </c>
      <c r="F139" s="227">
        <v>103</v>
      </c>
      <c r="G139" s="227">
        <v>41</v>
      </c>
      <c r="H139" s="212">
        <f t="shared" si="0"/>
        <v>286</v>
      </c>
      <c r="I139" s="227">
        <v>3</v>
      </c>
      <c r="J139" s="228"/>
      <c r="K139" s="228"/>
      <c r="L139" s="229"/>
      <c r="M139" s="228"/>
      <c r="N139" s="230">
        <v>105</v>
      </c>
      <c r="O139" s="230">
        <v>44</v>
      </c>
      <c r="P139" s="230">
        <v>99</v>
      </c>
      <c r="Q139" s="230">
        <v>35</v>
      </c>
      <c r="R139" s="231">
        <f t="shared" si="2"/>
        <v>283</v>
      </c>
      <c r="S139" s="230">
        <v>4</v>
      </c>
      <c r="T139" s="228"/>
      <c r="U139" s="232"/>
      <c r="V139" s="233"/>
      <c r="W139" s="234"/>
      <c r="X139" s="234"/>
      <c r="Y139" s="234"/>
      <c r="Z139" s="235"/>
      <c r="AA139" s="235"/>
      <c r="AB139" s="236"/>
      <c r="AC139" s="235"/>
      <c r="AD139" s="234"/>
      <c r="AE139" s="234"/>
      <c r="AF139" s="233"/>
      <c r="AG139" s="237"/>
      <c r="AH139" s="223">
        <f>DATABASE!H138</f>
        <v>0.72916666666666663</v>
      </c>
    </row>
    <row r="140" spans="1:34" ht="12.75" customHeight="1" x14ac:dyDescent="0.15">
      <c r="A140" s="224">
        <v>138</v>
      </c>
      <c r="B140" s="225" t="str">
        <f>DATABASE!C139</f>
        <v>Jiří Dušánek</v>
      </c>
      <c r="C140" s="226" t="str">
        <f>DATABASE!D139</f>
        <v>ŠKODA AUTO KVASINY „A“</v>
      </c>
      <c r="D140" s="227"/>
      <c r="E140" s="227"/>
      <c r="F140" s="227"/>
      <c r="G140" s="227"/>
      <c r="H140" s="212">
        <f t="shared" si="0"/>
        <v>0</v>
      </c>
      <c r="I140" s="227">
        <v>0</v>
      </c>
      <c r="J140" s="228"/>
      <c r="K140" s="228"/>
      <c r="L140" s="229"/>
      <c r="M140" s="228"/>
      <c r="N140" s="230"/>
      <c r="O140" s="230"/>
      <c r="P140" s="230"/>
      <c r="Q140" s="230"/>
      <c r="R140" s="231">
        <f t="shared" si="2"/>
        <v>0</v>
      </c>
      <c r="S140" s="230">
        <v>0</v>
      </c>
      <c r="T140" s="228"/>
      <c r="U140" s="232"/>
      <c r="V140" s="233"/>
      <c r="W140" s="234"/>
      <c r="X140" s="234"/>
      <c r="Y140" s="234"/>
      <c r="Z140" s="235"/>
      <c r="AA140" s="235"/>
      <c r="AB140" s="236"/>
      <c r="AC140" s="235"/>
      <c r="AD140" s="234"/>
      <c r="AE140" s="234"/>
      <c r="AF140" s="233"/>
      <c r="AG140" s="237"/>
      <c r="AH140" s="223">
        <f>DATABASE!H139</f>
        <v>0</v>
      </c>
    </row>
    <row r="141" spans="1:34" ht="12.75" customHeight="1" x14ac:dyDescent="0.15">
      <c r="A141" s="224">
        <v>139</v>
      </c>
      <c r="B141" s="225" t="str">
        <f>DATABASE!C140</f>
        <v>0</v>
      </c>
      <c r="C141" s="226" t="str">
        <f>DATABASE!D140</f>
        <v>0</v>
      </c>
      <c r="D141" s="227"/>
      <c r="E141" s="227"/>
      <c r="F141" s="227"/>
      <c r="G141" s="227"/>
      <c r="H141" s="212">
        <f t="shared" si="0"/>
        <v>0</v>
      </c>
      <c r="I141" s="227">
        <v>0</v>
      </c>
      <c r="J141" s="228"/>
      <c r="K141" s="228"/>
      <c r="L141" s="229"/>
      <c r="M141" s="228"/>
      <c r="N141" s="230"/>
      <c r="O141" s="230"/>
      <c r="P141" s="230"/>
      <c r="Q141" s="230"/>
      <c r="R141" s="231">
        <f t="shared" si="2"/>
        <v>0</v>
      </c>
      <c r="S141" s="230">
        <v>0</v>
      </c>
      <c r="T141" s="228"/>
      <c r="U141" s="232"/>
      <c r="V141" s="233"/>
      <c r="W141" s="234"/>
      <c r="X141" s="234"/>
      <c r="Y141" s="234"/>
      <c r="Z141" s="235"/>
      <c r="AA141" s="235"/>
      <c r="AB141" s="236"/>
      <c r="AC141" s="235"/>
      <c r="AD141" s="234"/>
      <c r="AE141" s="234"/>
      <c r="AF141" s="233"/>
      <c r="AG141" s="237"/>
      <c r="AH141" s="223">
        <f>DATABASE!H140</f>
        <v>0</v>
      </c>
    </row>
    <row r="142" spans="1:34" ht="12.75" customHeight="1" x14ac:dyDescent="0.15">
      <c r="A142" s="224">
        <v>140</v>
      </c>
      <c r="B142" s="239">
        <f>DATABASE!C141</f>
        <v>0</v>
      </c>
      <c r="C142" s="240">
        <f>DATABASE!D141</f>
        <v>0</v>
      </c>
      <c r="D142" s="241"/>
      <c r="E142" s="241"/>
      <c r="F142" s="241"/>
      <c r="G142" s="241"/>
      <c r="H142" s="200">
        <f t="shared" si="0"/>
        <v>0</v>
      </c>
      <c r="I142" s="241">
        <v>0</v>
      </c>
      <c r="J142" s="242"/>
      <c r="K142" s="242"/>
      <c r="L142" s="201"/>
      <c r="M142" s="242"/>
      <c r="N142" s="243"/>
      <c r="O142" s="243"/>
      <c r="P142" s="243"/>
      <c r="Q142" s="243"/>
      <c r="R142" s="199">
        <f t="shared" si="2"/>
        <v>0</v>
      </c>
      <c r="S142" s="243">
        <v>0</v>
      </c>
      <c r="T142" s="242"/>
      <c r="U142" s="202"/>
      <c r="V142" s="200"/>
      <c r="W142" s="244"/>
      <c r="X142" s="244"/>
      <c r="Y142" s="244"/>
      <c r="Z142" s="245"/>
      <c r="AA142" s="245"/>
      <c r="AB142" s="205"/>
      <c r="AC142" s="245"/>
      <c r="AD142" s="244"/>
      <c r="AE142" s="244"/>
      <c r="AF142" s="200"/>
      <c r="AG142" s="246"/>
      <c r="AH142" s="223">
        <f>DATABASE!H141</f>
        <v>0</v>
      </c>
    </row>
    <row r="143" spans="1:34" ht="12.75" customHeight="1" x14ac:dyDescent="0.15">
      <c r="A143" s="224">
        <v>141</v>
      </c>
      <c r="B143" s="260" t="str">
        <f>DATABASE!C142</f>
        <v>David Pešák</v>
      </c>
      <c r="C143" s="261" t="str">
        <f>DATABASE!D142</f>
        <v>PACOŠI SLAVONICE</v>
      </c>
      <c r="D143" s="249">
        <v>90</v>
      </c>
      <c r="E143" s="249">
        <v>45</v>
      </c>
      <c r="F143" s="249">
        <v>90</v>
      </c>
      <c r="G143" s="249">
        <v>35</v>
      </c>
      <c r="H143" s="212">
        <f t="shared" si="0"/>
        <v>260</v>
      </c>
      <c r="I143" s="249">
        <v>4</v>
      </c>
      <c r="J143" s="213">
        <f t="shared" ref="J143:K143" si="83">SUM(D143:D149,F143:F149,N143:N149,P143:P149)</f>
        <v>1413</v>
      </c>
      <c r="K143" s="213">
        <f t="shared" si="83"/>
        <v>683</v>
      </c>
      <c r="L143" s="214">
        <f>SUM(J143:K149)</f>
        <v>2096</v>
      </c>
      <c r="M143" s="213">
        <f>SUM(I143:I149,S143:S149)</f>
        <v>35</v>
      </c>
      <c r="N143" s="250">
        <v>86</v>
      </c>
      <c r="O143" s="250">
        <v>35</v>
      </c>
      <c r="P143" s="250">
        <v>89</v>
      </c>
      <c r="Q143" s="250">
        <v>33</v>
      </c>
      <c r="R143" s="251">
        <f t="shared" si="2"/>
        <v>243</v>
      </c>
      <c r="S143" s="250">
        <v>7</v>
      </c>
      <c r="T143" s="213"/>
      <c r="U143" s="262" t="str">
        <f>C143</f>
        <v>PACOŠI SLAVONICE</v>
      </c>
      <c r="V143" s="253">
        <f>SUM(D143:G149,N143:Q149)</f>
        <v>2096</v>
      </c>
      <c r="W143" s="254">
        <f t="shared" ref="W143:X143" si="84">SUM(D143:D149,F143:F149,N143:N149,P143:P149)</f>
        <v>1413</v>
      </c>
      <c r="X143" s="254">
        <f t="shared" si="84"/>
        <v>683</v>
      </c>
      <c r="Y143" s="254">
        <f>SUM(I143:I149,S143:S149)</f>
        <v>35</v>
      </c>
      <c r="Z143" s="255">
        <f t="shared" ref="Z143:AA143" si="85">SUM(D143:D149,F143:F149)</f>
        <v>728</v>
      </c>
      <c r="AA143" s="255">
        <f t="shared" si="85"/>
        <v>370</v>
      </c>
      <c r="AB143" s="256">
        <f>SUM(D143:G149)</f>
        <v>1098</v>
      </c>
      <c r="AC143" s="255">
        <f>SUM(I143:I149)</f>
        <v>13</v>
      </c>
      <c r="AD143" s="254">
        <f t="shared" ref="AD143:AE143" si="86">SUM(N143:N149,P143:P149)</f>
        <v>685</v>
      </c>
      <c r="AE143" s="254">
        <f t="shared" si="86"/>
        <v>313</v>
      </c>
      <c r="AF143" s="253">
        <f>SUM(N143:Q149)</f>
        <v>998</v>
      </c>
      <c r="AG143" s="257">
        <f>SUM(S143:S149)</f>
        <v>22</v>
      </c>
      <c r="AH143" s="223">
        <f>DATABASE!H142</f>
        <v>0.75</v>
      </c>
    </row>
    <row r="144" spans="1:34" ht="12.75" customHeight="1" x14ac:dyDescent="0.15">
      <c r="A144" s="224">
        <v>142</v>
      </c>
      <c r="B144" s="225" t="str">
        <f>DATABASE!C143</f>
        <v>Dušan Šívr</v>
      </c>
      <c r="C144" s="226" t="str">
        <f>DATABASE!D143</f>
        <v>PACOŠI SLAVONICE</v>
      </c>
      <c r="D144" s="227">
        <v>83</v>
      </c>
      <c r="E144" s="227">
        <v>62</v>
      </c>
      <c r="F144" s="227">
        <v>97</v>
      </c>
      <c r="G144" s="227">
        <v>45</v>
      </c>
      <c r="H144" s="212">
        <f t="shared" si="0"/>
        <v>287</v>
      </c>
      <c r="I144" s="227">
        <v>1</v>
      </c>
      <c r="J144" s="228"/>
      <c r="K144" s="228"/>
      <c r="L144" s="229"/>
      <c r="M144" s="228"/>
      <c r="N144" s="230">
        <v>78</v>
      </c>
      <c r="O144" s="230">
        <v>36</v>
      </c>
      <c r="P144" s="230">
        <v>100</v>
      </c>
      <c r="Q144" s="230">
        <v>51</v>
      </c>
      <c r="R144" s="231">
        <f t="shared" si="2"/>
        <v>265</v>
      </c>
      <c r="S144" s="230">
        <v>5</v>
      </c>
      <c r="T144" s="228"/>
      <c r="U144" s="232"/>
      <c r="V144" s="233"/>
      <c r="W144" s="234"/>
      <c r="X144" s="234"/>
      <c r="Y144" s="234"/>
      <c r="Z144" s="235"/>
      <c r="AA144" s="235"/>
      <c r="AB144" s="236"/>
      <c r="AC144" s="235"/>
      <c r="AD144" s="234"/>
      <c r="AE144" s="234"/>
      <c r="AF144" s="233"/>
      <c r="AG144" s="237"/>
      <c r="AH144" s="223">
        <f>DATABASE!H143</f>
        <v>0.77083333333333337</v>
      </c>
    </row>
    <row r="145" spans="1:34" ht="12.75" customHeight="1" x14ac:dyDescent="0.15">
      <c r="A145" s="224">
        <v>143</v>
      </c>
      <c r="B145" s="225" t="str">
        <f>DATABASE!C144</f>
        <v>Patrik Jindra</v>
      </c>
      <c r="C145" s="226" t="str">
        <f>DATABASE!D144</f>
        <v>PACOŠI SLAVONICE</v>
      </c>
      <c r="D145" s="227">
        <v>90</v>
      </c>
      <c r="E145" s="227">
        <v>51</v>
      </c>
      <c r="F145" s="227">
        <v>96</v>
      </c>
      <c r="G145" s="227">
        <v>43</v>
      </c>
      <c r="H145" s="212">
        <f t="shared" si="0"/>
        <v>280</v>
      </c>
      <c r="I145" s="227">
        <v>4</v>
      </c>
      <c r="J145" s="228"/>
      <c r="K145" s="228"/>
      <c r="L145" s="229"/>
      <c r="M145" s="228"/>
      <c r="N145" s="230">
        <v>79</v>
      </c>
      <c r="O145" s="230">
        <v>36</v>
      </c>
      <c r="P145" s="230">
        <v>103</v>
      </c>
      <c r="Q145" s="230">
        <v>45</v>
      </c>
      <c r="R145" s="231">
        <f t="shared" si="2"/>
        <v>263</v>
      </c>
      <c r="S145" s="230">
        <v>5</v>
      </c>
      <c r="T145" s="228"/>
      <c r="U145" s="232"/>
      <c r="V145" s="233"/>
      <c r="W145" s="234"/>
      <c r="X145" s="234"/>
      <c r="Y145" s="234"/>
      <c r="Z145" s="235"/>
      <c r="AA145" s="235"/>
      <c r="AB145" s="236"/>
      <c r="AC145" s="235"/>
      <c r="AD145" s="234"/>
      <c r="AE145" s="234"/>
      <c r="AF145" s="233"/>
      <c r="AG145" s="237"/>
      <c r="AH145" s="223">
        <f>DATABASE!H144</f>
        <v>0.79166666666666663</v>
      </c>
    </row>
    <row r="146" spans="1:34" ht="12.75" customHeight="1" x14ac:dyDescent="0.15">
      <c r="A146" s="224">
        <v>144</v>
      </c>
      <c r="B146" s="225" t="str">
        <f>DATABASE!C145</f>
        <v>Jan Šuhaj</v>
      </c>
      <c r="C146" s="226" t="str">
        <f>DATABASE!D145</f>
        <v>PACOŠI SLAVONICE</v>
      </c>
      <c r="D146" s="227">
        <v>94</v>
      </c>
      <c r="E146" s="227">
        <v>53</v>
      </c>
      <c r="F146" s="227">
        <v>88</v>
      </c>
      <c r="G146" s="227">
        <v>36</v>
      </c>
      <c r="H146" s="212">
        <f t="shared" si="0"/>
        <v>271</v>
      </c>
      <c r="I146" s="227">
        <v>4</v>
      </c>
      <c r="J146" s="228"/>
      <c r="K146" s="228"/>
      <c r="L146" s="229"/>
      <c r="M146" s="228"/>
      <c r="N146" s="230">
        <v>75</v>
      </c>
      <c r="O146" s="230">
        <v>32</v>
      </c>
      <c r="P146" s="230">
        <v>75</v>
      </c>
      <c r="Q146" s="230">
        <v>45</v>
      </c>
      <c r="R146" s="231">
        <f t="shared" si="2"/>
        <v>227</v>
      </c>
      <c r="S146" s="230">
        <v>5</v>
      </c>
      <c r="T146" s="228"/>
      <c r="U146" s="232"/>
      <c r="V146" s="233"/>
      <c r="W146" s="234"/>
      <c r="X146" s="234"/>
      <c r="Y146" s="234"/>
      <c r="Z146" s="235"/>
      <c r="AA146" s="235"/>
      <c r="AB146" s="236"/>
      <c r="AC146" s="235"/>
      <c r="AD146" s="234"/>
      <c r="AE146" s="234"/>
      <c r="AF146" s="233"/>
      <c r="AG146" s="237"/>
      <c r="AH146" s="223">
        <f>DATABASE!H145</f>
        <v>0.8125</v>
      </c>
    </row>
    <row r="147" spans="1:34" ht="12.75" customHeight="1" x14ac:dyDescent="0.15">
      <c r="A147" s="224">
        <v>145</v>
      </c>
      <c r="B147" s="225" t="str">
        <f>DATABASE!C146</f>
        <v>0</v>
      </c>
      <c r="C147" s="226" t="str">
        <f>DATABASE!D146</f>
        <v>PACOŠI SLAVONICE</v>
      </c>
      <c r="D147" s="227"/>
      <c r="E147" s="227"/>
      <c r="F147" s="227"/>
      <c r="G147" s="227"/>
      <c r="H147" s="212">
        <f t="shared" si="0"/>
        <v>0</v>
      </c>
      <c r="I147" s="227">
        <v>0</v>
      </c>
      <c r="J147" s="228"/>
      <c r="K147" s="228"/>
      <c r="L147" s="229"/>
      <c r="M147" s="228"/>
      <c r="N147" s="230"/>
      <c r="O147" s="230"/>
      <c r="P147" s="230"/>
      <c r="Q147" s="230"/>
      <c r="R147" s="231">
        <f t="shared" si="2"/>
        <v>0</v>
      </c>
      <c r="S147" s="230">
        <v>0</v>
      </c>
      <c r="T147" s="228"/>
      <c r="U147" s="232"/>
      <c r="V147" s="233"/>
      <c r="W147" s="234"/>
      <c r="X147" s="234"/>
      <c r="Y147" s="234"/>
      <c r="Z147" s="235"/>
      <c r="AA147" s="235"/>
      <c r="AB147" s="236"/>
      <c r="AC147" s="235"/>
      <c r="AD147" s="234"/>
      <c r="AE147" s="234"/>
      <c r="AF147" s="233"/>
      <c r="AG147" s="237"/>
      <c r="AH147" s="223">
        <f>DATABASE!H146</f>
        <v>0</v>
      </c>
    </row>
    <row r="148" spans="1:34" ht="12.75" customHeight="1" x14ac:dyDescent="0.15">
      <c r="A148" s="224">
        <v>146</v>
      </c>
      <c r="B148" s="225">
        <f>DATABASE!C147</f>
        <v>0</v>
      </c>
      <c r="C148" s="226">
        <f>DATABASE!D147</f>
        <v>0</v>
      </c>
      <c r="D148" s="227"/>
      <c r="E148" s="227"/>
      <c r="F148" s="227"/>
      <c r="G148" s="227"/>
      <c r="H148" s="212">
        <f t="shared" si="0"/>
        <v>0</v>
      </c>
      <c r="I148" s="227">
        <v>0</v>
      </c>
      <c r="J148" s="228"/>
      <c r="K148" s="228"/>
      <c r="L148" s="229"/>
      <c r="M148" s="228"/>
      <c r="N148" s="230"/>
      <c r="O148" s="230"/>
      <c r="P148" s="230"/>
      <c r="Q148" s="230"/>
      <c r="R148" s="231">
        <f t="shared" si="2"/>
        <v>0</v>
      </c>
      <c r="S148" s="230">
        <v>0</v>
      </c>
      <c r="T148" s="228"/>
      <c r="U148" s="232"/>
      <c r="V148" s="233"/>
      <c r="W148" s="234"/>
      <c r="X148" s="234"/>
      <c r="Y148" s="234"/>
      <c r="Z148" s="235"/>
      <c r="AA148" s="235"/>
      <c r="AB148" s="236"/>
      <c r="AC148" s="235"/>
      <c r="AD148" s="234"/>
      <c r="AE148" s="234"/>
      <c r="AF148" s="233"/>
      <c r="AG148" s="237"/>
      <c r="AH148" s="223">
        <f>DATABASE!H147</f>
        <v>0</v>
      </c>
    </row>
    <row r="149" spans="1:34" ht="12.75" customHeight="1" x14ac:dyDescent="0.15">
      <c r="A149" s="224">
        <v>147</v>
      </c>
      <c r="B149" s="239">
        <f>DATABASE!C148</f>
        <v>0</v>
      </c>
      <c r="C149" s="240">
        <f>DATABASE!D148</f>
        <v>0</v>
      </c>
      <c r="D149" s="241"/>
      <c r="E149" s="241"/>
      <c r="F149" s="241"/>
      <c r="G149" s="241"/>
      <c r="H149" s="200">
        <f t="shared" si="0"/>
        <v>0</v>
      </c>
      <c r="I149" s="241">
        <v>0</v>
      </c>
      <c r="J149" s="242"/>
      <c r="K149" s="242"/>
      <c r="L149" s="201"/>
      <c r="M149" s="242"/>
      <c r="N149" s="243"/>
      <c r="O149" s="243"/>
      <c r="P149" s="243"/>
      <c r="Q149" s="243"/>
      <c r="R149" s="199">
        <f t="shared" si="2"/>
        <v>0</v>
      </c>
      <c r="S149" s="243">
        <v>0</v>
      </c>
      <c r="T149" s="242"/>
      <c r="U149" s="202"/>
      <c r="V149" s="200"/>
      <c r="W149" s="244"/>
      <c r="X149" s="244"/>
      <c r="Y149" s="244"/>
      <c r="Z149" s="245"/>
      <c r="AA149" s="245"/>
      <c r="AB149" s="205"/>
      <c r="AC149" s="245"/>
      <c r="AD149" s="244"/>
      <c r="AE149" s="244"/>
      <c r="AF149" s="200"/>
      <c r="AG149" s="246"/>
      <c r="AH149" s="223">
        <f>DATABASE!H148</f>
        <v>0</v>
      </c>
    </row>
    <row r="150" spans="1:34" ht="12.75" customHeight="1" x14ac:dyDescent="0.15">
      <c r="A150" s="224">
        <v>148</v>
      </c>
      <c r="B150" s="260" t="str">
        <f>DATABASE!C149</f>
        <v>Michal Šilhavý</v>
      </c>
      <c r="C150" s="261" t="str">
        <f>DATABASE!D149</f>
        <v>BEDŘICH ROKYCANY</v>
      </c>
      <c r="D150" s="249">
        <v>100</v>
      </c>
      <c r="E150" s="249">
        <v>41</v>
      </c>
      <c r="F150" s="249">
        <v>102</v>
      </c>
      <c r="G150" s="249">
        <v>53</v>
      </c>
      <c r="H150" s="212">
        <f t="shared" si="0"/>
        <v>296</v>
      </c>
      <c r="I150" s="249">
        <v>2</v>
      </c>
      <c r="J150" s="213">
        <f t="shared" ref="J150:K150" si="87">SUM(D150:D156,F150:F156,N150:N156,P150:P156)</f>
        <v>1532</v>
      </c>
      <c r="K150" s="213">
        <f t="shared" si="87"/>
        <v>752</v>
      </c>
      <c r="L150" s="214">
        <f>SUM(J150:K156)</f>
        <v>2284</v>
      </c>
      <c r="M150" s="213">
        <f>SUM(I150:I156,S150:S156)</f>
        <v>24</v>
      </c>
      <c r="N150" s="250">
        <v>100</v>
      </c>
      <c r="O150" s="250">
        <v>69</v>
      </c>
      <c r="P150" s="250">
        <v>98</v>
      </c>
      <c r="Q150" s="250">
        <v>45</v>
      </c>
      <c r="R150" s="251">
        <f t="shared" si="2"/>
        <v>312</v>
      </c>
      <c r="S150" s="250">
        <v>2</v>
      </c>
      <c r="T150" s="213"/>
      <c r="U150" s="262" t="str">
        <f>C150</f>
        <v>BEDŘICH ROKYCANY</v>
      </c>
      <c r="V150" s="253">
        <f>SUM(D150:G156,N150:Q156)</f>
        <v>2284</v>
      </c>
      <c r="W150" s="254">
        <f t="shared" ref="W150:X150" si="88">SUM(D150:D156,F150:F156,N150:N156,P150:P156)</f>
        <v>1532</v>
      </c>
      <c r="X150" s="254">
        <f t="shared" si="88"/>
        <v>752</v>
      </c>
      <c r="Y150" s="254">
        <f>SUM(I150:I156,S150:S156)</f>
        <v>24</v>
      </c>
      <c r="Z150" s="255">
        <f t="shared" ref="Z150:AA150" si="89">SUM(D150:D156,F150:F156)</f>
        <v>764</v>
      </c>
      <c r="AA150" s="255">
        <f t="shared" si="89"/>
        <v>357</v>
      </c>
      <c r="AB150" s="256">
        <f>SUM(D150:G156)</f>
        <v>1121</v>
      </c>
      <c r="AC150" s="255">
        <f>SUM(I150:I156)</f>
        <v>12</v>
      </c>
      <c r="AD150" s="254">
        <f t="shared" ref="AD150:AE150" si="90">SUM(N150:N156,P150:P156)</f>
        <v>768</v>
      </c>
      <c r="AE150" s="254">
        <f t="shared" si="90"/>
        <v>395</v>
      </c>
      <c r="AF150" s="253">
        <f>SUM(N150:Q156)</f>
        <v>1163</v>
      </c>
      <c r="AG150" s="257">
        <f>SUM(S150:S156)</f>
        <v>12</v>
      </c>
      <c r="AH150" s="223">
        <f>DATABASE!H149</f>
        <v>0.75</v>
      </c>
    </row>
    <row r="151" spans="1:34" ht="12.75" customHeight="1" x14ac:dyDescent="0.15">
      <c r="A151" s="224">
        <v>149</v>
      </c>
      <c r="B151" s="225" t="str">
        <f>DATABASE!C150</f>
        <v>Ladislav Šilhavý</v>
      </c>
      <c r="C151" s="226" t="str">
        <f>DATABASE!D150</f>
        <v>BEDŘICH ROKYCANY</v>
      </c>
      <c r="D151" s="227">
        <v>85</v>
      </c>
      <c r="E151" s="227">
        <v>44</v>
      </c>
      <c r="F151" s="227">
        <v>99</v>
      </c>
      <c r="G151" s="227">
        <v>36</v>
      </c>
      <c r="H151" s="212">
        <f t="shared" si="0"/>
        <v>264</v>
      </c>
      <c r="I151" s="227">
        <v>5</v>
      </c>
      <c r="J151" s="228"/>
      <c r="K151" s="228"/>
      <c r="L151" s="229"/>
      <c r="M151" s="228"/>
      <c r="N151" s="230">
        <v>95</v>
      </c>
      <c r="O151" s="230">
        <v>44</v>
      </c>
      <c r="P151" s="230">
        <v>94</v>
      </c>
      <c r="Q151" s="230">
        <v>45</v>
      </c>
      <c r="R151" s="231">
        <f t="shared" si="2"/>
        <v>278</v>
      </c>
      <c r="S151" s="230">
        <v>6</v>
      </c>
      <c r="T151" s="228"/>
      <c r="U151" s="232"/>
      <c r="V151" s="233"/>
      <c r="W151" s="234"/>
      <c r="X151" s="234"/>
      <c r="Y151" s="234"/>
      <c r="Z151" s="235"/>
      <c r="AA151" s="235"/>
      <c r="AB151" s="236"/>
      <c r="AC151" s="235"/>
      <c r="AD151" s="234"/>
      <c r="AE151" s="234"/>
      <c r="AF151" s="233"/>
      <c r="AG151" s="237"/>
      <c r="AH151" s="223">
        <f>DATABASE!H150</f>
        <v>0.77083333333333337</v>
      </c>
    </row>
    <row r="152" spans="1:34" ht="12.75" customHeight="1" x14ac:dyDescent="0.15">
      <c r="A152" s="224">
        <v>150</v>
      </c>
      <c r="B152" s="225" t="str">
        <f>DATABASE!C151</f>
        <v>Ladislav Benýr</v>
      </c>
      <c r="C152" s="226" t="str">
        <f>DATABASE!D151</f>
        <v>BEDŘICH ROKYCANY</v>
      </c>
      <c r="D152" s="227">
        <v>86</v>
      </c>
      <c r="E152" s="227">
        <v>45</v>
      </c>
      <c r="F152" s="227">
        <v>93</v>
      </c>
      <c r="G152" s="227">
        <v>40</v>
      </c>
      <c r="H152" s="212">
        <f t="shared" si="0"/>
        <v>264</v>
      </c>
      <c r="I152" s="227">
        <v>3</v>
      </c>
      <c r="J152" s="228"/>
      <c r="K152" s="228"/>
      <c r="L152" s="229"/>
      <c r="M152" s="228"/>
      <c r="N152" s="230"/>
      <c r="O152" s="230"/>
      <c r="P152" s="230"/>
      <c r="Q152" s="230"/>
      <c r="R152" s="231">
        <f t="shared" si="2"/>
        <v>0</v>
      </c>
      <c r="S152" s="230">
        <v>0</v>
      </c>
      <c r="T152" s="228"/>
      <c r="U152" s="232"/>
      <c r="V152" s="233"/>
      <c r="W152" s="234"/>
      <c r="X152" s="234"/>
      <c r="Y152" s="234"/>
      <c r="Z152" s="235"/>
      <c r="AA152" s="235"/>
      <c r="AB152" s="236"/>
      <c r="AC152" s="235"/>
      <c r="AD152" s="234"/>
      <c r="AE152" s="234"/>
      <c r="AF152" s="233"/>
      <c r="AG152" s="237"/>
      <c r="AH152" s="223">
        <f>DATABASE!H151</f>
        <v>0.79166666666666663</v>
      </c>
    </row>
    <row r="153" spans="1:34" ht="12.75" customHeight="1" x14ac:dyDescent="0.15">
      <c r="A153" s="224">
        <v>151</v>
      </c>
      <c r="B153" s="225" t="str">
        <f>DATABASE!C152</f>
        <v>Roman Veselý</v>
      </c>
      <c r="C153" s="226" t="str">
        <f>DATABASE!D152</f>
        <v>BEDŘICH ROKYCANY</v>
      </c>
      <c r="D153" s="227"/>
      <c r="E153" s="227"/>
      <c r="F153" s="227"/>
      <c r="G153" s="227"/>
      <c r="H153" s="212">
        <f t="shared" si="0"/>
        <v>0</v>
      </c>
      <c r="I153" s="227">
        <v>0</v>
      </c>
      <c r="J153" s="228"/>
      <c r="K153" s="228"/>
      <c r="L153" s="229"/>
      <c r="M153" s="228"/>
      <c r="N153" s="230">
        <v>97</v>
      </c>
      <c r="O153" s="230">
        <v>45</v>
      </c>
      <c r="P153" s="230">
        <v>84</v>
      </c>
      <c r="Q153" s="230">
        <v>44</v>
      </c>
      <c r="R153" s="231">
        <f t="shared" si="2"/>
        <v>270</v>
      </c>
      <c r="S153" s="230">
        <v>4</v>
      </c>
      <c r="T153" s="228"/>
      <c r="U153" s="232"/>
      <c r="V153" s="233"/>
      <c r="W153" s="234"/>
      <c r="X153" s="234"/>
      <c r="Y153" s="234"/>
      <c r="Z153" s="235"/>
      <c r="AA153" s="235"/>
      <c r="AB153" s="236"/>
      <c r="AC153" s="235"/>
      <c r="AD153" s="234"/>
      <c r="AE153" s="234"/>
      <c r="AF153" s="233"/>
      <c r="AG153" s="237"/>
      <c r="AH153" s="223">
        <f>DATABASE!H152</f>
        <v>0.83333333333333337</v>
      </c>
    </row>
    <row r="154" spans="1:34" ht="12.75" customHeight="1" x14ac:dyDescent="0.15">
      <c r="A154" s="224">
        <v>152</v>
      </c>
      <c r="B154" s="225" t="str">
        <f>DATABASE!C153</f>
        <v>Martin Fürst (h)</v>
      </c>
      <c r="C154" s="226" t="str">
        <f>DATABASE!D153</f>
        <v>BEDŘICH ROKYCANY</v>
      </c>
      <c r="D154" s="227">
        <v>92</v>
      </c>
      <c r="E154" s="227">
        <v>44</v>
      </c>
      <c r="F154" s="227">
        <v>107</v>
      </c>
      <c r="G154" s="227">
        <v>54</v>
      </c>
      <c r="H154" s="212">
        <f t="shared" si="0"/>
        <v>297</v>
      </c>
      <c r="I154" s="227">
        <v>2</v>
      </c>
      <c r="J154" s="228"/>
      <c r="K154" s="228"/>
      <c r="L154" s="229"/>
      <c r="M154" s="228"/>
      <c r="N154" s="230">
        <v>99</v>
      </c>
      <c r="O154" s="230">
        <v>52</v>
      </c>
      <c r="P154" s="230">
        <v>101</v>
      </c>
      <c r="Q154" s="230">
        <v>51</v>
      </c>
      <c r="R154" s="231">
        <f t="shared" si="2"/>
        <v>303</v>
      </c>
      <c r="S154" s="230">
        <v>0</v>
      </c>
      <c r="T154" s="228"/>
      <c r="U154" s="232"/>
      <c r="V154" s="233"/>
      <c r="W154" s="234"/>
      <c r="X154" s="234"/>
      <c r="Y154" s="234"/>
      <c r="Z154" s="235"/>
      <c r="AA154" s="235"/>
      <c r="AB154" s="236"/>
      <c r="AC154" s="235"/>
      <c r="AD154" s="234"/>
      <c r="AE154" s="234"/>
      <c r="AF154" s="233"/>
      <c r="AG154" s="237"/>
      <c r="AH154" s="223">
        <f>DATABASE!H153</f>
        <v>0</v>
      </c>
    </row>
    <row r="155" spans="1:34" ht="12.75" customHeight="1" x14ac:dyDescent="0.15">
      <c r="A155" s="224">
        <v>153</v>
      </c>
      <c r="B155" s="225">
        <f>DATABASE!C154</f>
        <v>0</v>
      </c>
      <c r="C155" s="226">
        <f>DATABASE!D154</f>
        <v>0</v>
      </c>
      <c r="D155" s="227"/>
      <c r="E155" s="227"/>
      <c r="F155" s="227"/>
      <c r="G155" s="227"/>
      <c r="H155" s="212">
        <f t="shared" si="0"/>
        <v>0</v>
      </c>
      <c r="I155" s="227">
        <v>0</v>
      </c>
      <c r="J155" s="228"/>
      <c r="K155" s="228"/>
      <c r="L155" s="229"/>
      <c r="M155" s="228"/>
      <c r="N155" s="230"/>
      <c r="O155" s="230"/>
      <c r="P155" s="230"/>
      <c r="Q155" s="230"/>
      <c r="R155" s="231">
        <f t="shared" si="2"/>
        <v>0</v>
      </c>
      <c r="S155" s="230">
        <v>0</v>
      </c>
      <c r="T155" s="228"/>
      <c r="U155" s="232"/>
      <c r="V155" s="233"/>
      <c r="W155" s="234"/>
      <c r="X155" s="234"/>
      <c r="Y155" s="234"/>
      <c r="Z155" s="235"/>
      <c r="AA155" s="235"/>
      <c r="AB155" s="236"/>
      <c r="AC155" s="235"/>
      <c r="AD155" s="234"/>
      <c r="AE155" s="234"/>
      <c r="AF155" s="233"/>
      <c r="AG155" s="237"/>
      <c r="AH155" s="223">
        <f>DATABASE!H154</f>
        <v>0</v>
      </c>
    </row>
    <row r="156" spans="1:34" ht="12.75" customHeight="1" x14ac:dyDescent="0.15">
      <c r="A156" s="224">
        <v>154</v>
      </c>
      <c r="B156" s="239">
        <f>DATABASE!C155</f>
        <v>0</v>
      </c>
      <c r="C156" s="240">
        <f>DATABASE!D155</f>
        <v>0</v>
      </c>
      <c r="D156" s="241"/>
      <c r="E156" s="241"/>
      <c r="F156" s="241"/>
      <c r="G156" s="241"/>
      <c r="H156" s="200">
        <f t="shared" si="0"/>
        <v>0</v>
      </c>
      <c r="I156" s="241">
        <v>0</v>
      </c>
      <c r="J156" s="242"/>
      <c r="K156" s="242"/>
      <c r="L156" s="201"/>
      <c r="M156" s="242"/>
      <c r="N156" s="243"/>
      <c r="O156" s="243"/>
      <c r="P156" s="243"/>
      <c r="Q156" s="243"/>
      <c r="R156" s="199">
        <f t="shared" si="2"/>
        <v>0</v>
      </c>
      <c r="S156" s="243">
        <v>0</v>
      </c>
      <c r="T156" s="242"/>
      <c r="U156" s="202"/>
      <c r="V156" s="200"/>
      <c r="W156" s="244"/>
      <c r="X156" s="244"/>
      <c r="Y156" s="244"/>
      <c r="Z156" s="245"/>
      <c r="AA156" s="245"/>
      <c r="AB156" s="205"/>
      <c r="AC156" s="245"/>
      <c r="AD156" s="244"/>
      <c r="AE156" s="244"/>
      <c r="AF156" s="200"/>
      <c r="AG156" s="246"/>
      <c r="AH156" s="223">
        <f>DATABASE!H155</f>
        <v>0</v>
      </c>
    </row>
    <row r="157" spans="1:34" ht="12.75" customHeight="1" x14ac:dyDescent="0.15">
      <c r="A157" s="224">
        <v>155</v>
      </c>
      <c r="B157" s="260" t="str">
        <f>DATABASE!C156</f>
        <v>Jan Sutr</v>
      </c>
      <c r="C157" s="261" t="str">
        <f>DATABASE!D156</f>
        <v>TOTALGYM</v>
      </c>
      <c r="D157" s="249">
        <v>90</v>
      </c>
      <c r="E157" s="249">
        <v>36</v>
      </c>
      <c r="F157" s="249">
        <v>99</v>
      </c>
      <c r="G157" s="249">
        <v>72</v>
      </c>
      <c r="H157" s="212">
        <f t="shared" si="0"/>
        <v>297</v>
      </c>
      <c r="I157" s="249">
        <v>3</v>
      </c>
      <c r="J157" s="213">
        <f t="shared" ref="J157:K157" si="91">SUM(D157:D163,F157:F163,N157:N163,P157:P163)</f>
        <v>1467</v>
      </c>
      <c r="K157" s="213">
        <f t="shared" si="91"/>
        <v>698</v>
      </c>
      <c r="L157" s="214">
        <f>SUM(J157:K163)</f>
        <v>2165</v>
      </c>
      <c r="M157" s="213">
        <f>SUM(I157:I163,S157:S163)</f>
        <v>36</v>
      </c>
      <c r="N157" s="250">
        <v>87</v>
      </c>
      <c r="O157" s="250">
        <v>44</v>
      </c>
      <c r="P157" s="250">
        <v>76</v>
      </c>
      <c r="Q157" s="250">
        <v>25</v>
      </c>
      <c r="R157" s="251">
        <f t="shared" si="2"/>
        <v>232</v>
      </c>
      <c r="S157" s="250">
        <v>5</v>
      </c>
      <c r="T157" s="213"/>
      <c r="U157" s="262" t="str">
        <f>C157</f>
        <v>TOTALGYM</v>
      </c>
      <c r="V157" s="253">
        <f>SUM(D157:G163,N157:Q163)</f>
        <v>2165</v>
      </c>
      <c r="W157" s="254">
        <f t="shared" ref="W157:X157" si="92">SUM(D157:D163,F157:F163,N157:N163,P157:P163)</f>
        <v>1467</v>
      </c>
      <c r="X157" s="254">
        <f t="shared" si="92"/>
        <v>698</v>
      </c>
      <c r="Y157" s="254">
        <f>SUM(I157:I163,S157:S163)</f>
        <v>36</v>
      </c>
      <c r="Z157" s="255">
        <f t="shared" ref="Z157:AA157" si="93">SUM(D157:D163,F157:F163)</f>
        <v>766</v>
      </c>
      <c r="AA157" s="255">
        <f t="shared" si="93"/>
        <v>367</v>
      </c>
      <c r="AB157" s="256">
        <f>SUM(D157:G163)</f>
        <v>1133</v>
      </c>
      <c r="AC157" s="255">
        <f>SUM(I157:I163)</f>
        <v>12</v>
      </c>
      <c r="AD157" s="254">
        <f t="shared" ref="AD157:AE157" si="94">SUM(N157:N163,P157:P163)</f>
        <v>701</v>
      </c>
      <c r="AE157" s="254">
        <f t="shared" si="94"/>
        <v>331</v>
      </c>
      <c r="AF157" s="253">
        <f>SUM(N157:Q163)</f>
        <v>1032</v>
      </c>
      <c r="AG157" s="257">
        <f>SUM(S157:S163)</f>
        <v>24</v>
      </c>
      <c r="AH157" s="223">
        <f>DATABASE!H156</f>
        <v>0.75</v>
      </c>
    </row>
    <row r="158" spans="1:34" ht="12.75" customHeight="1" x14ac:dyDescent="0.15">
      <c r="A158" s="224">
        <v>156</v>
      </c>
      <c r="B158" s="225" t="str">
        <f>DATABASE!C157</f>
        <v>Jan Zítek</v>
      </c>
      <c r="C158" s="226" t="str">
        <f>DATABASE!D157</f>
        <v>TOTALGYM</v>
      </c>
      <c r="D158" s="227">
        <v>91</v>
      </c>
      <c r="E158" s="227">
        <v>63</v>
      </c>
      <c r="F158" s="227">
        <v>104</v>
      </c>
      <c r="G158" s="227">
        <v>45</v>
      </c>
      <c r="H158" s="212">
        <f t="shared" si="0"/>
        <v>303</v>
      </c>
      <c r="I158" s="227">
        <v>1</v>
      </c>
      <c r="J158" s="228"/>
      <c r="K158" s="228"/>
      <c r="L158" s="229"/>
      <c r="M158" s="228"/>
      <c r="N158" s="230">
        <v>96</v>
      </c>
      <c r="O158" s="230">
        <v>35</v>
      </c>
      <c r="P158" s="230">
        <v>82</v>
      </c>
      <c r="Q158" s="230">
        <v>44</v>
      </c>
      <c r="R158" s="231">
        <f t="shared" si="2"/>
        <v>257</v>
      </c>
      <c r="S158" s="230">
        <v>5</v>
      </c>
      <c r="T158" s="228"/>
      <c r="U158" s="232"/>
      <c r="V158" s="233"/>
      <c r="W158" s="234"/>
      <c r="X158" s="234"/>
      <c r="Y158" s="234"/>
      <c r="Z158" s="235"/>
      <c r="AA158" s="235"/>
      <c r="AB158" s="236"/>
      <c r="AC158" s="235"/>
      <c r="AD158" s="234"/>
      <c r="AE158" s="234"/>
      <c r="AF158" s="233"/>
      <c r="AG158" s="237"/>
      <c r="AH158" s="223">
        <f>DATABASE!H157</f>
        <v>0.77083333333333337</v>
      </c>
    </row>
    <row r="159" spans="1:34" ht="12.75" customHeight="1" x14ac:dyDescent="0.15">
      <c r="A159" s="224">
        <v>157</v>
      </c>
      <c r="B159" s="225" t="str">
        <f>DATABASE!C158</f>
        <v>Zdeněk Enžl</v>
      </c>
      <c r="C159" s="226" t="str">
        <f>DATABASE!D158</f>
        <v>TOTALGYM</v>
      </c>
      <c r="D159" s="227">
        <v>110</v>
      </c>
      <c r="E159" s="227">
        <v>44</v>
      </c>
      <c r="F159" s="227">
        <v>94</v>
      </c>
      <c r="G159" s="227">
        <v>31</v>
      </c>
      <c r="H159" s="212">
        <f t="shared" si="0"/>
        <v>279</v>
      </c>
      <c r="I159" s="227">
        <v>3</v>
      </c>
      <c r="J159" s="228"/>
      <c r="K159" s="228"/>
      <c r="L159" s="229"/>
      <c r="M159" s="228"/>
      <c r="N159" s="230">
        <v>86</v>
      </c>
      <c r="O159" s="230">
        <v>44</v>
      </c>
      <c r="P159" s="230">
        <v>99</v>
      </c>
      <c r="Q159" s="230">
        <v>54</v>
      </c>
      <c r="R159" s="231">
        <f t="shared" si="2"/>
        <v>283</v>
      </c>
      <c r="S159" s="230">
        <v>6</v>
      </c>
      <c r="T159" s="228"/>
      <c r="U159" s="232"/>
      <c r="V159" s="233"/>
      <c r="W159" s="234"/>
      <c r="X159" s="234"/>
      <c r="Y159" s="234"/>
      <c r="Z159" s="235"/>
      <c r="AA159" s="235"/>
      <c r="AB159" s="236"/>
      <c r="AC159" s="235"/>
      <c r="AD159" s="234"/>
      <c r="AE159" s="234"/>
      <c r="AF159" s="233"/>
      <c r="AG159" s="237"/>
      <c r="AH159" s="223">
        <f>DATABASE!H158</f>
        <v>0.8125</v>
      </c>
    </row>
    <row r="160" spans="1:34" ht="12.75" customHeight="1" x14ac:dyDescent="0.15">
      <c r="A160" s="224">
        <v>158</v>
      </c>
      <c r="B160" s="225" t="str">
        <f>DATABASE!C159</f>
        <v>Josef Pauch</v>
      </c>
      <c r="C160" s="226" t="str">
        <f>DATABASE!D159</f>
        <v>TOTALGYM</v>
      </c>
      <c r="D160" s="227"/>
      <c r="E160" s="227"/>
      <c r="F160" s="227"/>
      <c r="G160" s="227"/>
      <c r="H160" s="212">
        <f t="shared" si="0"/>
        <v>0</v>
      </c>
      <c r="I160" s="227">
        <v>0</v>
      </c>
      <c r="J160" s="228"/>
      <c r="K160" s="228"/>
      <c r="L160" s="229"/>
      <c r="M160" s="228"/>
      <c r="N160" s="230"/>
      <c r="O160" s="230"/>
      <c r="P160" s="230"/>
      <c r="Q160" s="230"/>
      <c r="R160" s="231">
        <f t="shared" si="2"/>
        <v>0</v>
      </c>
      <c r="S160" s="230">
        <v>0</v>
      </c>
      <c r="T160" s="228"/>
      <c r="U160" s="232"/>
      <c r="V160" s="233"/>
      <c r="W160" s="234"/>
      <c r="X160" s="234"/>
      <c r="Y160" s="234"/>
      <c r="Z160" s="235"/>
      <c r="AA160" s="235"/>
      <c r="AB160" s="236"/>
      <c r="AC160" s="235"/>
      <c r="AD160" s="234"/>
      <c r="AE160" s="234"/>
      <c r="AF160" s="233"/>
      <c r="AG160" s="237"/>
      <c r="AH160" s="223">
        <f>DATABASE!H159</f>
        <v>0.83333333333333337</v>
      </c>
    </row>
    <row r="161" spans="1:34" ht="12.75" customHeight="1" x14ac:dyDescent="0.15">
      <c r="A161" s="224">
        <v>159</v>
      </c>
      <c r="B161" s="225" t="str">
        <f>DATABASE!C160</f>
        <v>Veronika Moučková</v>
      </c>
      <c r="C161" s="226" t="str">
        <f>DATABASE!D160</f>
        <v>TOTALGYM</v>
      </c>
      <c r="D161" s="227">
        <v>80</v>
      </c>
      <c r="E161" s="227">
        <v>43</v>
      </c>
      <c r="F161" s="227">
        <v>98</v>
      </c>
      <c r="G161" s="227">
        <v>33</v>
      </c>
      <c r="H161" s="212">
        <f t="shared" si="0"/>
        <v>254</v>
      </c>
      <c r="I161" s="227">
        <v>5</v>
      </c>
      <c r="J161" s="228"/>
      <c r="K161" s="228"/>
      <c r="L161" s="229"/>
      <c r="M161" s="228"/>
      <c r="N161" s="230">
        <v>89</v>
      </c>
      <c r="O161" s="230">
        <v>44</v>
      </c>
      <c r="P161" s="230">
        <v>86</v>
      </c>
      <c r="Q161" s="230">
        <v>41</v>
      </c>
      <c r="R161" s="231">
        <f t="shared" si="2"/>
        <v>260</v>
      </c>
      <c r="S161" s="230">
        <v>8</v>
      </c>
      <c r="T161" s="228"/>
      <c r="U161" s="232"/>
      <c r="V161" s="233"/>
      <c r="W161" s="234"/>
      <c r="X161" s="234"/>
      <c r="Y161" s="234"/>
      <c r="Z161" s="235"/>
      <c r="AA161" s="235"/>
      <c r="AB161" s="236"/>
      <c r="AC161" s="235"/>
      <c r="AD161" s="234"/>
      <c r="AE161" s="234"/>
      <c r="AF161" s="233"/>
      <c r="AG161" s="237"/>
      <c r="AH161" s="223">
        <f>DATABASE!H160</f>
        <v>0</v>
      </c>
    </row>
    <row r="162" spans="1:34" ht="12.75" customHeight="1" x14ac:dyDescent="0.15">
      <c r="A162" s="224">
        <v>160</v>
      </c>
      <c r="B162" s="225" t="str">
        <f>DATABASE!C161</f>
        <v>0</v>
      </c>
      <c r="C162" s="226" t="str">
        <f>DATABASE!D161</f>
        <v>TOTALGYM</v>
      </c>
      <c r="D162" s="227"/>
      <c r="E162" s="227"/>
      <c r="F162" s="227"/>
      <c r="G162" s="227"/>
      <c r="H162" s="212">
        <f t="shared" si="0"/>
        <v>0</v>
      </c>
      <c r="I162" s="227">
        <v>0</v>
      </c>
      <c r="J162" s="228"/>
      <c r="K162" s="228"/>
      <c r="L162" s="229"/>
      <c r="M162" s="228"/>
      <c r="N162" s="230"/>
      <c r="O162" s="230"/>
      <c r="P162" s="230"/>
      <c r="Q162" s="230"/>
      <c r="R162" s="231">
        <f t="shared" si="2"/>
        <v>0</v>
      </c>
      <c r="S162" s="230">
        <v>0</v>
      </c>
      <c r="T162" s="228"/>
      <c r="U162" s="232"/>
      <c r="V162" s="233"/>
      <c r="W162" s="234"/>
      <c r="X162" s="234"/>
      <c r="Y162" s="234"/>
      <c r="Z162" s="235"/>
      <c r="AA162" s="235"/>
      <c r="AB162" s="236"/>
      <c r="AC162" s="235"/>
      <c r="AD162" s="234"/>
      <c r="AE162" s="234"/>
      <c r="AF162" s="233"/>
      <c r="AG162" s="237"/>
      <c r="AH162" s="223">
        <f>DATABASE!H161</f>
        <v>0</v>
      </c>
    </row>
    <row r="163" spans="1:34" ht="12.75" customHeight="1" x14ac:dyDescent="0.15">
      <c r="A163" s="224">
        <v>161</v>
      </c>
      <c r="B163" s="239">
        <f>DATABASE!C162</f>
        <v>0</v>
      </c>
      <c r="C163" s="240">
        <f>DATABASE!D162</f>
        <v>0</v>
      </c>
      <c r="D163" s="241"/>
      <c r="E163" s="241"/>
      <c r="F163" s="241"/>
      <c r="G163" s="241"/>
      <c r="H163" s="200">
        <f t="shared" si="0"/>
        <v>0</v>
      </c>
      <c r="I163" s="241">
        <v>0</v>
      </c>
      <c r="J163" s="242"/>
      <c r="K163" s="242"/>
      <c r="L163" s="201"/>
      <c r="M163" s="242"/>
      <c r="N163" s="243"/>
      <c r="O163" s="243"/>
      <c r="P163" s="243"/>
      <c r="Q163" s="243"/>
      <c r="R163" s="199">
        <f t="shared" si="2"/>
        <v>0</v>
      </c>
      <c r="S163" s="243">
        <v>0</v>
      </c>
      <c r="T163" s="242"/>
      <c r="U163" s="202"/>
      <c r="V163" s="200"/>
      <c r="W163" s="244"/>
      <c r="X163" s="244"/>
      <c r="Y163" s="244"/>
      <c r="Z163" s="245"/>
      <c r="AA163" s="245"/>
      <c r="AB163" s="205"/>
      <c r="AC163" s="245"/>
      <c r="AD163" s="244"/>
      <c r="AE163" s="244"/>
      <c r="AF163" s="200"/>
      <c r="AG163" s="246"/>
      <c r="AH163" s="223">
        <f>DATABASE!H162</f>
        <v>0</v>
      </c>
    </row>
    <row r="164" spans="1:34" ht="12.75" customHeight="1" x14ac:dyDescent="0.15">
      <c r="A164" s="224">
        <v>162</v>
      </c>
      <c r="B164" s="260" t="str">
        <f>DATABASE!C163</f>
        <v>Ladislav Bečvář</v>
      </c>
      <c r="C164" s="261" t="str">
        <f>DATABASE!D163</f>
        <v>DP KARLOVY VARY</v>
      </c>
      <c r="D164" s="249"/>
      <c r="E164" s="249"/>
      <c r="F164" s="249"/>
      <c r="G164" s="249"/>
      <c r="H164" s="212">
        <f t="shared" si="0"/>
        <v>0</v>
      </c>
      <c r="I164" s="249">
        <v>0</v>
      </c>
      <c r="J164" s="213">
        <f t="shared" ref="J164:K164" si="95">SUM(D164:D170,F164:F170,N164:N170,P164:P170)</f>
        <v>713</v>
      </c>
      <c r="K164" s="213">
        <f t="shared" si="95"/>
        <v>337</v>
      </c>
      <c r="L164" s="214">
        <f>SUM(J164:K170)</f>
        <v>1050</v>
      </c>
      <c r="M164" s="213">
        <f>SUM(I164:I170,S164:S170)</f>
        <v>21</v>
      </c>
      <c r="N164" s="250"/>
      <c r="O164" s="250"/>
      <c r="P164" s="250"/>
      <c r="Q164" s="250"/>
      <c r="R164" s="251">
        <f t="shared" si="2"/>
        <v>0</v>
      </c>
      <c r="S164" s="250">
        <v>0</v>
      </c>
      <c r="T164" s="213"/>
      <c r="U164" s="262" t="str">
        <f>C164</f>
        <v>DP KARLOVY VARY</v>
      </c>
      <c r="V164" s="253">
        <f>SUM(D164:G170,N164:Q170)</f>
        <v>1050</v>
      </c>
      <c r="W164" s="254">
        <f t="shared" ref="W164:X164" si="96">SUM(D164:D170,F164:F170,N164:N170,P164:P170)</f>
        <v>713</v>
      </c>
      <c r="X164" s="254">
        <f t="shared" si="96"/>
        <v>337</v>
      </c>
      <c r="Y164" s="254">
        <f>SUM(I164:I170,S164:S170)</f>
        <v>21</v>
      </c>
      <c r="Z164" s="255">
        <f t="shared" ref="Z164:AA164" si="97">SUM(D164:D170,F164:F170)</f>
        <v>713</v>
      </c>
      <c r="AA164" s="255">
        <f t="shared" si="97"/>
        <v>337</v>
      </c>
      <c r="AB164" s="256">
        <f>SUM(D164:G170)</f>
        <v>1050</v>
      </c>
      <c r="AC164" s="255">
        <f>SUM(I164:I170)</f>
        <v>21</v>
      </c>
      <c r="AD164" s="254">
        <f t="shared" ref="AD164:AE164" si="98">SUM(N164:N170,P164:P170)</f>
        <v>0</v>
      </c>
      <c r="AE164" s="254">
        <f t="shared" si="98"/>
        <v>0</v>
      </c>
      <c r="AF164" s="253">
        <f>SUM(N164:Q170)</f>
        <v>0</v>
      </c>
      <c r="AG164" s="257">
        <f>SUM(S164:S170)</f>
        <v>0</v>
      </c>
      <c r="AH164" s="223">
        <f>DATABASE!H163</f>
        <v>0.75</v>
      </c>
    </row>
    <row r="165" spans="1:34" ht="12.75" customHeight="1" x14ac:dyDescent="0.15">
      <c r="A165" s="224">
        <v>163</v>
      </c>
      <c r="B165" s="225" t="str">
        <f>DATABASE!C164</f>
        <v>Roman Kalán (h)</v>
      </c>
      <c r="C165" s="226" t="str">
        <f>DATABASE!D164</f>
        <v>DP KARLOVY VARY</v>
      </c>
      <c r="D165" s="227">
        <v>93</v>
      </c>
      <c r="E165" s="227">
        <v>45</v>
      </c>
      <c r="F165" s="227">
        <v>92</v>
      </c>
      <c r="G165" s="227">
        <v>34</v>
      </c>
      <c r="H165" s="212">
        <f t="shared" si="0"/>
        <v>264</v>
      </c>
      <c r="I165" s="227">
        <v>3</v>
      </c>
      <c r="J165" s="228"/>
      <c r="K165" s="228"/>
      <c r="L165" s="229"/>
      <c r="M165" s="228"/>
      <c r="N165" s="230"/>
      <c r="O165" s="230"/>
      <c r="P165" s="230"/>
      <c r="Q165" s="230"/>
      <c r="R165" s="231">
        <f t="shared" si="2"/>
        <v>0</v>
      </c>
      <c r="S165" s="230">
        <v>0</v>
      </c>
      <c r="T165" s="228"/>
      <c r="U165" s="232"/>
      <c r="V165" s="233"/>
      <c r="W165" s="234"/>
      <c r="X165" s="234"/>
      <c r="Y165" s="234"/>
      <c r="Z165" s="235"/>
      <c r="AA165" s="235"/>
      <c r="AB165" s="236"/>
      <c r="AC165" s="235"/>
      <c r="AD165" s="234"/>
      <c r="AE165" s="234"/>
      <c r="AF165" s="233"/>
      <c r="AG165" s="237"/>
      <c r="AH165" s="223">
        <f>DATABASE!H164</f>
        <v>0.79166666666666663</v>
      </c>
    </row>
    <row r="166" spans="1:34" ht="12.75" customHeight="1" x14ac:dyDescent="0.15">
      <c r="A166" s="224">
        <v>164</v>
      </c>
      <c r="B166" s="225" t="str">
        <f>DATABASE!C165</f>
        <v>Martin Kekéti</v>
      </c>
      <c r="C166" s="226" t="str">
        <f>DATABASE!D165</f>
        <v>DP KARLOVY VARY</v>
      </c>
      <c r="D166" s="227">
        <v>81</v>
      </c>
      <c r="E166" s="227">
        <v>54</v>
      </c>
      <c r="F166" s="227">
        <v>104</v>
      </c>
      <c r="G166" s="227">
        <v>27</v>
      </c>
      <c r="H166" s="212">
        <f t="shared" si="0"/>
        <v>266</v>
      </c>
      <c r="I166" s="227">
        <v>8</v>
      </c>
      <c r="J166" s="228"/>
      <c r="K166" s="228"/>
      <c r="L166" s="229"/>
      <c r="M166" s="228"/>
      <c r="N166" s="230"/>
      <c r="O166" s="230"/>
      <c r="P166" s="230"/>
      <c r="Q166" s="230"/>
      <c r="R166" s="231">
        <f t="shared" si="2"/>
        <v>0</v>
      </c>
      <c r="S166" s="230">
        <v>0</v>
      </c>
      <c r="T166" s="228"/>
      <c r="U166" s="232"/>
      <c r="V166" s="233"/>
      <c r="W166" s="234"/>
      <c r="X166" s="234"/>
      <c r="Y166" s="234"/>
      <c r="Z166" s="235"/>
      <c r="AA166" s="235"/>
      <c r="AB166" s="236"/>
      <c r="AC166" s="235"/>
      <c r="AD166" s="234"/>
      <c r="AE166" s="234"/>
      <c r="AF166" s="233"/>
      <c r="AG166" s="237"/>
      <c r="AH166" s="223">
        <f>DATABASE!H165</f>
        <v>0.8125</v>
      </c>
    </row>
    <row r="167" spans="1:34" ht="12.75" customHeight="1" x14ac:dyDescent="0.15">
      <c r="A167" s="224">
        <v>165</v>
      </c>
      <c r="B167" s="225" t="str">
        <f>DATABASE!C166</f>
        <v>Jana Růžičková</v>
      </c>
      <c r="C167" s="226" t="str">
        <f>DATABASE!D166</f>
        <v>DP KARLOVY VARY</v>
      </c>
      <c r="D167" s="227">
        <v>87</v>
      </c>
      <c r="E167" s="227">
        <v>34</v>
      </c>
      <c r="F167" s="227">
        <v>88</v>
      </c>
      <c r="G167" s="227">
        <v>35</v>
      </c>
      <c r="H167" s="212">
        <f t="shared" si="0"/>
        <v>244</v>
      </c>
      <c r="I167" s="227">
        <v>8</v>
      </c>
      <c r="J167" s="228"/>
      <c r="K167" s="228"/>
      <c r="L167" s="229"/>
      <c r="M167" s="228"/>
      <c r="N167" s="230"/>
      <c r="O167" s="230"/>
      <c r="P167" s="230"/>
      <c r="Q167" s="230"/>
      <c r="R167" s="231">
        <f t="shared" si="2"/>
        <v>0</v>
      </c>
      <c r="S167" s="230">
        <v>0</v>
      </c>
      <c r="T167" s="228"/>
      <c r="U167" s="232"/>
      <c r="V167" s="233"/>
      <c r="W167" s="234"/>
      <c r="X167" s="234"/>
      <c r="Y167" s="234"/>
      <c r="Z167" s="235"/>
      <c r="AA167" s="235"/>
      <c r="AB167" s="236"/>
      <c r="AC167" s="235"/>
      <c r="AD167" s="234"/>
      <c r="AE167" s="234"/>
      <c r="AF167" s="233"/>
      <c r="AG167" s="237"/>
      <c r="AH167" s="223">
        <f>DATABASE!H166</f>
        <v>0.83333333333333337</v>
      </c>
    </row>
    <row r="168" spans="1:34" ht="12.75" customHeight="1" x14ac:dyDescent="0.15">
      <c r="A168" s="224">
        <v>166</v>
      </c>
      <c r="B168" s="225" t="str">
        <f>DATABASE!C167</f>
        <v>Martin Sedlák</v>
      </c>
      <c r="C168" s="226" t="str">
        <f>DATABASE!D167</f>
        <v>DP KARLOVY VARY</v>
      </c>
      <c r="D168" s="227"/>
      <c r="E168" s="227"/>
      <c r="F168" s="227"/>
      <c r="G168" s="227"/>
      <c r="H168" s="212">
        <f t="shared" si="0"/>
        <v>0</v>
      </c>
      <c r="I168" s="227">
        <v>0</v>
      </c>
      <c r="J168" s="228"/>
      <c r="K168" s="228"/>
      <c r="L168" s="229"/>
      <c r="M168" s="228"/>
      <c r="N168" s="230"/>
      <c r="O168" s="230"/>
      <c r="P168" s="230"/>
      <c r="Q168" s="230"/>
      <c r="R168" s="231">
        <f t="shared" si="2"/>
        <v>0</v>
      </c>
      <c r="S168" s="230">
        <v>0</v>
      </c>
      <c r="T168" s="228"/>
      <c r="U168" s="232"/>
      <c r="V168" s="233"/>
      <c r="W168" s="234"/>
      <c r="X168" s="234"/>
      <c r="Y168" s="234"/>
      <c r="Z168" s="235"/>
      <c r="AA168" s="235"/>
      <c r="AB168" s="236"/>
      <c r="AC168" s="235"/>
      <c r="AD168" s="234"/>
      <c r="AE168" s="234"/>
      <c r="AF168" s="233"/>
      <c r="AG168" s="237"/>
      <c r="AH168" s="223">
        <f>DATABASE!H167</f>
        <v>0</v>
      </c>
    </row>
    <row r="169" spans="1:34" ht="12.75" customHeight="1" x14ac:dyDescent="0.15">
      <c r="A169" s="224">
        <v>167</v>
      </c>
      <c r="B169" s="225" t="str">
        <f>DATABASE!C168</f>
        <v>Josef Štech</v>
      </c>
      <c r="C169" s="226" t="str">
        <f>DATABASE!D168</f>
        <v>DP KARLOVY VARY</v>
      </c>
      <c r="D169" s="227">
        <v>76</v>
      </c>
      <c r="E169" s="227">
        <v>43</v>
      </c>
      <c r="F169" s="227">
        <v>92</v>
      </c>
      <c r="G169" s="227">
        <v>65</v>
      </c>
      <c r="H169" s="212">
        <f t="shared" si="0"/>
        <v>276</v>
      </c>
      <c r="I169" s="227">
        <v>2</v>
      </c>
      <c r="J169" s="228"/>
      <c r="K169" s="228"/>
      <c r="L169" s="229"/>
      <c r="M169" s="228"/>
      <c r="N169" s="230"/>
      <c r="O169" s="230"/>
      <c r="P169" s="230"/>
      <c r="Q169" s="230"/>
      <c r="R169" s="231">
        <f t="shared" si="2"/>
        <v>0</v>
      </c>
      <c r="S169" s="230">
        <v>0</v>
      </c>
      <c r="T169" s="228"/>
      <c r="U169" s="232"/>
      <c r="V169" s="233"/>
      <c r="W169" s="234"/>
      <c r="X169" s="234"/>
      <c r="Y169" s="234"/>
      <c r="Z169" s="235"/>
      <c r="AA169" s="235"/>
      <c r="AB169" s="236"/>
      <c r="AC169" s="235"/>
      <c r="AD169" s="234"/>
      <c r="AE169" s="234"/>
      <c r="AF169" s="233"/>
      <c r="AG169" s="237"/>
      <c r="AH169" s="223">
        <f>DATABASE!H168</f>
        <v>0</v>
      </c>
    </row>
    <row r="170" spans="1:34" ht="12.75" customHeight="1" x14ac:dyDescent="0.15">
      <c r="A170" s="224">
        <v>168</v>
      </c>
      <c r="B170" s="239">
        <f>DATABASE!C169</f>
        <v>0</v>
      </c>
      <c r="C170" s="240" t="str">
        <f>DATABASE!D169</f>
        <v>DP KARLOVY VARY</v>
      </c>
      <c r="D170" s="241"/>
      <c r="E170" s="241"/>
      <c r="F170" s="241"/>
      <c r="G170" s="241"/>
      <c r="H170" s="200">
        <f t="shared" si="0"/>
        <v>0</v>
      </c>
      <c r="I170" s="241">
        <v>0</v>
      </c>
      <c r="J170" s="242"/>
      <c r="K170" s="242"/>
      <c r="L170" s="201"/>
      <c r="M170" s="242"/>
      <c r="N170" s="243"/>
      <c r="O170" s="243"/>
      <c r="P170" s="243"/>
      <c r="Q170" s="243"/>
      <c r="R170" s="199">
        <f t="shared" si="2"/>
        <v>0</v>
      </c>
      <c r="S170" s="243">
        <v>0</v>
      </c>
      <c r="T170" s="242"/>
      <c r="U170" s="202"/>
      <c r="V170" s="200"/>
      <c r="W170" s="244"/>
      <c r="X170" s="244"/>
      <c r="Y170" s="244"/>
      <c r="Z170" s="245"/>
      <c r="AA170" s="245"/>
      <c r="AB170" s="205"/>
      <c r="AC170" s="245"/>
      <c r="AD170" s="244"/>
      <c r="AE170" s="244"/>
      <c r="AF170" s="200"/>
      <c r="AG170" s="246"/>
      <c r="AH170" s="223">
        <f>DATABASE!H169</f>
        <v>0</v>
      </c>
    </row>
    <row r="171" spans="1:34" ht="12.75" customHeight="1" x14ac:dyDescent="0.15">
      <c r="A171" s="224">
        <v>169</v>
      </c>
      <c r="B171" s="247"/>
      <c r="C171" s="248"/>
      <c r="D171" s="249"/>
      <c r="E171" s="249"/>
      <c r="F171" s="249"/>
      <c r="G171" s="249"/>
      <c r="H171" s="212">
        <f t="shared" si="0"/>
        <v>0</v>
      </c>
      <c r="I171" s="249">
        <v>0</v>
      </c>
      <c r="J171" s="213">
        <f t="shared" ref="J171:K171" si="99">SUM(D171:D177,F171:F177,N171:N177,P171:P177)</f>
        <v>0</v>
      </c>
      <c r="K171" s="213">
        <f t="shared" si="99"/>
        <v>0</v>
      </c>
      <c r="L171" s="214">
        <f>SUM(J171:K177)</f>
        <v>0</v>
      </c>
      <c r="M171" s="213">
        <f>SUM(I171:I177,S171:S177)</f>
        <v>0</v>
      </c>
      <c r="N171" s="250"/>
      <c r="O171" s="250"/>
      <c r="P171" s="250"/>
      <c r="Q171" s="250"/>
      <c r="R171" s="251">
        <f t="shared" si="2"/>
        <v>0</v>
      </c>
      <c r="S171" s="250">
        <v>0</v>
      </c>
      <c r="T171" s="213"/>
      <c r="U171" s="252">
        <f>C171</f>
        <v>0</v>
      </c>
      <c r="V171" s="253">
        <f>SUM(D171:G177,N171:Q177)</f>
        <v>0</v>
      </c>
      <c r="W171" s="254">
        <f t="shared" ref="W171:X171" si="100">SUM(D171:D177,F171:F177,N171:N177,P171:P177)</f>
        <v>0</v>
      </c>
      <c r="X171" s="254">
        <f t="shared" si="100"/>
        <v>0</v>
      </c>
      <c r="Y171" s="254">
        <f>SUM(I171:I177,S171:S177)</f>
        <v>0</v>
      </c>
      <c r="Z171" s="255">
        <f t="shared" ref="Z171:AA171" si="101">SUM(D171:D177,F171:F177)</f>
        <v>0</v>
      </c>
      <c r="AA171" s="255">
        <f t="shared" si="101"/>
        <v>0</v>
      </c>
      <c r="AB171" s="256">
        <f>SUM(D171:G177)</f>
        <v>0</v>
      </c>
      <c r="AC171" s="255">
        <f>SUM(I171:I177)</f>
        <v>0</v>
      </c>
      <c r="AD171" s="254">
        <f t="shared" ref="AD171:AE171" si="102">SUM(N171:N177,P171:P177)</f>
        <v>0</v>
      </c>
      <c r="AE171" s="254">
        <f t="shared" si="102"/>
        <v>0</v>
      </c>
      <c r="AF171" s="253">
        <f>SUM(N171:Q177)</f>
        <v>0</v>
      </c>
      <c r="AG171" s="257">
        <f>SUM(S171:S177)</f>
        <v>0</v>
      </c>
      <c r="AH171" s="223">
        <f>DATABASE!H170</f>
        <v>0.77083333333333337</v>
      </c>
    </row>
    <row r="172" spans="1:34" ht="12.75" customHeight="1" x14ac:dyDescent="0.15">
      <c r="A172" s="224">
        <v>170</v>
      </c>
      <c r="B172" s="238"/>
      <c r="C172" s="263"/>
      <c r="D172" s="227"/>
      <c r="E172" s="227"/>
      <c r="F172" s="227"/>
      <c r="G172" s="227"/>
      <c r="H172" s="212">
        <f t="shared" si="0"/>
        <v>0</v>
      </c>
      <c r="I172" s="227">
        <v>0</v>
      </c>
      <c r="J172" s="228"/>
      <c r="K172" s="228"/>
      <c r="L172" s="229"/>
      <c r="M172" s="228"/>
      <c r="N172" s="230"/>
      <c r="O172" s="230"/>
      <c r="P172" s="230"/>
      <c r="Q172" s="230"/>
      <c r="R172" s="231">
        <f t="shared" si="2"/>
        <v>0</v>
      </c>
      <c r="S172" s="230">
        <v>0</v>
      </c>
      <c r="T172" s="228"/>
      <c r="U172" s="232"/>
      <c r="V172" s="233"/>
      <c r="W172" s="234"/>
      <c r="X172" s="234"/>
      <c r="Y172" s="234"/>
      <c r="Z172" s="235"/>
      <c r="AA172" s="235"/>
      <c r="AB172" s="236"/>
      <c r="AC172" s="235"/>
      <c r="AD172" s="234"/>
      <c r="AE172" s="234"/>
      <c r="AF172" s="233"/>
      <c r="AG172" s="237"/>
      <c r="AH172" s="223">
        <f>DATABASE!H171</f>
        <v>0.79166666666666663</v>
      </c>
    </row>
    <row r="173" spans="1:34" ht="12.75" customHeight="1" x14ac:dyDescent="0.15">
      <c r="A173" s="224">
        <v>171</v>
      </c>
      <c r="B173" s="238"/>
      <c r="C173" s="263"/>
      <c r="D173" s="227"/>
      <c r="E173" s="227"/>
      <c r="F173" s="227"/>
      <c r="G173" s="227"/>
      <c r="H173" s="212">
        <f t="shared" si="0"/>
        <v>0</v>
      </c>
      <c r="I173" s="227">
        <v>0</v>
      </c>
      <c r="J173" s="228"/>
      <c r="K173" s="228"/>
      <c r="L173" s="229"/>
      <c r="M173" s="228"/>
      <c r="N173" s="230"/>
      <c r="O173" s="230"/>
      <c r="P173" s="230"/>
      <c r="Q173" s="230"/>
      <c r="R173" s="231">
        <f t="shared" si="2"/>
        <v>0</v>
      </c>
      <c r="S173" s="230">
        <v>0</v>
      </c>
      <c r="T173" s="228"/>
      <c r="U173" s="232"/>
      <c r="V173" s="233"/>
      <c r="W173" s="234"/>
      <c r="X173" s="234"/>
      <c r="Y173" s="234"/>
      <c r="Z173" s="235"/>
      <c r="AA173" s="235"/>
      <c r="AB173" s="236"/>
      <c r="AC173" s="235"/>
      <c r="AD173" s="234"/>
      <c r="AE173" s="234"/>
      <c r="AF173" s="233"/>
      <c r="AG173" s="237"/>
      <c r="AH173" s="223">
        <f>DATABASE!H172</f>
        <v>0.8125</v>
      </c>
    </row>
    <row r="174" spans="1:34" ht="12.75" customHeight="1" x14ac:dyDescent="0.15">
      <c r="A174" s="224">
        <v>172</v>
      </c>
      <c r="B174" s="238"/>
      <c r="C174" s="263"/>
      <c r="D174" s="227"/>
      <c r="E174" s="227"/>
      <c r="F174" s="227"/>
      <c r="G174" s="227"/>
      <c r="H174" s="212">
        <f t="shared" si="0"/>
        <v>0</v>
      </c>
      <c r="I174" s="227">
        <v>0</v>
      </c>
      <c r="J174" s="228"/>
      <c r="K174" s="228"/>
      <c r="L174" s="229"/>
      <c r="M174" s="228"/>
      <c r="N174" s="230"/>
      <c r="O174" s="230"/>
      <c r="P174" s="230"/>
      <c r="Q174" s="230"/>
      <c r="R174" s="231">
        <f t="shared" si="2"/>
        <v>0</v>
      </c>
      <c r="S174" s="230">
        <v>0</v>
      </c>
      <c r="T174" s="228"/>
      <c r="U174" s="232"/>
      <c r="V174" s="233"/>
      <c r="W174" s="234"/>
      <c r="X174" s="234"/>
      <c r="Y174" s="234"/>
      <c r="Z174" s="235"/>
      <c r="AA174" s="235"/>
      <c r="AB174" s="236"/>
      <c r="AC174" s="235"/>
      <c r="AD174" s="234"/>
      <c r="AE174" s="234"/>
      <c r="AF174" s="233"/>
      <c r="AG174" s="237"/>
      <c r="AH174" s="223">
        <f>DATABASE!H173</f>
        <v>0.83333333333333337</v>
      </c>
    </row>
    <row r="175" spans="1:34" ht="12.75" customHeight="1" x14ac:dyDescent="0.15">
      <c r="A175" s="224">
        <v>173</v>
      </c>
      <c r="B175" s="238"/>
      <c r="C175" s="263"/>
      <c r="D175" s="227"/>
      <c r="E175" s="227"/>
      <c r="F175" s="227"/>
      <c r="G175" s="227"/>
      <c r="H175" s="212">
        <f t="shared" si="0"/>
        <v>0</v>
      </c>
      <c r="I175" s="227">
        <v>0</v>
      </c>
      <c r="J175" s="228"/>
      <c r="K175" s="228"/>
      <c r="L175" s="229"/>
      <c r="M175" s="228"/>
      <c r="N175" s="230"/>
      <c r="O175" s="230"/>
      <c r="P175" s="230"/>
      <c r="Q175" s="230"/>
      <c r="R175" s="231">
        <f t="shared" si="2"/>
        <v>0</v>
      </c>
      <c r="S175" s="230">
        <v>0</v>
      </c>
      <c r="T175" s="228"/>
      <c r="U175" s="232"/>
      <c r="V175" s="233"/>
      <c r="W175" s="234"/>
      <c r="X175" s="234"/>
      <c r="Y175" s="234"/>
      <c r="Z175" s="235"/>
      <c r="AA175" s="235"/>
      <c r="AB175" s="236"/>
      <c r="AC175" s="235"/>
      <c r="AD175" s="234"/>
      <c r="AE175" s="234"/>
      <c r="AF175" s="233"/>
      <c r="AG175" s="237"/>
      <c r="AH175" s="223">
        <f>DATABASE!H174</f>
        <v>0</v>
      </c>
    </row>
    <row r="176" spans="1:34" ht="12.75" customHeight="1" x14ac:dyDescent="0.15">
      <c r="A176" s="224">
        <v>174</v>
      </c>
      <c r="B176" s="225">
        <f>DATABASE!C175</f>
        <v>0</v>
      </c>
      <c r="C176" s="226">
        <f>DATABASE!D175</f>
        <v>0</v>
      </c>
      <c r="D176" s="227"/>
      <c r="E176" s="227"/>
      <c r="F176" s="227"/>
      <c r="G176" s="227"/>
      <c r="H176" s="212">
        <f t="shared" si="0"/>
        <v>0</v>
      </c>
      <c r="I176" s="227">
        <v>0</v>
      </c>
      <c r="J176" s="228"/>
      <c r="K176" s="228"/>
      <c r="L176" s="229"/>
      <c r="M176" s="228"/>
      <c r="N176" s="230"/>
      <c r="O176" s="230"/>
      <c r="P176" s="230"/>
      <c r="Q176" s="230"/>
      <c r="R176" s="231">
        <f t="shared" si="2"/>
        <v>0</v>
      </c>
      <c r="S176" s="230">
        <v>0</v>
      </c>
      <c r="T176" s="228"/>
      <c r="U176" s="232"/>
      <c r="V176" s="233"/>
      <c r="W176" s="234"/>
      <c r="X176" s="234"/>
      <c r="Y176" s="234"/>
      <c r="Z176" s="235"/>
      <c r="AA176" s="235"/>
      <c r="AB176" s="236"/>
      <c r="AC176" s="235"/>
      <c r="AD176" s="234"/>
      <c r="AE176" s="234"/>
      <c r="AF176" s="233"/>
      <c r="AG176" s="237"/>
      <c r="AH176" s="223">
        <f>DATABASE!H175</f>
        <v>0</v>
      </c>
    </row>
    <row r="177" spans="1:34" ht="12.75" customHeight="1" x14ac:dyDescent="0.15">
      <c r="A177" s="224">
        <v>175</v>
      </c>
      <c r="B177" s="239">
        <f>DATABASE!C176</f>
        <v>0</v>
      </c>
      <c r="C177" s="240">
        <f>DATABASE!D176</f>
        <v>0</v>
      </c>
      <c r="D177" s="241"/>
      <c r="E177" s="241"/>
      <c r="F177" s="241"/>
      <c r="G177" s="241"/>
      <c r="H177" s="200">
        <f t="shared" si="0"/>
        <v>0</v>
      </c>
      <c r="I177" s="241">
        <v>0</v>
      </c>
      <c r="J177" s="242"/>
      <c r="K177" s="242"/>
      <c r="L177" s="201"/>
      <c r="M177" s="242"/>
      <c r="N177" s="243"/>
      <c r="O177" s="243"/>
      <c r="P177" s="243"/>
      <c r="Q177" s="243"/>
      <c r="R177" s="199">
        <f t="shared" si="2"/>
        <v>0</v>
      </c>
      <c r="S177" s="243">
        <v>0</v>
      </c>
      <c r="T177" s="242"/>
      <c r="U177" s="202"/>
      <c r="V177" s="200"/>
      <c r="W177" s="244"/>
      <c r="X177" s="244"/>
      <c r="Y177" s="244"/>
      <c r="Z177" s="245"/>
      <c r="AA177" s="245"/>
      <c r="AB177" s="205"/>
      <c r="AC177" s="245"/>
      <c r="AD177" s="244"/>
      <c r="AE177" s="244"/>
      <c r="AF177" s="200"/>
      <c r="AG177" s="246"/>
      <c r="AH177" s="223">
        <f>DATABASE!H176</f>
        <v>0</v>
      </c>
    </row>
    <row r="178" spans="1:34" ht="12.75" customHeight="1" x14ac:dyDescent="0.15">
      <c r="A178" s="224">
        <v>176</v>
      </c>
      <c r="B178" s="260">
        <f>DATABASE!C177</f>
        <v>0</v>
      </c>
      <c r="C178" s="261">
        <f>DATABASE!D177</f>
        <v>0</v>
      </c>
      <c r="D178" s="249"/>
      <c r="E178" s="249"/>
      <c r="F178" s="249"/>
      <c r="G178" s="249"/>
      <c r="H178" s="212">
        <f t="shared" si="0"/>
        <v>0</v>
      </c>
      <c r="I178" s="249">
        <v>0</v>
      </c>
      <c r="J178" s="213">
        <f t="shared" ref="J178:K178" si="103">SUM(D178:D184,F178:F184,N178:N184,P178:P184)</f>
        <v>0</v>
      </c>
      <c r="K178" s="213">
        <f t="shared" si="103"/>
        <v>0</v>
      </c>
      <c r="L178" s="214">
        <f>SUM(J178:K184)</f>
        <v>0</v>
      </c>
      <c r="M178" s="213">
        <f>SUM(I178:I184,S178:S184)</f>
        <v>0</v>
      </c>
      <c r="N178" s="250"/>
      <c r="O178" s="250"/>
      <c r="P178" s="250"/>
      <c r="Q178" s="250"/>
      <c r="R178" s="251">
        <f t="shared" si="2"/>
        <v>0</v>
      </c>
      <c r="S178" s="250">
        <v>0</v>
      </c>
      <c r="T178" s="213"/>
      <c r="U178" s="262">
        <f>C178</f>
        <v>0</v>
      </c>
      <c r="V178" s="253">
        <f>SUM(D178:G184,N178:Q184)</f>
        <v>0</v>
      </c>
      <c r="W178" s="254">
        <f t="shared" ref="W178:X178" si="104">SUM(D178:D184,F178:F184,N178:N184,P178:P184)</f>
        <v>0</v>
      </c>
      <c r="X178" s="254">
        <f t="shared" si="104"/>
        <v>0</v>
      </c>
      <c r="Y178" s="254">
        <f>SUM(I178:I184,S178:S184)</f>
        <v>0</v>
      </c>
      <c r="Z178" s="255">
        <f t="shared" ref="Z178:AA178" si="105">SUM(D178:D184,F178:F184)</f>
        <v>0</v>
      </c>
      <c r="AA178" s="255">
        <f t="shared" si="105"/>
        <v>0</v>
      </c>
      <c r="AB178" s="256">
        <f>SUM(D178:G184)</f>
        <v>0</v>
      </c>
      <c r="AC178" s="255">
        <f>SUM(I178:I184)</f>
        <v>0</v>
      </c>
      <c r="AD178" s="254">
        <f t="shared" ref="AD178:AE178" si="106">SUM(N178:N184,P178:P184)</f>
        <v>0</v>
      </c>
      <c r="AE178" s="254">
        <f t="shared" si="106"/>
        <v>0</v>
      </c>
      <c r="AF178" s="253">
        <f>SUM(N178:Q184)</f>
        <v>0</v>
      </c>
      <c r="AG178" s="257">
        <f>SUM(S178:S184)</f>
        <v>0</v>
      </c>
      <c r="AH178" s="223">
        <f>DATABASE!H177</f>
        <v>0</v>
      </c>
    </row>
    <row r="179" spans="1:34" ht="12.75" customHeight="1" x14ac:dyDescent="0.15">
      <c r="A179" s="224">
        <v>177</v>
      </c>
      <c r="B179" s="225">
        <f>DATABASE!C178</f>
        <v>0</v>
      </c>
      <c r="C179" s="226">
        <f>DATABASE!D178</f>
        <v>0</v>
      </c>
      <c r="D179" s="227"/>
      <c r="E179" s="227"/>
      <c r="F179" s="227"/>
      <c r="G179" s="227"/>
      <c r="H179" s="212">
        <f t="shared" si="0"/>
        <v>0</v>
      </c>
      <c r="I179" s="227">
        <v>0</v>
      </c>
      <c r="J179" s="228"/>
      <c r="K179" s="228"/>
      <c r="L179" s="229"/>
      <c r="M179" s="228"/>
      <c r="N179" s="230"/>
      <c r="O179" s="230"/>
      <c r="P179" s="230"/>
      <c r="Q179" s="230"/>
      <c r="R179" s="231">
        <f t="shared" si="2"/>
        <v>0</v>
      </c>
      <c r="S179" s="230">
        <v>0</v>
      </c>
      <c r="T179" s="228"/>
      <c r="U179" s="232"/>
      <c r="V179" s="233"/>
      <c r="W179" s="234"/>
      <c r="X179" s="234"/>
      <c r="Y179" s="234"/>
      <c r="Z179" s="235"/>
      <c r="AA179" s="235"/>
      <c r="AB179" s="236"/>
      <c r="AC179" s="235"/>
      <c r="AD179" s="234"/>
      <c r="AE179" s="234"/>
      <c r="AF179" s="233"/>
      <c r="AG179" s="237"/>
      <c r="AH179" s="223">
        <f>DATABASE!H178</f>
        <v>0</v>
      </c>
    </row>
    <row r="180" spans="1:34" ht="12.75" customHeight="1" x14ac:dyDescent="0.15">
      <c r="A180" s="224">
        <v>178</v>
      </c>
      <c r="B180" s="225">
        <f>DATABASE!C179</f>
        <v>0</v>
      </c>
      <c r="C180" s="226">
        <f>DATABASE!D179</f>
        <v>0</v>
      </c>
      <c r="D180" s="227"/>
      <c r="E180" s="227"/>
      <c r="F180" s="227"/>
      <c r="G180" s="227"/>
      <c r="H180" s="212">
        <f t="shared" si="0"/>
        <v>0</v>
      </c>
      <c r="I180" s="227">
        <v>0</v>
      </c>
      <c r="J180" s="228"/>
      <c r="K180" s="228"/>
      <c r="L180" s="229"/>
      <c r="M180" s="228"/>
      <c r="N180" s="230"/>
      <c r="O180" s="230"/>
      <c r="P180" s="230"/>
      <c r="Q180" s="230"/>
      <c r="R180" s="231">
        <f t="shared" si="2"/>
        <v>0</v>
      </c>
      <c r="S180" s="230">
        <v>0</v>
      </c>
      <c r="T180" s="228"/>
      <c r="U180" s="232"/>
      <c r="V180" s="233"/>
      <c r="W180" s="234"/>
      <c r="X180" s="234"/>
      <c r="Y180" s="234"/>
      <c r="Z180" s="235"/>
      <c r="AA180" s="235"/>
      <c r="AB180" s="236"/>
      <c r="AC180" s="235"/>
      <c r="AD180" s="234"/>
      <c r="AE180" s="234"/>
      <c r="AF180" s="233"/>
      <c r="AG180" s="237"/>
      <c r="AH180" s="223">
        <f>DATABASE!H179</f>
        <v>0</v>
      </c>
    </row>
    <row r="181" spans="1:34" ht="12.75" customHeight="1" x14ac:dyDescent="0.15">
      <c r="A181" s="224">
        <v>179</v>
      </c>
      <c r="B181" s="225">
        <f>DATABASE!C180</f>
        <v>0</v>
      </c>
      <c r="C181" s="226">
        <f>DATABASE!D180</f>
        <v>0</v>
      </c>
      <c r="D181" s="227"/>
      <c r="E181" s="227"/>
      <c r="F181" s="227"/>
      <c r="G181" s="227"/>
      <c r="H181" s="212">
        <f t="shared" si="0"/>
        <v>0</v>
      </c>
      <c r="I181" s="227">
        <v>0</v>
      </c>
      <c r="J181" s="228"/>
      <c r="K181" s="228"/>
      <c r="L181" s="229"/>
      <c r="M181" s="228"/>
      <c r="N181" s="230"/>
      <c r="O181" s="230"/>
      <c r="P181" s="230"/>
      <c r="Q181" s="230"/>
      <c r="R181" s="231">
        <f t="shared" si="2"/>
        <v>0</v>
      </c>
      <c r="S181" s="230">
        <v>0</v>
      </c>
      <c r="T181" s="228"/>
      <c r="U181" s="232"/>
      <c r="V181" s="233"/>
      <c r="W181" s="234"/>
      <c r="X181" s="234"/>
      <c r="Y181" s="234"/>
      <c r="Z181" s="235"/>
      <c r="AA181" s="235"/>
      <c r="AB181" s="236"/>
      <c r="AC181" s="235"/>
      <c r="AD181" s="234"/>
      <c r="AE181" s="234"/>
      <c r="AF181" s="233"/>
      <c r="AG181" s="237"/>
      <c r="AH181" s="223">
        <f>DATABASE!H180</f>
        <v>0</v>
      </c>
    </row>
    <row r="182" spans="1:34" ht="12.75" customHeight="1" x14ac:dyDescent="0.15">
      <c r="A182" s="224">
        <v>180</v>
      </c>
      <c r="B182" s="225">
        <f>DATABASE!C181</f>
        <v>0</v>
      </c>
      <c r="C182" s="226">
        <f>DATABASE!D181</f>
        <v>0</v>
      </c>
      <c r="D182" s="227"/>
      <c r="E182" s="227"/>
      <c r="F182" s="227"/>
      <c r="G182" s="227"/>
      <c r="H182" s="212">
        <f t="shared" si="0"/>
        <v>0</v>
      </c>
      <c r="I182" s="227">
        <v>0</v>
      </c>
      <c r="J182" s="228"/>
      <c r="K182" s="228"/>
      <c r="L182" s="229"/>
      <c r="M182" s="228"/>
      <c r="N182" s="230"/>
      <c r="O182" s="230"/>
      <c r="P182" s="230"/>
      <c r="Q182" s="230"/>
      <c r="R182" s="231">
        <f t="shared" si="2"/>
        <v>0</v>
      </c>
      <c r="S182" s="230">
        <v>0</v>
      </c>
      <c r="T182" s="228"/>
      <c r="U182" s="232"/>
      <c r="V182" s="233"/>
      <c r="W182" s="234"/>
      <c r="X182" s="234"/>
      <c r="Y182" s="234"/>
      <c r="Z182" s="235"/>
      <c r="AA182" s="235"/>
      <c r="AB182" s="236"/>
      <c r="AC182" s="235"/>
      <c r="AD182" s="234"/>
      <c r="AE182" s="234"/>
      <c r="AF182" s="233"/>
      <c r="AG182" s="237"/>
      <c r="AH182" s="223">
        <f>DATABASE!H181</f>
        <v>0</v>
      </c>
    </row>
    <row r="183" spans="1:34" ht="12.75" customHeight="1" x14ac:dyDescent="0.15">
      <c r="A183" s="224">
        <v>181</v>
      </c>
      <c r="B183" s="225">
        <f>DATABASE!C182</f>
        <v>0</v>
      </c>
      <c r="C183" s="226">
        <f>DATABASE!D182</f>
        <v>0</v>
      </c>
      <c r="D183" s="227"/>
      <c r="E183" s="227"/>
      <c r="F183" s="227"/>
      <c r="G183" s="227"/>
      <c r="H183" s="212">
        <f t="shared" si="0"/>
        <v>0</v>
      </c>
      <c r="I183" s="227">
        <v>0</v>
      </c>
      <c r="J183" s="228"/>
      <c r="K183" s="228"/>
      <c r="L183" s="229"/>
      <c r="M183" s="228"/>
      <c r="N183" s="230"/>
      <c r="O183" s="230"/>
      <c r="P183" s="230"/>
      <c r="Q183" s="230"/>
      <c r="R183" s="231">
        <f t="shared" si="2"/>
        <v>0</v>
      </c>
      <c r="S183" s="230">
        <v>0</v>
      </c>
      <c r="T183" s="228"/>
      <c r="U183" s="232"/>
      <c r="V183" s="233"/>
      <c r="W183" s="234"/>
      <c r="X183" s="234"/>
      <c r="Y183" s="234"/>
      <c r="Z183" s="235"/>
      <c r="AA183" s="235"/>
      <c r="AB183" s="236"/>
      <c r="AC183" s="235"/>
      <c r="AD183" s="234"/>
      <c r="AE183" s="234"/>
      <c r="AF183" s="233"/>
      <c r="AG183" s="237"/>
      <c r="AH183" s="223">
        <f>DATABASE!H182</f>
        <v>0</v>
      </c>
    </row>
    <row r="184" spans="1:34" ht="12.75" customHeight="1" x14ac:dyDescent="0.15">
      <c r="A184" s="224">
        <v>182</v>
      </c>
      <c r="B184" s="239">
        <f>DATABASE!C183</f>
        <v>0</v>
      </c>
      <c r="C184" s="240">
        <f>DATABASE!D183</f>
        <v>0</v>
      </c>
      <c r="D184" s="241"/>
      <c r="E184" s="241"/>
      <c r="F184" s="241"/>
      <c r="G184" s="241"/>
      <c r="H184" s="200">
        <f t="shared" si="0"/>
        <v>0</v>
      </c>
      <c r="I184" s="241">
        <v>0</v>
      </c>
      <c r="J184" s="242"/>
      <c r="K184" s="242"/>
      <c r="L184" s="201"/>
      <c r="M184" s="242"/>
      <c r="N184" s="243"/>
      <c r="O184" s="243"/>
      <c r="P184" s="243"/>
      <c r="Q184" s="243"/>
      <c r="R184" s="199">
        <f t="shared" si="2"/>
        <v>0</v>
      </c>
      <c r="S184" s="243">
        <v>0</v>
      </c>
      <c r="T184" s="242"/>
      <c r="U184" s="202"/>
      <c r="V184" s="200"/>
      <c r="W184" s="244"/>
      <c r="X184" s="244"/>
      <c r="Y184" s="244"/>
      <c r="Z184" s="245"/>
      <c r="AA184" s="245"/>
      <c r="AB184" s="205"/>
      <c r="AC184" s="245"/>
      <c r="AD184" s="244"/>
      <c r="AE184" s="244"/>
      <c r="AF184" s="200"/>
      <c r="AG184" s="246"/>
      <c r="AH184" s="223">
        <f>DATABASE!H183</f>
        <v>0</v>
      </c>
    </row>
    <row r="185" spans="1:34" ht="12.75" customHeight="1" x14ac:dyDescent="0.15">
      <c r="A185" s="224">
        <v>183</v>
      </c>
      <c r="B185" s="260">
        <f>DATABASE!C184</f>
        <v>0</v>
      </c>
      <c r="C185" s="261">
        <f>DATABASE!D184</f>
        <v>0</v>
      </c>
      <c r="D185" s="249"/>
      <c r="E185" s="249"/>
      <c r="F185" s="249"/>
      <c r="G185" s="249"/>
      <c r="H185" s="212">
        <f t="shared" si="0"/>
        <v>0</v>
      </c>
      <c r="I185" s="249">
        <v>0</v>
      </c>
      <c r="J185" s="213">
        <f t="shared" ref="J185:K185" si="107">SUM(D185:D191,F185:F191,N185:N191,P185:P191)</f>
        <v>0</v>
      </c>
      <c r="K185" s="213">
        <f t="shared" si="107"/>
        <v>0</v>
      </c>
      <c r="L185" s="214">
        <f>SUM(J185:K191)</f>
        <v>0</v>
      </c>
      <c r="M185" s="213">
        <f>SUM(I185:I191,S185:S191)</f>
        <v>0</v>
      </c>
      <c r="N185" s="250"/>
      <c r="O185" s="250"/>
      <c r="P185" s="250"/>
      <c r="Q185" s="250"/>
      <c r="R185" s="251">
        <f t="shared" si="2"/>
        <v>0</v>
      </c>
      <c r="S185" s="250">
        <v>0</v>
      </c>
      <c r="T185" s="213"/>
      <c r="U185" s="262">
        <f>C185</f>
        <v>0</v>
      </c>
      <c r="V185" s="253">
        <f>SUM(D185:G191,N185:Q191)</f>
        <v>0</v>
      </c>
      <c r="W185" s="254">
        <f t="shared" ref="W185:X185" si="108">SUM(D185:D191,F185:F191,N185:N191,P185:P191)</f>
        <v>0</v>
      </c>
      <c r="X185" s="254">
        <f t="shared" si="108"/>
        <v>0</v>
      </c>
      <c r="Y185" s="254">
        <f>SUM(I185:I191,S185:S191)</f>
        <v>0</v>
      </c>
      <c r="Z185" s="255">
        <f t="shared" ref="Z185:AA185" si="109">SUM(D185:D191,F185:F191)</f>
        <v>0</v>
      </c>
      <c r="AA185" s="255">
        <f t="shared" si="109"/>
        <v>0</v>
      </c>
      <c r="AB185" s="256">
        <f>SUM(D185:G191)</f>
        <v>0</v>
      </c>
      <c r="AC185" s="255">
        <f>SUM(I185:I191)</f>
        <v>0</v>
      </c>
      <c r="AD185" s="254">
        <f t="shared" ref="AD185:AE185" si="110">SUM(N185:N191,P185:P191)</f>
        <v>0</v>
      </c>
      <c r="AE185" s="254">
        <f t="shared" si="110"/>
        <v>0</v>
      </c>
      <c r="AF185" s="253">
        <f>SUM(N185:Q191)</f>
        <v>0</v>
      </c>
      <c r="AG185" s="257">
        <f>SUM(S185:S191)</f>
        <v>0</v>
      </c>
      <c r="AH185" s="223">
        <f>DATABASE!H184</f>
        <v>0</v>
      </c>
    </row>
    <row r="186" spans="1:34" ht="12.75" customHeight="1" x14ac:dyDescent="0.15">
      <c r="A186" s="224">
        <v>184</v>
      </c>
      <c r="B186" s="225">
        <f>DATABASE!C185</f>
        <v>0</v>
      </c>
      <c r="C186" s="226">
        <f>DATABASE!D185</f>
        <v>0</v>
      </c>
      <c r="D186" s="227"/>
      <c r="E186" s="227"/>
      <c r="F186" s="227"/>
      <c r="G186" s="227"/>
      <c r="H186" s="212">
        <f t="shared" si="0"/>
        <v>0</v>
      </c>
      <c r="I186" s="227">
        <v>0</v>
      </c>
      <c r="J186" s="228"/>
      <c r="K186" s="228"/>
      <c r="L186" s="229"/>
      <c r="M186" s="228"/>
      <c r="N186" s="230"/>
      <c r="O186" s="230"/>
      <c r="P186" s="230"/>
      <c r="Q186" s="230"/>
      <c r="R186" s="231">
        <f t="shared" si="2"/>
        <v>0</v>
      </c>
      <c r="S186" s="230">
        <v>0</v>
      </c>
      <c r="T186" s="228"/>
      <c r="U186" s="232"/>
      <c r="V186" s="233"/>
      <c r="W186" s="234"/>
      <c r="X186" s="234"/>
      <c r="Y186" s="234"/>
      <c r="Z186" s="235"/>
      <c r="AA186" s="235"/>
      <c r="AB186" s="236"/>
      <c r="AC186" s="235"/>
      <c r="AD186" s="234"/>
      <c r="AE186" s="234"/>
      <c r="AF186" s="233"/>
      <c r="AG186" s="237"/>
      <c r="AH186" s="223">
        <f>DATABASE!H185</f>
        <v>0</v>
      </c>
    </row>
    <row r="187" spans="1:34" ht="12.75" customHeight="1" x14ac:dyDescent="0.15">
      <c r="A187" s="224">
        <v>185</v>
      </c>
      <c r="B187" s="225">
        <f>DATABASE!C186</f>
        <v>0</v>
      </c>
      <c r="C187" s="226">
        <f>DATABASE!D186</f>
        <v>0</v>
      </c>
      <c r="D187" s="227"/>
      <c r="E187" s="227"/>
      <c r="F187" s="227"/>
      <c r="G187" s="227"/>
      <c r="H187" s="212">
        <f t="shared" si="0"/>
        <v>0</v>
      </c>
      <c r="I187" s="227">
        <v>0</v>
      </c>
      <c r="J187" s="228"/>
      <c r="K187" s="228"/>
      <c r="L187" s="229"/>
      <c r="M187" s="228"/>
      <c r="N187" s="230"/>
      <c r="O187" s="230"/>
      <c r="P187" s="230"/>
      <c r="Q187" s="230"/>
      <c r="R187" s="231">
        <f t="shared" si="2"/>
        <v>0</v>
      </c>
      <c r="S187" s="230">
        <v>0</v>
      </c>
      <c r="T187" s="228"/>
      <c r="U187" s="232"/>
      <c r="V187" s="233"/>
      <c r="W187" s="234"/>
      <c r="X187" s="234"/>
      <c r="Y187" s="234"/>
      <c r="Z187" s="235"/>
      <c r="AA187" s="235"/>
      <c r="AB187" s="236"/>
      <c r="AC187" s="235"/>
      <c r="AD187" s="234"/>
      <c r="AE187" s="234"/>
      <c r="AF187" s="233"/>
      <c r="AG187" s="237"/>
      <c r="AH187" s="223">
        <f>DATABASE!H186</f>
        <v>0</v>
      </c>
    </row>
    <row r="188" spans="1:34" ht="12.75" customHeight="1" x14ac:dyDescent="0.15">
      <c r="A188" s="224">
        <v>186</v>
      </c>
      <c r="B188" s="225">
        <f>DATABASE!C187</f>
        <v>0</v>
      </c>
      <c r="C188" s="226">
        <f>DATABASE!D187</f>
        <v>0</v>
      </c>
      <c r="D188" s="227"/>
      <c r="E188" s="227"/>
      <c r="F188" s="227"/>
      <c r="G188" s="227"/>
      <c r="H188" s="212">
        <f t="shared" si="0"/>
        <v>0</v>
      </c>
      <c r="I188" s="227">
        <v>0</v>
      </c>
      <c r="J188" s="228"/>
      <c r="K188" s="228"/>
      <c r="L188" s="229"/>
      <c r="M188" s="228"/>
      <c r="N188" s="230"/>
      <c r="O188" s="230"/>
      <c r="P188" s="230"/>
      <c r="Q188" s="230"/>
      <c r="R188" s="231">
        <f t="shared" si="2"/>
        <v>0</v>
      </c>
      <c r="S188" s="230">
        <v>0</v>
      </c>
      <c r="T188" s="228"/>
      <c r="U188" s="232"/>
      <c r="V188" s="233"/>
      <c r="W188" s="234"/>
      <c r="X188" s="234"/>
      <c r="Y188" s="234"/>
      <c r="Z188" s="235"/>
      <c r="AA188" s="235"/>
      <c r="AB188" s="236"/>
      <c r="AC188" s="235"/>
      <c r="AD188" s="234"/>
      <c r="AE188" s="234"/>
      <c r="AF188" s="233"/>
      <c r="AG188" s="237"/>
      <c r="AH188" s="223">
        <f>DATABASE!H187</f>
        <v>0</v>
      </c>
    </row>
    <row r="189" spans="1:34" ht="12.75" customHeight="1" x14ac:dyDescent="0.15">
      <c r="A189" s="224">
        <v>187</v>
      </c>
      <c r="B189" s="225">
        <f>DATABASE!C188</f>
        <v>0</v>
      </c>
      <c r="C189" s="226">
        <f>DATABASE!D188</f>
        <v>0</v>
      </c>
      <c r="D189" s="227"/>
      <c r="E189" s="227"/>
      <c r="F189" s="227"/>
      <c r="G189" s="227"/>
      <c r="H189" s="212">
        <f t="shared" si="0"/>
        <v>0</v>
      </c>
      <c r="I189" s="227">
        <v>0</v>
      </c>
      <c r="J189" s="228"/>
      <c r="K189" s="228"/>
      <c r="L189" s="229"/>
      <c r="M189" s="228"/>
      <c r="N189" s="230"/>
      <c r="O189" s="230"/>
      <c r="P189" s="230"/>
      <c r="Q189" s="230"/>
      <c r="R189" s="231">
        <f t="shared" si="2"/>
        <v>0</v>
      </c>
      <c r="S189" s="230">
        <v>0</v>
      </c>
      <c r="T189" s="228"/>
      <c r="U189" s="232"/>
      <c r="V189" s="233"/>
      <c r="W189" s="234"/>
      <c r="X189" s="234"/>
      <c r="Y189" s="234"/>
      <c r="Z189" s="235"/>
      <c r="AA189" s="235"/>
      <c r="AB189" s="236"/>
      <c r="AC189" s="235"/>
      <c r="AD189" s="234"/>
      <c r="AE189" s="234"/>
      <c r="AF189" s="233"/>
      <c r="AG189" s="237"/>
      <c r="AH189" s="223">
        <f>DATABASE!H188</f>
        <v>0</v>
      </c>
    </row>
    <row r="190" spans="1:34" ht="12.75" customHeight="1" x14ac:dyDescent="0.15">
      <c r="A190" s="224">
        <v>188</v>
      </c>
      <c r="B190" s="225">
        <f>DATABASE!C189</f>
        <v>0</v>
      </c>
      <c r="C190" s="226">
        <f>DATABASE!D189</f>
        <v>0</v>
      </c>
      <c r="D190" s="227"/>
      <c r="E190" s="227"/>
      <c r="F190" s="227"/>
      <c r="G190" s="227"/>
      <c r="H190" s="212">
        <f t="shared" si="0"/>
        <v>0</v>
      </c>
      <c r="I190" s="227">
        <v>0</v>
      </c>
      <c r="J190" s="228"/>
      <c r="K190" s="228"/>
      <c r="L190" s="229"/>
      <c r="M190" s="228"/>
      <c r="N190" s="230"/>
      <c r="O190" s="230"/>
      <c r="P190" s="230"/>
      <c r="Q190" s="230"/>
      <c r="R190" s="231">
        <f t="shared" si="2"/>
        <v>0</v>
      </c>
      <c r="S190" s="230">
        <v>0</v>
      </c>
      <c r="T190" s="228"/>
      <c r="U190" s="232"/>
      <c r="V190" s="233"/>
      <c r="W190" s="234"/>
      <c r="X190" s="234"/>
      <c r="Y190" s="234"/>
      <c r="Z190" s="235"/>
      <c r="AA190" s="235"/>
      <c r="AB190" s="236"/>
      <c r="AC190" s="235"/>
      <c r="AD190" s="234"/>
      <c r="AE190" s="234"/>
      <c r="AF190" s="233"/>
      <c r="AG190" s="237"/>
      <c r="AH190" s="223">
        <f>DATABASE!H189</f>
        <v>0</v>
      </c>
    </row>
    <row r="191" spans="1:34" ht="12.75" customHeight="1" x14ac:dyDescent="0.15">
      <c r="A191" s="224">
        <v>189</v>
      </c>
      <c r="B191" s="239">
        <f>DATABASE!C190</f>
        <v>0</v>
      </c>
      <c r="C191" s="240">
        <f>DATABASE!D190</f>
        <v>0</v>
      </c>
      <c r="D191" s="241"/>
      <c r="E191" s="241"/>
      <c r="F191" s="241"/>
      <c r="G191" s="241"/>
      <c r="H191" s="200">
        <f t="shared" si="0"/>
        <v>0</v>
      </c>
      <c r="I191" s="241">
        <v>0</v>
      </c>
      <c r="J191" s="242"/>
      <c r="K191" s="242"/>
      <c r="L191" s="201"/>
      <c r="M191" s="242"/>
      <c r="N191" s="243"/>
      <c r="O191" s="243"/>
      <c r="P191" s="243"/>
      <c r="Q191" s="243"/>
      <c r="R191" s="199">
        <f t="shared" si="2"/>
        <v>0</v>
      </c>
      <c r="S191" s="243">
        <v>0</v>
      </c>
      <c r="T191" s="242"/>
      <c r="U191" s="202"/>
      <c r="V191" s="200"/>
      <c r="W191" s="244"/>
      <c r="X191" s="244"/>
      <c r="Y191" s="244"/>
      <c r="Z191" s="245"/>
      <c r="AA191" s="245"/>
      <c r="AB191" s="205"/>
      <c r="AC191" s="245"/>
      <c r="AD191" s="244"/>
      <c r="AE191" s="244"/>
      <c r="AF191" s="200"/>
      <c r="AG191" s="246"/>
      <c r="AH191" s="223">
        <f>DATABASE!H190</f>
        <v>0</v>
      </c>
    </row>
    <row r="192" spans="1:34" ht="12.75" customHeight="1" x14ac:dyDescent="0.15">
      <c r="A192" s="224">
        <v>190</v>
      </c>
      <c r="B192" s="260">
        <f>DATABASE!C191</f>
        <v>0</v>
      </c>
      <c r="C192" s="261">
        <f>DATABASE!D191</f>
        <v>0</v>
      </c>
      <c r="D192" s="249"/>
      <c r="E192" s="249"/>
      <c r="F192" s="249"/>
      <c r="G192" s="249"/>
      <c r="H192" s="212">
        <f t="shared" si="0"/>
        <v>0</v>
      </c>
      <c r="I192" s="249">
        <v>0</v>
      </c>
      <c r="J192" s="213">
        <f t="shared" ref="J192:K192" si="111">SUM(D192:D198,F192:F198,N192:N198,P192:P198)</f>
        <v>0</v>
      </c>
      <c r="K192" s="213">
        <f t="shared" si="111"/>
        <v>0</v>
      </c>
      <c r="L192" s="214">
        <f>SUM(J192:K198)</f>
        <v>0</v>
      </c>
      <c r="M192" s="213">
        <f>SUM(I192:I198,S192:S198)</f>
        <v>0</v>
      </c>
      <c r="N192" s="250"/>
      <c r="O192" s="250"/>
      <c r="P192" s="250"/>
      <c r="Q192" s="250"/>
      <c r="R192" s="251">
        <f t="shared" si="2"/>
        <v>0</v>
      </c>
      <c r="S192" s="250">
        <v>0</v>
      </c>
      <c r="T192" s="213"/>
      <c r="U192" s="262">
        <f>C192</f>
        <v>0</v>
      </c>
      <c r="V192" s="253">
        <f>SUM(D192:G198,N192:Q198)</f>
        <v>0</v>
      </c>
      <c r="W192" s="254">
        <f t="shared" ref="W192:X192" si="112">SUM(D192:D198,F192:F198,N192:N198,P192:P198)</f>
        <v>0</v>
      </c>
      <c r="X192" s="254">
        <f t="shared" si="112"/>
        <v>0</v>
      </c>
      <c r="Y192" s="254">
        <f>SUM(I192:I198,S192:S198)</f>
        <v>0</v>
      </c>
      <c r="Z192" s="255">
        <f t="shared" ref="Z192:AA192" si="113">SUM(D192:D198,F192:F198)</f>
        <v>0</v>
      </c>
      <c r="AA192" s="255">
        <f t="shared" si="113"/>
        <v>0</v>
      </c>
      <c r="AB192" s="256">
        <f>SUM(D192:G198)</f>
        <v>0</v>
      </c>
      <c r="AC192" s="255">
        <f>SUM(I192:I198)</f>
        <v>0</v>
      </c>
      <c r="AD192" s="254">
        <f t="shared" ref="AD192:AE192" si="114">SUM(N192:N198,P192:P198)</f>
        <v>0</v>
      </c>
      <c r="AE192" s="254">
        <f t="shared" si="114"/>
        <v>0</v>
      </c>
      <c r="AF192" s="253">
        <f>SUM(N192:Q198)</f>
        <v>0</v>
      </c>
      <c r="AG192" s="257">
        <f>SUM(S192:S198)</f>
        <v>0</v>
      </c>
      <c r="AH192" s="223">
        <f>DATABASE!H191</f>
        <v>0</v>
      </c>
    </row>
    <row r="193" spans="1:34" ht="12.75" customHeight="1" x14ac:dyDescent="0.15">
      <c r="A193" s="224">
        <v>191</v>
      </c>
      <c r="B193" s="225">
        <f>DATABASE!C192</f>
        <v>0</v>
      </c>
      <c r="C193" s="226">
        <f>DATABASE!D192</f>
        <v>0</v>
      </c>
      <c r="D193" s="227"/>
      <c r="E193" s="227"/>
      <c r="F193" s="227"/>
      <c r="G193" s="227"/>
      <c r="H193" s="212">
        <f t="shared" si="0"/>
        <v>0</v>
      </c>
      <c r="I193" s="227">
        <v>0</v>
      </c>
      <c r="J193" s="228"/>
      <c r="K193" s="228"/>
      <c r="L193" s="229"/>
      <c r="M193" s="228"/>
      <c r="N193" s="230"/>
      <c r="O193" s="230"/>
      <c r="P193" s="230"/>
      <c r="Q193" s="230"/>
      <c r="R193" s="231">
        <f t="shared" si="2"/>
        <v>0</v>
      </c>
      <c r="S193" s="230">
        <v>0</v>
      </c>
      <c r="T193" s="228"/>
      <c r="U193" s="232"/>
      <c r="V193" s="233"/>
      <c r="W193" s="234"/>
      <c r="X193" s="234"/>
      <c r="Y193" s="234"/>
      <c r="Z193" s="235"/>
      <c r="AA193" s="235"/>
      <c r="AB193" s="236"/>
      <c r="AC193" s="235"/>
      <c r="AD193" s="234"/>
      <c r="AE193" s="234"/>
      <c r="AF193" s="233"/>
      <c r="AG193" s="237"/>
      <c r="AH193" s="223">
        <f>DATABASE!H192</f>
        <v>0</v>
      </c>
    </row>
    <row r="194" spans="1:34" ht="12.75" customHeight="1" x14ac:dyDescent="0.15">
      <c r="A194" s="224">
        <v>192</v>
      </c>
      <c r="B194" s="225">
        <f>DATABASE!C193</f>
        <v>0</v>
      </c>
      <c r="C194" s="226">
        <f>DATABASE!D193</f>
        <v>0</v>
      </c>
      <c r="D194" s="227"/>
      <c r="E194" s="227"/>
      <c r="F194" s="227"/>
      <c r="G194" s="227"/>
      <c r="H194" s="212">
        <f t="shared" si="0"/>
        <v>0</v>
      </c>
      <c r="I194" s="227">
        <v>0</v>
      </c>
      <c r="J194" s="228"/>
      <c r="K194" s="228"/>
      <c r="L194" s="229"/>
      <c r="M194" s="228"/>
      <c r="N194" s="230"/>
      <c r="O194" s="230"/>
      <c r="P194" s="230"/>
      <c r="Q194" s="230"/>
      <c r="R194" s="231">
        <f t="shared" si="2"/>
        <v>0</v>
      </c>
      <c r="S194" s="230">
        <v>0</v>
      </c>
      <c r="T194" s="228"/>
      <c r="U194" s="232"/>
      <c r="V194" s="233"/>
      <c r="W194" s="234"/>
      <c r="X194" s="234"/>
      <c r="Y194" s="234"/>
      <c r="Z194" s="235"/>
      <c r="AA194" s="235"/>
      <c r="AB194" s="236"/>
      <c r="AC194" s="235"/>
      <c r="AD194" s="234"/>
      <c r="AE194" s="234"/>
      <c r="AF194" s="233"/>
      <c r="AG194" s="237"/>
      <c r="AH194" s="223">
        <f>DATABASE!H193</f>
        <v>0</v>
      </c>
    </row>
    <row r="195" spans="1:34" ht="12.75" customHeight="1" x14ac:dyDescent="0.15">
      <c r="A195" s="224">
        <v>193</v>
      </c>
      <c r="B195" s="225">
        <f>DATABASE!C194</f>
        <v>0</v>
      </c>
      <c r="C195" s="226">
        <f>DATABASE!D194</f>
        <v>0</v>
      </c>
      <c r="D195" s="227"/>
      <c r="E195" s="227"/>
      <c r="F195" s="227"/>
      <c r="G195" s="227"/>
      <c r="H195" s="212">
        <f t="shared" si="0"/>
        <v>0</v>
      </c>
      <c r="I195" s="227">
        <v>0</v>
      </c>
      <c r="J195" s="228"/>
      <c r="K195" s="228"/>
      <c r="L195" s="229"/>
      <c r="M195" s="228"/>
      <c r="N195" s="230"/>
      <c r="O195" s="230"/>
      <c r="P195" s="230"/>
      <c r="Q195" s="230"/>
      <c r="R195" s="231">
        <f t="shared" si="2"/>
        <v>0</v>
      </c>
      <c r="S195" s="230">
        <v>0</v>
      </c>
      <c r="T195" s="228"/>
      <c r="U195" s="232"/>
      <c r="V195" s="233"/>
      <c r="W195" s="234"/>
      <c r="X195" s="234"/>
      <c r="Y195" s="234"/>
      <c r="Z195" s="235"/>
      <c r="AA195" s="235"/>
      <c r="AB195" s="236"/>
      <c r="AC195" s="235"/>
      <c r="AD195" s="234"/>
      <c r="AE195" s="234"/>
      <c r="AF195" s="233"/>
      <c r="AG195" s="237"/>
      <c r="AH195" s="223">
        <f>DATABASE!H194</f>
        <v>0</v>
      </c>
    </row>
    <row r="196" spans="1:34" ht="12.75" customHeight="1" x14ac:dyDescent="0.15">
      <c r="A196" s="224">
        <v>194</v>
      </c>
      <c r="B196" s="225">
        <f>DATABASE!C195</f>
        <v>0</v>
      </c>
      <c r="C196" s="226">
        <f>DATABASE!D195</f>
        <v>0</v>
      </c>
      <c r="D196" s="227"/>
      <c r="E196" s="227"/>
      <c r="F196" s="227"/>
      <c r="G196" s="227"/>
      <c r="H196" s="212">
        <f t="shared" si="0"/>
        <v>0</v>
      </c>
      <c r="I196" s="227">
        <v>0</v>
      </c>
      <c r="J196" s="228"/>
      <c r="K196" s="228"/>
      <c r="L196" s="229"/>
      <c r="M196" s="228"/>
      <c r="N196" s="230"/>
      <c r="O196" s="230"/>
      <c r="P196" s="230"/>
      <c r="Q196" s="230"/>
      <c r="R196" s="231">
        <f t="shared" si="2"/>
        <v>0</v>
      </c>
      <c r="S196" s="230">
        <v>0</v>
      </c>
      <c r="T196" s="228"/>
      <c r="U196" s="232"/>
      <c r="V196" s="233"/>
      <c r="W196" s="234"/>
      <c r="X196" s="234"/>
      <c r="Y196" s="234"/>
      <c r="Z196" s="235"/>
      <c r="AA196" s="235"/>
      <c r="AB196" s="236"/>
      <c r="AC196" s="235"/>
      <c r="AD196" s="234"/>
      <c r="AE196" s="234"/>
      <c r="AF196" s="233"/>
      <c r="AG196" s="237"/>
      <c r="AH196" s="223">
        <f>DATABASE!H195</f>
        <v>0</v>
      </c>
    </row>
    <row r="197" spans="1:34" ht="12.75" customHeight="1" x14ac:dyDescent="0.15">
      <c r="A197" s="224">
        <v>195</v>
      </c>
      <c r="B197" s="225">
        <f>DATABASE!C196</f>
        <v>0</v>
      </c>
      <c r="C197" s="226">
        <f>DATABASE!D196</f>
        <v>0</v>
      </c>
      <c r="D197" s="227"/>
      <c r="E197" s="227"/>
      <c r="F197" s="227"/>
      <c r="G197" s="227"/>
      <c r="H197" s="212">
        <f t="shared" si="0"/>
        <v>0</v>
      </c>
      <c r="I197" s="227">
        <v>0</v>
      </c>
      <c r="J197" s="228"/>
      <c r="K197" s="228"/>
      <c r="L197" s="229"/>
      <c r="M197" s="228"/>
      <c r="N197" s="230"/>
      <c r="O197" s="230"/>
      <c r="P197" s="230"/>
      <c r="Q197" s="230"/>
      <c r="R197" s="231">
        <f t="shared" si="2"/>
        <v>0</v>
      </c>
      <c r="S197" s="230">
        <v>0</v>
      </c>
      <c r="T197" s="228"/>
      <c r="U197" s="232"/>
      <c r="V197" s="233"/>
      <c r="W197" s="234"/>
      <c r="X197" s="234"/>
      <c r="Y197" s="234"/>
      <c r="Z197" s="235"/>
      <c r="AA197" s="235"/>
      <c r="AB197" s="236"/>
      <c r="AC197" s="235"/>
      <c r="AD197" s="234"/>
      <c r="AE197" s="234"/>
      <c r="AF197" s="233"/>
      <c r="AG197" s="237"/>
      <c r="AH197" s="223">
        <f>DATABASE!H196</f>
        <v>0</v>
      </c>
    </row>
    <row r="198" spans="1:34" ht="12.75" customHeight="1" x14ac:dyDescent="0.15">
      <c r="A198" s="224">
        <v>196</v>
      </c>
      <c r="B198" s="239">
        <f>DATABASE!C197</f>
        <v>0</v>
      </c>
      <c r="C198" s="240">
        <f>DATABASE!D197</f>
        <v>0</v>
      </c>
      <c r="D198" s="241"/>
      <c r="E198" s="241"/>
      <c r="F198" s="241"/>
      <c r="G198" s="241"/>
      <c r="H198" s="200">
        <f t="shared" si="0"/>
        <v>0</v>
      </c>
      <c r="I198" s="241">
        <v>0</v>
      </c>
      <c r="J198" s="242"/>
      <c r="K198" s="242"/>
      <c r="L198" s="201"/>
      <c r="M198" s="242"/>
      <c r="N198" s="243"/>
      <c r="O198" s="243"/>
      <c r="P198" s="243"/>
      <c r="Q198" s="243"/>
      <c r="R198" s="199">
        <f t="shared" si="2"/>
        <v>0</v>
      </c>
      <c r="S198" s="243">
        <v>0</v>
      </c>
      <c r="T198" s="242"/>
      <c r="U198" s="202"/>
      <c r="V198" s="200"/>
      <c r="W198" s="244"/>
      <c r="X198" s="244"/>
      <c r="Y198" s="244"/>
      <c r="Z198" s="245"/>
      <c r="AA198" s="245"/>
      <c r="AB198" s="205"/>
      <c r="AC198" s="245"/>
      <c r="AD198" s="244"/>
      <c r="AE198" s="244"/>
      <c r="AF198" s="200"/>
      <c r="AG198" s="246"/>
      <c r="AH198" s="223">
        <f>DATABASE!H197</f>
        <v>0</v>
      </c>
    </row>
    <row r="199" spans="1:34" ht="12.75" customHeight="1" x14ac:dyDescent="0.15">
      <c r="A199" s="224">
        <v>197</v>
      </c>
      <c r="B199" s="260">
        <f>DATABASE!C198</f>
        <v>0</v>
      </c>
      <c r="C199" s="261">
        <f>DATABASE!D198</f>
        <v>0</v>
      </c>
      <c r="D199" s="249"/>
      <c r="E199" s="249"/>
      <c r="F199" s="249"/>
      <c r="G199" s="249"/>
      <c r="H199" s="212">
        <f t="shared" si="0"/>
        <v>0</v>
      </c>
      <c r="I199" s="249">
        <v>0</v>
      </c>
      <c r="J199" s="213">
        <f t="shared" ref="J199:K199" si="115">SUM(D199:D205,F199:F205,N199:N205,P199:P205)</f>
        <v>0</v>
      </c>
      <c r="K199" s="213">
        <f t="shared" si="115"/>
        <v>0</v>
      </c>
      <c r="L199" s="214">
        <f>SUM(J199:K205)</f>
        <v>0</v>
      </c>
      <c r="M199" s="213">
        <f>SUM(I199:I205,S199:S205)</f>
        <v>0</v>
      </c>
      <c r="N199" s="250"/>
      <c r="O199" s="250"/>
      <c r="P199" s="250"/>
      <c r="Q199" s="250"/>
      <c r="R199" s="251">
        <f t="shared" si="2"/>
        <v>0</v>
      </c>
      <c r="S199" s="250">
        <v>0</v>
      </c>
      <c r="T199" s="213"/>
      <c r="U199" s="262">
        <f>C199</f>
        <v>0</v>
      </c>
      <c r="V199" s="253">
        <f>SUM(D199:G205,N199:Q205)</f>
        <v>0</v>
      </c>
      <c r="W199" s="254">
        <f t="shared" ref="W199:X199" si="116">SUM(D199:D205,F199:F205,N199:N205,P199:P205)</f>
        <v>0</v>
      </c>
      <c r="X199" s="254">
        <f t="shared" si="116"/>
        <v>0</v>
      </c>
      <c r="Y199" s="254">
        <f>SUM(I199:I205,S199:S205)</f>
        <v>0</v>
      </c>
      <c r="Z199" s="255">
        <f t="shared" ref="Z199:AA199" si="117">SUM(D199:D205,F199:F205)</f>
        <v>0</v>
      </c>
      <c r="AA199" s="255">
        <f t="shared" si="117"/>
        <v>0</v>
      </c>
      <c r="AB199" s="256">
        <f>SUM(D199:G205)</f>
        <v>0</v>
      </c>
      <c r="AC199" s="255">
        <f>SUM(I199:I205)</f>
        <v>0</v>
      </c>
      <c r="AD199" s="254">
        <f t="shared" ref="AD199:AE199" si="118">SUM(N199:N205,P199:P205)</f>
        <v>0</v>
      </c>
      <c r="AE199" s="254">
        <f t="shared" si="118"/>
        <v>0</v>
      </c>
      <c r="AF199" s="253">
        <f>SUM(N199:Q205)</f>
        <v>0</v>
      </c>
      <c r="AG199" s="257">
        <f>SUM(S199:S205)</f>
        <v>0</v>
      </c>
      <c r="AH199" s="223">
        <f>DATABASE!H198</f>
        <v>0</v>
      </c>
    </row>
    <row r="200" spans="1:34" ht="12.75" customHeight="1" x14ac:dyDescent="0.15">
      <c r="A200" s="224">
        <v>198</v>
      </c>
      <c r="B200" s="225">
        <f>DATABASE!C199</f>
        <v>0</v>
      </c>
      <c r="C200" s="226">
        <f>DATABASE!D199</f>
        <v>0</v>
      </c>
      <c r="D200" s="227"/>
      <c r="E200" s="227"/>
      <c r="F200" s="227"/>
      <c r="G200" s="227"/>
      <c r="H200" s="212">
        <f t="shared" si="0"/>
        <v>0</v>
      </c>
      <c r="I200" s="227">
        <v>0</v>
      </c>
      <c r="J200" s="228"/>
      <c r="K200" s="228"/>
      <c r="L200" s="229"/>
      <c r="M200" s="228"/>
      <c r="N200" s="230"/>
      <c r="O200" s="230"/>
      <c r="P200" s="230"/>
      <c r="Q200" s="230"/>
      <c r="R200" s="231">
        <f t="shared" si="2"/>
        <v>0</v>
      </c>
      <c r="S200" s="230">
        <v>0</v>
      </c>
      <c r="T200" s="228"/>
      <c r="U200" s="232"/>
      <c r="V200" s="233"/>
      <c r="W200" s="234"/>
      <c r="X200" s="234"/>
      <c r="Y200" s="234"/>
      <c r="Z200" s="235"/>
      <c r="AA200" s="235"/>
      <c r="AB200" s="236"/>
      <c r="AC200" s="235"/>
      <c r="AD200" s="234"/>
      <c r="AE200" s="234"/>
      <c r="AF200" s="233"/>
      <c r="AG200" s="237"/>
      <c r="AH200" s="223">
        <f>DATABASE!H199</f>
        <v>0</v>
      </c>
    </row>
    <row r="201" spans="1:34" ht="12.75" customHeight="1" x14ac:dyDescent="0.15">
      <c r="A201" s="224">
        <v>199</v>
      </c>
      <c r="B201" s="225">
        <f>DATABASE!C200</f>
        <v>0</v>
      </c>
      <c r="C201" s="226">
        <f>DATABASE!D200</f>
        <v>0</v>
      </c>
      <c r="D201" s="227"/>
      <c r="E201" s="227"/>
      <c r="F201" s="227"/>
      <c r="G201" s="227"/>
      <c r="H201" s="212">
        <f t="shared" si="0"/>
        <v>0</v>
      </c>
      <c r="I201" s="227">
        <v>0</v>
      </c>
      <c r="J201" s="228"/>
      <c r="K201" s="228"/>
      <c r="L201" s="229"/>
      <c r="M201" s="228"/>
      <c r="N201" s="230"/>
      <c r="O201" s="230"/>
      <c r="P201" s="230"/>
      <c r="Q201" s="230"/>
      <c r="R201" s="231">
        <f t="shared" si="2"/>
        <v>0</v>
      </c>
      <c r="S201" s="230">
        <v>0</v>
      </c>
      <c r="T201" s="228"/>
      <c r="U201" s="232"/>
      <c r="V201" s="233"/>
      <c r="W201" s="234"/>
      <c r="X201" s="234"/>
      <c r="Y201" s="234"/>
      <c r="Z201" s="235"/>
      <c r="AA201" s="235"/>
      <c r="AB201" s="236"/>
      <c r="AC201" s="235"/>
      <c r="AD201" s="234"/>
      <c r="AE201" s="234"/>
      <c r="AF201" s="233"/>
      <c r="AG201" s="237"/>
      <c r="AH201" s="223">
        <f>DATABASE!H200</f>
        <v>0</v>
      </c>
    </row>
    <row r="202" spans="1:34" ht="12.75" customHeight="1" x14ac:dyDescent="0.15">
      <c r="A202" s="224">
        <v>200</v>
      </c>
      <c r="B202" s="225">
        <f>DATABASE!C201</f>
        <v>0</v>
      </c>
      <c r="C202" s="226">
        <f>DATABASE!D201</f>
        <v>0</v>
      </c>
      <c r="D202" s="227"/>
      <c r="E202" s="227"/>
      <c r="F202" s="227"/>
      <c r="G202" s="227"/>
      <c r="H202" s="212">
        <f t="shared" si="0"/>
        <v>0</v>
      </c>
      <c r="I202" s="227">
        <v>0</v>
      </c>
      <c r="J202" s="228"/>
      <c r="K202" s="228"/>
      <c r="L202" s="229"/>
      <c r="M202" s="228"/>
      <c r="N202" s="230"/>
      <c r="O202" s="230"/>
      <c r="P202" s="230"/>
      <c r="Q202" s="230"/>
      <c r="R202" s="231">
        <f t="shared" si="2"/>
        <v>0</v>
      </c>
      <c r="S202" s="230">
        <v>0</v>
      </c>
      <c r="T202" s="228"/>
      <c r="U202" s="232"/>
      <c r="V202" s="233"/>
      <c r="W202" s="234"/>
      <c r="X202" s="234"/>
      <c r="Y202" s="234"/>
      <c r="Z202" s="235"/>
      <c r="AA202" s="235"/>
      <c r="AB202" s="236"/>
      <c r="AC202" s="235"/>
      <c r="AD202" s="234"/>
      <c r="AE202" s="234"/>
      <c r="AF202" s="233"/>
      <c r="AG202" s="237"/>
      <c r="AH202" s="223">
        <f>DATABASE!H201</f>
        <v>0</v>
      </c>
    </row>
    <row r="203" spans="1:34" ht="12.75" customHeight="1" x14ac:dyDescent="0.15">
      <c r="A203" s="224">
        <v>201</v>
      </c>
      <c r="B203" s="225">
        <f>DATABASE!C202</f>
        <v>0</v>
      </c>
      <c r="C203" s="226">
        <f>DATABASE!D202</f>
        <v>0</v>
      </c>
      <c r="D203" s="227"/>
      <c r="E203" s="227"/>
      <c r="F203" s="227"/>
      <c r="G203" s="227"/>
      <c r="H203" s="212">
        <f t="shared" si="0"/>
        <v>0</v>
      </c>
      <c r="I203" s="227">
        <v>0</v>
      </c>
      <c r="J203" s="228"/>
      <c r="K203" s="228"/>
      <c r="L203" s="229"/>
      <c r="M203" s="228"/>
      <c r="N203" s="230"/>
      <c r="O203" s="230"/>
      <c r="P203" s="230"/>
      <c r="Q203" s="230"/>
      <c r="R203" s="231">
        <f t="shared" si="2"/>
        <v>0</v>
      </c>
      <c r="S203" s="230">
        <v>0</v>
      </c>
      <c r="T203" s="228"/>
      <c r="U203" s="232"/>
      <c r="V203" s="233"/>
      <c r="W203" s="234"/>
      <c r="X203" s="234"/>
      <c r="Y203" s="234"/>
      <c r="Z203" s="235"/>
      <c r="AA203" s="235"/>
      <c r="AB203" s="236"/>
      <c r="AC203" s="235"/>
      <c r="AD203" s="234"/>
      <c r="AE203" s="234"/>
      <c r="AF203" s="233"/>
      <c r="AG203" s="237"/>
      <c r="AH203" s="223">
        <f>DATABASE!H202</f>
        <v>0</v>
      </c>
    </row>
    <row r="204" spans="1:34" ht="12.75" customHeight="1" x14ac:dyDescent="0.15">
      <c r="A204" s="224">
        <v>202</v>
      </c>
      <c r="B204" s="225">
        <f>DATABASE!C203</f>
        <v>0</v>
      </c>
      <c r="C204" s="226">
        <f>DATABASE!D203</f>
        <v>0</v>
      </c>
      <c r="D204" s="227"/>
      <c r="E204" s="227"/>
      <c r="F204" s="227"/>
      <c r="G204" s="227"/>
      <c r="H204" s="212">
        <f t="shared" si="0"/>
        <v>0</v>
      </c>
      <c r="I204" s="227">
        <v>0</v>
      </c>
      <c r="J204" s="228"/>
      <c r="K204" s="228"/>
      <c r="L204" s="229"/>
      <c r="M204" s="228"/>
      <c r="N204" s="230"/>
      <c r="O204" s="230"/>
      <c r="P204" s="230"/>
      <c r="Q204" s="230"/>
      <c r="R204" s="231">
        <f t="shared" si="2"/>
        <v>0</v>
      </c>
      <c r="S204" s="230">
        <v>0</v>
      </c>
      <c r="T204" s="228"/>
      <c r="U204" s="232"/>
      <c r="V204" s="233"/>
      <c r="W204" s="234"/>
      <c r="X204" s="234"/>
      <c r="Y204" s="234"/>
      <c r="Z204" s="235"/>
      <c r="AA204" s="235"/>
      <c r="AB204" s="236"/>
      <c r="AC204" s="235"/>
      <c r="AD204" s="234"/>
      <c r="AE204" s="234"/>
      <c r="AF204" s="233"/>
      <c r="AG204" s="237"/>
      <c r="AH204" s="223">
        <f>DATABASE!H203</f>
        <v>0</v>
      </c>
    </row>
    <row r="205" spans="1:34" ht="12.75" customHeight="1" x14ac:dyDescent="0.15">
      <c r="A205" s="224">
        <v>203</v>
      </c>
      <c r="B205" s="239">
        <f>DATABASE!C204</f>
        <v>0</v>
      </c>
      <c r="C205" s="240">
        <f>DATABASE!D204</f>
        <v>0</v>
      </c>
      <c r="D205" s="241"/>
      <c r="E205" s="241"/>
      <c r="F205" s="241"/>
      <c r="G205" s="241"/>
      <c r="H205" s="200">
        <f t="shared" si="0"/>
        <v>0</v>
      </c>
      <c r="I205" s="241">
        <v>0</v>
      </c>
      <c r="J205" s="242"/>
      <c r="K205" s="242"/>
      <c r="L205" s="201"/>
      <c r="M205" s="242"/>
      <c r="N205" s="243"/>
      <c r="O205" s="243"/>
      <c r="P205" s="243"/>
      <c r="Q205" s="243"/>
      <c r="R205" s="199">
        <f t="shared" si="2"/>
        <v>0</v>
      </c>
      <c r="S205" s="243">
        <v>0</v>
      </c>
      <c r="T205" s="242"/>
      <c r="U205" s="202"/>
      <c r="V205" s="200"/>
      <c r="W205" s="244"/>
      <c r="X205" s="244"/>
      <c r="Y205" s="244"/>
      <c r="Z205" s="245"/>
      <c r="AA205" s="245"/>
      <c r="AB205" s="205"/>
      <c r="AC205" s="245"/>
      <c r="AD205" s="244"/>
      <c r="AE205" s="244"/>
      <c r="AF205" s="200"/>
      <c r="AG205" s="246"/>
      <c r="AH205" s="223">
        <f>DATABASE!H204</f>
        <v>0</v>
      </c>
    </row>
    <row r="206" spans="1:34" ht="12.75" customHeight="1" x14ac:dyDescent="0.15">
      <c r="A206" s="224">
        <v>204</v>
      </c>
      <c r="B206" s="260">
        <f>DATABASE!C205</f>
        <v>0</v>
      </c>
      <c r="C206" s="261">
        <f>DATABASE!D205</f>
        <v>0</v>
      </c>
      <c r="D206" s="249"/>
      <c r="E206" s="249"/>
      <c r="F206" s="249"/>
      <c r="G206" s="249"/>
      <c r="H206" s="212">
        <f t="shared" si="0"/>
        <v>0</v>
      </c>
      <c r="I206" s="249">
        <v>0</v>
      </c>
      <c r="J206" s="213">
        <f t="shared" ref="J206:K206" si="119">SUM(D206:D212,F206:F212,N206:N212,P206:P212)</f>
        <v>0</v>
      </c>
      <c r="K206" s="213">
        <f t="shared" si="119"/>
        <v>0</v>
      </c>
      <c r="L206" s="214">
        <f>SUM(J206:K212)</f>
        <v>0</v>
      </c>
      <c r="M206" s="213">
        <f>SUM(I206:I212,S206:S212)</f>
        <v>0</v>
      </c>
      <c r="N206" s="250"/>
      <c r="O206" s="250"/>
      <c r="P206" s="250"/>
      <c r="Q206" s="250"/>
      <c r="R206" s="251">
        <f t="shared" si="2"/>
        <v>0</v>
      </c>
      <c r="S206" s="250">
        <v>0</v>
      </c>
      <c r="T206" s="213"/>
      <c r="U206" s="262">
        <f>C206</f>
        <v>0</v>
      </c>
      <c r="V206" s="253">
        <f>SUM(D206:G212,N206:Q212)</f>
        <v>0</v>
      </c>
      <c r="W206" s="254">
        <f t="shared" ref="W206:X206" si="120">SUM(D206:D212,F206:F212,N206:N212,P206:P212)</f>
        <v>0</v>
      </c>
      <c r="X206" s="254">
        <f t="shared" si="120"/>
        <v>0</v>
      </c>
      <c r="Y206" s="254">
        <f>SUM(I206:I212,S206:S212)</f>
        <v>0</v>
      </c>
      <c r="Z206" s="255">
        <f t="shared" ref="Z206:AA206" si="121">SUM(D206:D212,F206:F212)</f>
        <v>0</v>
      </c>
      <c r="AA206" s="255">
        <f t="shared" si="121"/>
        <v>0</v>
      </c>
      <c r="AB206" s="256">
        <f>SUM(D206:G212)</f>
        <v>0</v>
      </c>
      <c r="AC206" s="255">
        <f>SUM(I206:I212)</f>
        <v>0</v>
      </c>
      <c r="AD206" s="254">
        <f t="shared" ref="AD206:AE206" si="122">SUM(N206:N212,P206:P212)</f>
        <v>0</v>
      </c>
      <c r="AE206" s="254">
        <f t="shared" si="122"/>
        <v>0</v>
      </c>
      <c r="AF206" s="253">
        <f>SUM(N206:Q212)</f>
        <v>0</v>
      </c>
      <c r="AG206" s="257">
        <f>SUM(S206:S212)</f>
        <v>0</v>
      </c>
      <c r="AH206" s="223">
        <f>DATABASE!H205</f>
        <v>0</v>
      </c>
    </row>
    <row r="207" spans="1:34" ht="12.75" customHeight="1" x14ac:dyDescent="0.15">
      <c r="A207" s="224">
        <v>205</v>
      </c>
      <c r="B207" s="225">
        <f>DATABASE!C206</f>
        <v>0</v>
      </c>
      <c r="C207" s="226">
        <f>DATABASE!D206</f>
        <v>0</v>
      </c>
      <c r="D207" s="227"/>
      <c r="E207" s="227"/>
      <c r="F207" s="227"/>
      <c r="G207" s="227"/>
      <c r="H207" s="212">
        <f t="shared" si="0"/>
        <v>0</v>
      </c>
      <c r="I207" s="227">
        <v>0</v>
      </c>
      <c r="J207" s="228"/>
      <c r="K207" s="228"/>
      <c r="L207" s="229"/>
      <c r="M207" s="228"/>
      <c r="N207" s="230"/>
      <c r="O207" s="230"/>
      <c r="P207" s="230"/>
      <c r="Q207" s="230"/>
      <c r="R207" s="231">
        <f t="shared" si="2"/>
        <v>0</v>
      </c>
      <c r="S207" s="230">
        <v>0</v>
      </c>
      <c r="T207" s="228"/>
      <c r="U207" s="232"/>
      <c r="V207" s="233"/>
      <c r="W207" s="234"/>
      <c r="X207" s="234"/>
      <c r="Y207" s="234"/>
      <c r="Z207" s="235"/>
      <c r="AA207" s="235"/>
      <c r="AB207" s="236"/>
      <c r="AC207" s="235"/>
      <c r="AD207" s="234"/>
      <c r="AE207" s="234"/>
      <c r="AF207" s="233"/>
      <c r="AG207" s="237"/>
      <c r="AH207" s="223">
        <f>DATABASE!H206</f>
        <v>0</v>
      </c>
    </row>
    <row r="208" spans="1:34" ht="12.75" customHeight="1" x14ac:dyDescent="0.15">
      <c r="A208" s="224">
        <v>206</v>
      </c>
      <c r="B208" s="225">
        <f>DATABASE!C207</f>
        <v>0</v>
      </c>
      <c r="C208" s="226">
        <f>DATABASE!D207</f>
        <v>0</v>
      </c>
      <c r="D208" s="227"/>
      <c r="E208" s="227"/>
      <c r="F208" s="227"/>
      <c r="G208" s="227"/>
      <c r="H208" s="212">
        <f t="shared" si="0"/>
        <v>0</v>
      </c>
      <c r="I208" s="227">
        <v>0</v>
      </c>
      <c r="J208" s="228"/>
      <c r="K208" s="228"/>
      <c r="L208" s="229"/>
      <c r="M208" s="228"/>
      <c r="N208" s="230"/>
      <c r="O208" s="230"/>
      <c r="P208" s="230"/>
      <c r="Q208" s="230"/>
      <c r="R208" s="231">
        <f t="shared" si="2"/>
        <v>0</v>
      </c>
      <c r="S208" s="230">
        <v>0</v>
      </c>
      <c r="T208" s="228"/>
      <c r="U208" s="232"/>
      <c r="V208" s="233"/>
      <c r="W208" s="234"/>
      <c r="X208" s="234"/>
      <c r="Y208" s="234"/>
      <c r="Z208" s="235"/>
      <c r="AA208" s="235"/>
      <c r="AB208" s="236"/>
      <c r="AC208" s="235"/>
      <c r="AD208" s="234"/>
      <c r="AE208" s="234"/>
      <c r="AF208" s="233"/>
      <c r="AG208" s="237"/>
      <c r="AH208" s="223">
        <f>DATABASE!H207</f>
        <v>0</v>
      </c>
    </row>
    <row r="209" spans="1:34" ht="12.75" customHeight="1" x14ac:dyDescent="0.15">
      <c r="A209" s="224">
        <v>207</v>
      </c>
      <c r="B209" s="225">
        <f>DATABASE!C208</f>
        <v>0</v>
      </c>
      <c r="C209" s="226">
        <f>DATABASE!D208</f>
        <v>0</v>
      </c>
      <c r="D209" s="227"/>
      <c r="E209" s="227"/>
      <c r="F209" s="227"/>
      <c r="G209" s="227"/>
      <c r="H209" s="212">
        <f t="shared" si="0"/>
        <v>0</v>
      </c>
      <c r="I209" s="227">
        <v>0</v>
      </c>
      <c r="J209" s="228"/>
      <c r="K209" s="228"/>
      <c r="L209" s="229"/>
      <c r="M209" s="228"/>
      <c r="N209" s="230"/>
      <c r="O209" s="230"/>
      <c r="P209" s="230"/>
      <c r="Q209" s="230"/>
      <c r="R209" s="231">
        <f t="shared" si="2"/>
        <v>0</v>
      </c>
      <c r="S209" s="230">
        <v>0</v>
      </c>
      <c r="T209" s="228"/>
      <c r="U209" s="232"/>
      <c r="V209" s="233"/>
      <c r="W209" s="234"/>
      <c r="X209" s="234"/>
      <c r="Y209" s="234"/>
      <c r="Z209" s="235"/>
      <c r="AA209" s="235"/>
      <c r="AB209" s="236"/>
      <c r="AC209" s="235"/>
      <c r="AD209" s="234"/>
      <c r="AE209" s="234"/>
      <c r="AF209" s="233"/>
      <c r="AG209" s="237"/>
      <c r="AH209" s="223">
        <f>DATABASE!H208</f>
        <v>0</v>
      </c>
    </row>
    <row r="210" spans="1:34" ht="12.75" customHeight="1" x14ac:dyDescent="0.15">
      <c r="A210" s="224">
        <v>208</v>
      </c>
      <c r="B210" s="225">
        <f>DATABASE!C209</f>
        <v>0</v>
      </c>
      <c r="C210" s="226">
        <f>DATABASE!D209</f>
        <v>0</v>
      </c>
      <c r="D210" s="227"/>
      <c r="E210" s="227"/>
      <c r="F210" s="227"/>
      <c r="G210" s="227"/>
      <c r="H210" s="212">
        <f t="shared" si="0"/>
        <v>0</v>
      </c>
      <c r="I210" s="227">
        <v>0</v>
      </c>
      <c r="J210" s="228"/>
      <c r="K210" s="228"/>
      <c r="L210" s="229"/>
      <c r="M210" s="228"/>
      <c r="N210" s="230"/>
      <c r="O210" s="230"/>
      <c r="P210" s="230"/>
      <c r="Q210" s="230"/>
      <c r="R210" s="231">
        <f t="shared" si="2"/>
        <v>0</v>
      </c>
      <c r="S210" s="230">
        <v>0</v>
      </c>
      <c r="T210" s="228"/>
      <c r="U210" s="232"/>
      <c r="V210" s="233"/>
      <c r="W210" s="234"/>
      <c r="X210" s="234"/>
      <c r="Y210" s="234"/>
      <c r="Z210" s="235"/>
      <c r="AA210" s="235"/>
      <c r="AB210" s="236"/>
      <c r="AC210" s="235"/>
      <c r="AD210" s="234"/>
      <c r="AE210" s="234"/>
      <c r="AF210" s="233"/>
      <c r="AG210" s="237"/>
      <c r="AH210" s="223">
        <f>DATABASE!H209</f>
        <v>0</v>
      </c>
    </row>
    <row r="211" spans="1:34" ht="12.75" customHeight="1" x14ac:dyDescent="0.15">
      <c r="A211" s="224">
        <v>209</v>
      </c>
      <c r="B211" s="225">
        <f>DATABASE!C210</f>
        <v>0</v>
      </c>
      <c r="C211" s="226">
        <f>DATABASE!D210</f>
        <v>0</v>
      </c>
      <c r="D211" s="227"/>
      <c r="E211" s="227"/>
      <c r="F211" s="227"/>
      <c r="G211" s="227"/>
      <c r="H211" s="212">
        <f t="shared" si="0"/>
        <v>0</v>
      </c>
      <c r="I211" s="227">
        <v>0</v>
      </c>
      <c r="J211" s="228"/>
      <c r="K211" s="228"/>
      <c r="L211" s="229"/>
      <c r="M211" s="228"/>
      <c r="N211" s="230"/>
      <c r="O211" s="230"/>
      <c r="P211" s="230"/>
      <c r="Q211" s="230"/>
      <c r="R211" s="231">
        <f t="shared" si="2"/>
        <v>0</v>
      </c>
      <c r="S211" s="230">
        <v>0</v>
      </c>
      <c r="T211" s="228"/>
      <c r="U211" s="232"/>
      <c r="V211" s="233"/>
      <c r="W211" s="234"/>
      <c r="X211" s="234"/>
      <c r="Y211" s="234"/>
      <c r="Z211" s="235"/>
      <c r="AA211" s="235"/>
      <c r="AB211" s="236"/>
      <c r="AC211" s="235"/>
      <c r="AD211" s="234"/>
      <c r="AE211" s="234"/>
      <c r="AF211" s="233"/>
      <c r="AG211" s="237"/>
      <c r="AH211" s="223">
        <f>DATABASE!H210</f>
        <v>0</v>
      </c>
    </row>
    <row r="212" spans="1:34" ht="12.75" customHeight="1" x14ac:dyDescent="0.15">
      <c r="A212" s="224">
        <v>210</v>
      </c>
      <c r="B212" s="239">
        <f>DATABASE!C211</f>
        <v>0</v>
      </c>
      <c r="C212" s="240">
        <f>DATABASE!D211</f>
        <v>0</v>
      </c>
      <c r="D212" s="241"/>
      <c r="E212" s="241"/>
      <c r="F212" s="241"/>
      <c r="G212" s="241"/>
      <c r="H212" s="200">
        <f t="shared" si="0"/>
        <v>0</v>
      </c>
      <c r="I212" s="241">
        <v>0</v>
      </c>
      <c r="J212" s="242"/>
      <c r="K212" s="242"/>
      <c r="L212" s="201"/>
      <c r="M212" s="242"/>
      <c r="N212" s="243"/>
      <c r="O212" s="243"/>
      <c r="P212" s="243"/>
      <c r="Q212" s="243"/>
      <c r="R212" s="199">
        <f t="shared" si="2"/>
        <v>0</v>
      </c>
      <c r="S212" s="243">
        <v>0</v>
      </c>
      <c r="T212" s="242"/>
      <c r="U212" s="202"/>
      <c r="V212" s="200"/>
      <c r="W212" s="244"/>
      <c r="X212" s="244"/>
      <c r="Y212" s="244"/>
      <c r="Z212" s="245"/>
      <c r="AA212" s="245"/>
      <c r="AB212" s="205"/>
      <c r="AC212" s="245"/>
      <c r="AD212" s="244"/>
      <c r="AE212" s="244"/>
      <c r="AF212" s="200"/>
      <c r="AG212" s="246"/>
      <c r="AH212" s="223">
        <f>DATABASE!H211</f>
        <v>0</v>
      </c>
    </row>
    <row r="213" spans="1:34" ht="12.75" customHeight="1" x14ac:dyDescent="0.15">
      <c r="A213" s="224">
        <v>211</v>
      </c>
      <c r="B213" s="260">
        <f>DATABASE!C212</f>
        <v>0</v>
      </c>
      <c r="C213" s="261">
        <f>DATABASE!D212</f>
        <v>0</v>
      </c>
      <c r="D213" s="249"/>
      <c r="E213" s="249"/>
      <c r="F213" s="249"/>
      <c r="G213" s="249"/>
      <c r="H213" s="212">
        <f t="shared" si="0"/>
        <v>0</v>
      </c>
      <c r="I213" s="249">
        <v>0</v>
      </c>
      <c r="J213" s="213">
        <f t="shared" ref="J213:K213" si="123">SUM(D213:D219,F213:F219,N213:N219,P213:P219)</f>
        <v>0</v>
      </c>
      <c r="K213" s="213">
        <f t="shared" si="123"/>
        <v>0</v>
      </c>
      <c r="L213" s="214">
        <f>SUM(J213:K219)</f>
        <v>0</v>
      </c>
      <c r="M213" s="213">
        <f>SUM(I213:I219,S213:S219)</f>
        <v>0</v>
      </c>
      <c r="N213" s="250"/>
      <c r="O213" s="250"/>
      <c r="P213" s="250"/>
      <c r="Q213" s="250"/>
      <c r="R213" s="251">
        <f t="shared" si="2"/>
        <v>0</v>
      </c>
      <c r="S213" s="250">
        <v>0</v>
      </c>
      <c r="T213" s="213"/>
      <c r="U213" s="262">
        <f>C213</f>
        <v>0</v>
      </c>
      <c r="V213" s="253">
        <f>SUM(D213:G219,N213:Q219)</f>
        <v>0</v>
      </c>
      <c r="W213" s="254">
        <f t="shared" ref="W213:X213" si="124">SUM(D213:D219,F213:F219,N213:N219,P213:P219)</f>
        <v>0</v>
      </c>
      <c r="X213" s="254">
        <f t="shared" si="124"/>
        <v>0</v>
      </c>
      <c r="Y213" s="254">
        <f>SUM(I213:I219,S213:S219)</f>
        <v>0</v>
      </c>
      <c r="Z213" s="255">
        <f t="shared" ref="Z213:AA213" si="125">SUM(D213:D219,F213:F219)</f>
        <v>0</v>
      </c>
      <c r="AA213" s="255">
        <f t="shared" si="125"/>
        <v>0</v>
      </c>
      <c r="AB213" s="256">
        <f>SUM(D213:G219)</f>
        <v>0</v>
      </c>
      <c r="AC213" s="255">
        <f>SUM(I213:I219)</f>
        <v>0</v>
      </c>
      <c r="AD213" s="254">
        <f t="shared" ref="AD213:AE213" si="126">SUM(N213:N219,P213:P219)</f>
        <v>0</v>
      </c>
      <c r="AE213" s="254">
        <f t="shared" si="126"/>
        <v>0</v>
      </c>
      <c r="AF213" s="253">
        <f>SUM(N213:Q219)</f>
        <v>0</v>
      </c>
      <c r="AG213" s="257">
        <f>SUM(S213:S219)</f>
        <v>0</v>
      </c>
      <c r="AH213" s="223">
        <f>DATABASE!H212</f>
        <v>0</v>
      </c>
    </row>
    <row r="214" spans="1:34" ht="12.75" customHeight="1" x14ac:dyDescent="0.15">
      <c r="A214" s="224">
        <v>212</v>
      </c>
      <c r="B214" s="225">
        <f>DATABASE!C213</f>
        <v>0</v>
      </c>
      <c r="C214" s="226">
        <f>DATABASE!D213</f>
        <v>0</v>
      </c>
      <c r="D214" s="227"/>
      <c r="E214" s="227"/>
      <c r="F214" s="227"/>
      <c r="G214" s="227"/>
      <c r="H214" s="212">
        <f t="shared" si="0"/>
        <v>0</v>
      </c>
      <c r="I214" s="227">
        <v>0</v>
      </c>
      <c r="J214" s="228"/>
      <c r="K214" s="228"/>
      <c r="L214" s="229"/>
      <c r="M214" s="228"/>
      <c r="N214" s="230"/>
      <c r="O214" s="230"/>
      <c r="P214" s="230"/>
      <c r="Q214" s="230"/>
      <c r="R214" s="231">
        <f t="shared" si="2"/>
        <v>0</v>
      </c>
      <c r="S214" s="230">
        <v>0</v>
      </c>
      <c r="T214" s="228"/>
      <c r="U214" s="232"/>
      <c r="V214" s="233"/>
      <c r="W214" s="234"/>
      <c r="X214" s="234"/>
      <c r="Y214" s="234"/>
      <c r="Z214" s="235"/>
      <c r="AA214" s="235"/>
      <c r="AB214" s="236"/>
      <c r="AC214" s="235"/>
      <c r="AD214" s="234"/>
      <c r="AE214" s="234"/>
      <c r="AF214" s="233"/>
      <c r="AG214" s="237"/>
      <c r="AH214" s="223">
        <f>DATABASE!H213</f>
        <v>0</v>
      </c>
    </row>
    <row r="215" spans="1:34" ht="12.75" customHeight="1" x14ac:dyDescent="0.15">
      <c r="A215" s="224">
        <v>213</v>
      </c>
      <c r="B215" s="225">
        <f>DATABASE!C214</f>
        <v>0</v>
      </c>
      <c r="C215" s="226">
        <f>DATABASE!D214</f>
        <v>0</v>
      </c>
      <c r="D215" s="227"/>
      <c r="E215" s="227"/>
      <c r="F215" s="227"/>
      <c r="G215" s="227"/>
      <c r="H215" s="212">
        <f t="shared" si="0"/>
        <v>0</v>
      </c>
      <c r="I215" s="227">
        <v>0</v>
      </c>
      <c r="J215" s="228"/>
      <c r="K215" s="228"/>
      <c r="L215" s="229"/>
      <c r="M215" s="228"/>
      <c r="N215" s="230"/>
      <c r="O215" s="230"/>
      <c r="P215" s="230"/>
      <c r="Q215" s="230"/>
      <c r="R215" s="231">
        <f t="shared" si="2"/>
        <v>0</v>
      </c>
      <c r="S215" s="230">
        <v>0</v>
      </c>
      <c r="T215" s="228"/>
      <c r="U215" s="232"/>
      <c r="V215" s="233"/>
      <c r="W215" s="234"/>
      <c r="X215" s="234"/>
      <c r="Y215" s="234"/>
      <c r="Z215" s="235"/>
      <c r="AA215" s="235"/>
      <c r="AB215" s="236"/>
      <c r="AC215" s="235"/>
      <c r="AD215" s="234"/>
      <c r="AE215" s="234"/>
      <c r="AF215" s="233"/>
      <c r="AG215" s="237"/>
      <c r="AH215" s="223">
        <f>DATABASE!H214</f>
        <v>0</v>
      </c>
    </row>
    <row r="216" spans="1:34" ht="12.75" customHeight="1" x14ac:dyDescent="0.15">
      <c r="A216" s="224">
        <v>214</v>
      </c>
      <c r="B216" s="225">
        <f>DATABASE!C215</f>
        <v>0</v>
      </c>
      <c r="C216" s="226">
        <f>DATABASE!D215</f>
        <v>0</v>
      </c>
      <c r="D216" s="227"/>
      <c r="E216" s="227"/>
      <c r="F216" s="227"/>
      <c r="G216" s="227"/>
      <c r="H216" s="212">
        <f t="shared" si="0"/>
        <v>0</v>
      </c>
      <c r="I216" s="227">
        <v>0</v>
      </c>
      <c r="J216" s="228"/>
      <c r="K216" s="228"/>
      <c r="L216" s="229"/>
      <c r="M216" s="228"/>
      <c r="N216" s="230"/>
      <c r="O216" s="230"/>
      <c r="P216" s="230"/>
      <c r="Q216" s="230"/>
      <c r="R216" s="231">
        <f t="shared" si="2"/>
        <v>0</v>
      </c>
      <c r="S216" s="230">
        <v>0</v>
      </c>
      <c r="T216" s="228"/>
      <c r="U216" s="232"/>
      <c r="V216" s="233"/>
      <c r="W216" s="234"/>
      <c r="X216" s="234"/>
      <c r="Y216" s="234"/>
      <c r="Z216" s="235"/>
      <c r="AA216" s="235"/>
      <c r="AB216" s="236"/>
      <c r="AC216" s="235"/>
      <c r="AD216" s="234"/>
      <c r="AE216" s="234"/>
      <c r="AF216" s="233"/>
      <c r="AG216" s="237"/>
      <c r="AH216" s="223">
        <f>DATABASE!H215</f>
        <v>0</v>
      </c>
    </row>
    <row r="217" spans="1:34" ht="12.75" customHeight="1" x14ac:dyDescent="0.15">
      <c r="A217" s="224">
        <v>215</v>
      </c>
      <c r="B217" s="225">
        <f>DATABASE!C216</f>
        <v>0</v>
      </c>
      <c r="C217" s="226">
        <f>DATABASE!D216</f>
        <v>0</v>
      </c>
      <c r="D217" s="227"/>
      <c r="E217" s="227"/>
      <c r="F217" s="227"/>
      <c r="G217" s="227"/>
      <c r="H217" s="212">
        <f t="shared" si="0"/>
        <v>0</v>
      </c>
      <c r="I217" s="227">
        <v>0</v>
      </c>
      <c r="J217" s="228"/>
      <c r="K217" s="228"/>
      <c r="L217" s="229"/>
      <c r="M217" s="228"/>
      <c r="N217" s="230"/>
      <c r="O217" s="230"/>
      <c r="P217" s="230"/>
      <c r="Q217" s="230"/>
      <c r="R217" s="231">
        <f t="shared" si="2"/>
        <v>0</v>
      </c>
      <c r="S217" s="230">
        <v>0</v>
      </c>
      <c r="T217" s="228"/>
      <c r="U217" s="232"/>
      <c r="V217" s="233"/>
      <c r="W217" s="234"/>
      <c r="X217" s="234"/>
      <c r="Y217" s="234"/>
      <c r="Z217" s="235"/>
      <c r="AA217" s="235"/>
      <c r="AB217" s="236"/>
      <c r="AC217" s="235"/>
      <c r="AD217" s="234"/>
      <c r="AE217" s="234"/>
      <c r="AF217" s="233"/>
      <c r="AG217" s="237"/>
      <c r="AH217" s="223">
        <f>DATABASE!H216</f>
        <v>0</v>
      </c>
    </row>
    <row r="218" spans="1:34" ht="12.75" customHeight="1" x14ac:dyDescent="0.15">
      <c r="A218" s="224">
        <v>216</v>
      </c>
      <c r="B218" s="225">
        <f>DATABASE!C217</f>
        <v>0</v>
      </c>
      <c r="C218" s="226">
        <f>DATABASE!D217</f>
        <v>0</v>
      </c>
      <c r="D218" s="227"/>
      <c r="E218" s="227"/>
      <c r="F218" s="227"/>
      <c r="G218" s="227"/>
      <c r="H218" s="212">
        <f t="shared" si="0"/>
        <v>0</v>
      </c>
      <c r="I218" s="227">
        <v>0</v>
      </c>
      <c r="J218" s="228"/>
      <c r="K218" s="228"/>
      <c r="L218" s="229"/>
      <c r="M218" s="228"/>
      <c r="N218" s="230"/>
      <c r="O218" s="230"/>
      <c r="P218" s="230"/>
      <c r="Q218" s="230"/>
      <c r="R218" s="231">
        <f t="shared" si="2"/>
        <v>0</v>
      </c>
      <c r="S218" s="230">
        <v>0</v>
      </c>
      <c r="T218" s="228"/>
      <c r="U218" s="232"/>
      <c r="V218" s="233"/>
      <c r="W218" s="234"/>
      <c r="X218" s="234"/>
      <c r="Y218" s="234"/>
      <c r="Z218" s="235"/>
      <c r="AA218" s="235"/>
      <c r="AB218" s="236"/>
      <c r="AC218" s="235"/>
      <c r="AD218" s="234"/>
      <c r="AE218" s="234"/>
      <c r="AF218" s="233"/>
      <c r="AG218" s="237"/>
      <c r="AH218" s="223">
        <f>DATABASE!H217</f>
        <v>0</v>
      </c>
    </row>
    <row r="219" spans="1:34" ht="12.75" customHeight="1" x14ac:dyDescent="0.15">
      <c r="A219" s="224">
        <v>217</v>
      </c>
      <c r="B219" s="239">
        <f>DATABASE!C218</f>
        <v>0</v>
      </c>
      <c r="C219" s="240">
        <f>DATABASE!D218</f>
        <v>0</v>
      </c>
      <c r="D219" s="241"/>
      <c r="E219" s="241"/>
      <c r="F219" s="241"/>
      <c r="G219" s="241"/>
      <c r="H219" s="200">
        <f t="shared" si="0"/>
        <v>0</v>
      </c>
      <c r="I219" s="241">
        <v>0</v>
      </c>
      <c r="J219" s="242"/>
      <c r="K219" s="242"/>
      <c r="L219" s="201"/>
      <c r="M219" s="242"/>
      <c r="N219" s="243"/>
      <c r="O219" s="243"/>
      <c r="P219" s="243"/>
      <c r="Q219" s="243"/>
      <c r="R219" s="199">
        <f t="shared" si="2"/>
        <v>0</v>
      </c>
      <c r="S219" s="243">
        <v>0</v>
      </c>
      <c r="T219" s="242"/>
      <c r="U219" s="202"/>
      <c r="V219" s="200"/>
      <c r="W219" s="244"/>
      <c r="X219" s="244"/>
      <c r="Y219" s="244"/>
      <c r="Z219" s="245"/>
      <c r="AA219" s="245"/>
      <c r="AB219" s="205"/>
      <c r="AC219" s="245"/>
      <c r="AD219" s="244"/>
      <c r="AE219" s="244"/>
      <c r="AF219" s="200"/>
      <c r="AG219" s="246"/>
      <c r="AH219" s="223">
        <f>DATABASE!H218</f>
        <v>0</v>
      </c>
    </row>
    <row r="220" spans="1:34" ht="12.75" customHeight="1" x14ac:dyDescent="0.15">
      <c r="A220" s="224">
        <v>218</v>
      </c>
      <c r="B220" s="260">
        <f>DATABASE!C219</f>
        <v>0</v>
      </c>
      <c r="C220" s="261">
        <f>DATABASE!D219</f>
        <v>0</v>
      </c>
      <c r="D220" s="249"/>
      <c r="E220" s="249"/>
      <c r="F220" s="249"/>
      <c r="G220" s="249"/>
      <c r="H220" s="212">
        <f t="shared" si="0"/>
        <v>0</v>
      </c>
      <c r="I220" s="249">
        <v>0</v>
      </c>
      <c r="J220" s="213">
        <f t="shared" ref="J220:K220" si="127">SUM(D220:D226,F220:F226,N220:N226,P220:P226)</f>
        <v>0</v>
      </c>
      <c r="K220" s="213">
        <f t="shared" si="127"/>
        <v>0</v>
      </c>
      <c r="L220" s="214">
        <f>SUM(J220:K226)</f>
        <v>0</v>
      </c>
      <c r="M220" s="213">
        <f>SUM(I220:I226,S220:S226)</f>
        <v>0</v>
      </c>
      <c r="N220" s="250"/>
      <c r="O220" s="250"/>
      <c r="P220" s="250"/>
      <c r="Q220" s="250"/>
      <c r="R220" s="251">
        <f t="shared" si="2"/>
        <v>0</v>
      </c>
      <c r="S220" s="250">
        <v>0</v>
      </c>
      <c r="T220" s="213"/>
      <c r="U220" s="262">
        <f>C220</f>
        <v>0</v>
      </c>
      <c r="V220" s="253">
        <f>SUM(D220:G226,N220:Q226)</f>
        <v>0</v>
      </c>
      <c r="W220" s="254">
        <f t="shared" ref="W220:X220" si="128">SUM(D220:D226,F220:F226,N220:N226,P220:P226)</f>
        <v>0</v>
      </c>
      <c r="X220" s="254">
        <f t="shared" si="128"/>
        <v>0</v>
      </c>
      <c r="Y220" s="254">
        <f>SUM(I220:I226,S220:S226)</f>
        <v>0</v>
      </c>
      <c r="Z220" s="255">
        <f t="shared" ref="Z220:AA220" si="129">SUM(D220:D226,F220:F226)</f>
        <v>0</v>
      </c>
      <c r="AA220" s="255">
        <f t="shared" si="129"/>
        <v>0</v>
      </c>
      <c r="AB220" s="256">
        <f>SUM(D220:G226)</f>
        <v>0</v>
      </c>
      <c r="AC220" s="255">
        <f>SUM(I220:I226)</f>
        <v>0</v>
      </c>
      <c r="AD220" s="254">
        <f t="shared" ref="AD220:AE220" si="130">SUM(N220:N226,P220:P226)</f>
        <v>0</v>
      </c>
      <c r="AE220" s="254">
        <f t="shared" si="130"/>
        <v>0</v>
      </c>
      <c r="AF220" s="253">
        <f>SUM(N220:Q226)</f>
        <v>0</v>
      </c>
      <c r="AG220" s="257">
        <f>SUM(S220:S226)</f>
        <v>0</v>
      </c>
      <c r="AH220" s="223">
        <f>DATABASE!H219</f>
        <v>0</v>
      </c>
    </row>
    <row r="221" spans="1:34" ht="12.75" customHeight="1" x14ac:dyDescent="0.15">
      <c r="A221" s="224">
        <v>219</v>
      </c>
      <c r="B221" s="225">
        <f>DATABASE!C220</f>
        <v>0</v>
      </c>
      <c r="C221" s="226">
        <f>DATABASE!D220</f>
        <v>0</v>
      </c>
      <c r="D221" s="227"/>
      <c r="E221" s="227"/>
      <c r="F221" s="227"/>
      <c r="G221" s="227"/>
      <c r="H221" s="212">
        <f t="shared" si="0"/>
        <v>0</v>
      </c>
      <c r="I221" s="227">
        <v>0</v>
      </c>
      <c r="J221" s="228"/>
      <c r="K221" s="228"/>
      <c r="L221" s="229"/>
      <c r="M221" s="228"/>
      <c r="N221" s="230"/>
      <c r="O221" s="230"/>
      <c r="P221" s="230"/>
      <c r="Q221" s="230"/>
      <c r="R221" s="231">
        <f t="shared" si="2"/>
        <v>0</v>
      </c>
      <c r="S221" s="230">
        <v>0</v>
      </c>
      <c r="T221" s="228"/>
      <c r="U221" s="232"/>
      <c r="V221" s="233"/>
      <c r="W221" s="234"/>
      <c r="X221" s="234"/>
      <c r="Y221" s="234"/>
      <c r="Z221" s="235"/>
      <c r="AA221" s="235"/>
      <c r="AB221" s="236"/>
      <c r="AC221" s="235"/>
      <c r="AD221" s="234"/>
      <c r="AE221" s="234"/>
      <c r="AF221" s="233"/>
      <c r="AG221" s="237"/>
      <c r="AH221" s="223">
        <f>DATABASE!H220</f>
        <v>0</v>
      </c>
    </row>
    <row r="222" spans="1:34" ht="12.75" customHeight="1" x14ac:dyDescent="0.15">
      <c r="A222" s="224">
        <v>220</v>
      </c>
      <c r="B222" s="225">
        <f>DATABASE!C221</f>
        <v>0</v>
      </c>
      <c r="C222" s="226">
        <f>DATABASE!D221</f>
        <v>0</v>
      </c>
      <c r="D222" s="227"/>
      <c r="E222" s="227"/>
      <c r="F222" s="227"/>
      <c r="G222" s="227"/>
      <c r="H222" s="212">
        <f t="shared" si="0"/>
        <v>0</v>
      </c>
      <c r="I222" s="227">
        <v>0</v>
      </c>
      <c r="J222" s="228"/>
      <c r="K222" s="228"/>
      <c r="L222" s="229"/>
      <c r="M222" s="228"/>
      <c r="N222" s="230"/>
      <c r="O222" s="230"/>
      <c r="P222" s="230"/>
      <c r="Q222" s="230"/>
      <c r="R222" s="231">
        <f t="shared" si="2"/>
        <v>0</v>
      </c>
      <c r="S222" s="230">
        <v>0</v>
      </c>
      <c r="T222" s="228"/>
      <c r="U222" s="232"/>
      <c r="V222" s="233"/>
      <c r="W222" s="234"/>
      <c r="X222" s="234"/>
      <c r="Y222" s="234"/>
      <c r="Z222" s="235"/>
      <c r="AA222" s="235"/>
      <c r="AB222" s="236"/>
      <c r="AC222" s="235"/>
      <c r="AD222" s="234"/>
      <c r="AE222" s="234"/>
      <c r="AF222" s="233"/>
      <c r="AG222" s="237"/>
      <c r="AH222" s="223">
        <f>DATABASE!H221</f>
        <v>0</v>
      </c>
    </row>
    <row r="223" spans="1:34" ht="12.75" customHeight="1" x14ac:dyDescent="0.15">
      <c r="A223" s="224">
        <v>221</v>
      </c>
      <c r="B223" s="225">
        <f>DATABASE!C222</f>
        <v>0</v>
      </c>
      <c r="C223" s="226">
        <f>DATABASE!D222</f>
        <v>0</v>
      </c>
      <c r="D223" s="227"/>
      <c r="E223" s="227"/>
      <c r="F223" s="227"/>
      <c r="G223" s="227"/>
      <c r="H223" s="212">
        <f t="shared" si="0"/>
        <v>0</v>
      </c>
      <c r="I223" s="227">
        <v>0</v>
      </c>
      <c r="J223" s="228"/>
      <c r="K223" s="228"/>
      <c r="L223" s="229"/>
      <c r="M223" s="228"/>
      <c r="N223" s="230"/>
      <c r="O223" s="230"/>
      <c r="P223" s="230"/>
      <c r="Q223" s="230"/>
      <c r="R223" s="231">
        <f t="shared" si="2"/>
        <v>0</v>
      </c>
      <c r="S223" s="230">
        <v>0</v>
      </c>
      <c r="T223" s="228"/>
      <c r="U223" s="232"/>
      <c r="V223" s="233"/>
      <c r="W223" s="234"/>
      <c r="X223" s="234"/>
      <c r="Y223" s="234"/>
      <c r="Z223" s="235"/>
      <c r="AA223" s="235"/>
      <c r="AB223" s="236"/>
      <c r="AC223" s="235"/>
      <c r="AD223" s="234"/>
      <c r="AE223" s="234"/>
      <c r="AF223" s="233"/>
      <c r="AG223" s="237"/>
      <c r="AH223" s="223">
        <f>DATABASE!H222</f>
        <v>0</v>
      </c>
    </row>
    <row r="224" spans="1:34" ht="12.75" customHeight="1" x14ac:dyDescent="0.15">
      <c r="A224" s="224">
        <v>222</v>
      </c>
      <c r="B224" s="225">
        <f>DATABASE!C223</f>
        <v>0</v>
      </c>
      <c r="C224" s="226">
        <f>DATABASE!D223</f>
        <v>0</v>
      </c>
      <c r="D224" s="227"/>
      <c r="E224" s="227"/>
      <c r="F224" s="227"/>
      <c r="G224" s="227"/>
      <c r="H224" s="212">
        <f t="shared" si="0"/>
        <v>0</v>
      </c>
      <c r="I224" s="227">
        <v>0</v>
      </c>
      <c r="J224" s="228"/>
      <c r="K224" s="228"/>
      <c r="L224" s="229"/>
      <c r="M224" s="228"/>
      <c r="N224" s="230"/>
      <c r="O224" s="230"/>
      <c r="P224" s="230"/>
      <c r="Q224" s="230"/>
      <c r="R224" s="231">
        <f t="shared" si="2"/>
        <v>0</v>
      </c>
      <c r="S224" s="230">
        <v>0</v>
      </c>
      <c r="T224" s="228"/>
      <c r="U224" s="232"/>
      <c r="V224" s="233"/>
      <c r="W224" s="234"/>
      <c r="X224" s="234"/>
      <c r="Y224" s="234"/>
      <c r="Z224" s="235"/>
      <c r="AA224" s="235"/>
      <c r="AB224" s="236"/>
      <c r="AC224" s="235"/>
      <c r="AD224" s="234"/>
      <c r="AE224" s="234"/>
      <c r="AF224" s="233"/>
      <c r="AG224" s="237"/>
      <c r="AH224" s="223">
        <f>DATABASE!H223</f>
        <v>0</v>
      </c>
    </row>
    <row r="225" spans="1:34" ht="12.75" customHeight="1" x14ac:dyDescent="0.15">
      <c r="A225" s="224">
        <v>223</v>
      </c>
      <c r="B225" s="225">
        <f>DATABASE!C224</f>
        <v>0</v>
      </c>
      <c r="C225" s="226">
        <f>DATABASE!D224</f>
        <v>0</v>
      </c>
      <c r="D225" s="227"/>
      <c r="E225" s="227"/>
      <c r="F225" s="227"/>
      <c r="G225" s="227"/>
      <c r="H225" s="212">
        <f t="shared" si="0"/>
        <v>0</v>
      </c>
      <c r="I225" s="227">
        <v>0</v>
      </c>
      <c r="J225" s="228"/>
      <c r="K225" s="228"/>
      <c r="L225" s="229"/>
      <c r="M225" s="228"/>
      <c r="N225" s="230"/>
      <c r="O225" s="230"/>
      <c r="P225" s="230"/>
      <c r="Q225" s="230"/>
      <c r="R225" s="231">
        <f t="shared" si="2"/>
        <v>0</v>
      </c>
      <c r="S225" s="230">
        <v>0</v>
      </c>
      <c r="T225" s="228"/>
      <c r="U225" s="232"/>
      <c r="V225" s="233"/>
      <c r="W225" s="234"/>
      <c r="X225" s="234"/>
      <c r="Y225" s="234"/>
      <c r="Z225" s="235"/>
      <c r="AA225" s="235"/>
      <c r="AB225" s="236"/>
      <c r="AC225" s="235"/>
      <c r="AD225" s="234"/>
      <c r="AE225" s="234"/>
      <c r="AF225" s="233"/>
      <c r="AG225" s="237"/>
      <c r="AH225" s="223">
        <f>DATABASE!H224</f>
        <v>0</v>
      </c>
    </row>
    <row r="226" spans="1:34" ht="12.75" customHeight="1" x14ac:dyDescent="0.15">
      <c r="A226" s="224">
        <v>224</v>
      </c>
      <c r="B226" s="239">
        <f>DATABASE!C225</f>
        <v>0</v>
      </c>
      <c r="C226" s="240">
        <f>DATABASE!D225</f>
        <v>0</v>
      </c>
      <c r="D226" s="241"/>
      <c r="E226" s="241"/>
      <c r="F226" s="241"/>
      <c r="G226" s="241"/>
      <c r="H226" s="200">
        <f t="shared" si="0"/>
        <v>0</v>
      </c>
      <c r="I226" s="241">
        <v>0</v>
      </c>
      <c r="J226" s="242"/>
      <c r="K226" s="242"/>
      <c r="L226" s="201"/>
      <c r="M226" s="242"/>
      <c r="N226" s="243"/>
      <c r="O226" s="243"/>
      <c r="P226" s="243"/>
      <c r="Q226" s="243"/>
      <c r="R226" s="199">
        <f t="shared" si="2"/>
        <v>0</v>
      </c>
      <c r="S226" s="243">
        <v>0</v>
      </c>
      <c r="T226" s="242"/>
      <c r="U226" s="202"/>
      <c r="V226" s="200"/>
      <c r="W226" s="244"/>
      <c r="X226" s="244"/>
      <c r="Y226" s="244"/>
      <c r="Z226" s="245"/>
      <c r="AA226" s="245"/>
      <c r="AB226" s="205"/>
      <c r="AC226" s="245"/>
      <c r="AD226" s="244"/>
      <c r="AE226" s="244"/>
      <c r="AF226" s="200"/>
      <c r="AG226" s="246"/>
      <c r="AH226" s="223">
        <f>DATABASE!H225</f>
        <v>0</v>
      </c>
    </row>
    <row r="227" spans="1:34" ht="12.75" customHeight="1" x14ac:dyDescent="0.15">
      <c r="A227" s="224">
        <v>225</v>
      </c>
      <c r="B227" s="260">
        <f>DATABASE!C226</f>
        <v>0</v>
      </c>
      <c r="C227" s="261">
        <f>DATABASE!D226</f>
        <v>0</v>
      </c>
      <c r="D227" s="249"/>
      <c r="E227" s="249"/>
      <c r="F227" s="249"/>
      <c r="G227" s="249"/>
      <c r="H227" s="212">
        <f t="shared" si="0"/>
        <v>0</v>
      </c>
      <c r="I227" s="249">
        <v>0</v>
      </c>
      <c r="J227" s="213">
        <f t="shared" ref="J227:K227" si="131">SUM(D227:D233,F227:F233,N227:N233,P227:P233)</f>
        <v>0</v>
      </c>
      <c r="K227" s="213">
        <f t="shared" si="131"/>
        <v>0</v>
      </c>
      <c r="L227" s="214">
        <f>SUM(J227:K233)</f>
        <v>0</v>
      </c>
      <c r="M227" s="213">
        <f>SUM(I227:I233,S227:S233)</f>
        <v>0</v>
      </c>
      <c r="N227" s="250"/>
      <c r="O227" s="250"/>
      <c r="P227" s="250"/>
      <c r="Q227" s="250"/>
      <c r="R227" s="251">
        <f t="shared" si="2"/>
        <v>0</v>
      </c>
      <c r="S227" s="250">
        <v>0</v>
      </c>
      <c r="T227" s="213"/>
      <c r="U227" s="262">
        <f>C227</f>
        <v>0</v>
      </c>
      <c r="V227" s="253">
        <f>SUM(D227:G233,N227:Q233)</f>
        <v>0</v>
      </c>
      <c r="W227" s="254">
        <f t="shared" ref="W227:X227" si="132">SUM(D227:D233,F227:F233,N227:N233,P227:P233)</f>
        <v>0</v>
      </c>
      <c r="X227" s="254">
        <f t="shared" si="132"/>
        <v>0</v>
      </c>
      <c r="Y227" s="254">
        <f>SUM(I227:I233,S227:S233)</f>
        <v>0</v>
      </c>
      <c r="Z227" s="255">
        <f t="shared" ref="Z227:AA227" si="133">SUM(D227:D233,F227:F233)</f>
        <v>0</v>
      </c>
      <c r="AA227" s="255">
        <f t="shared" si="133"/>
        <v>0</v>
      </c>
      <c r="AB227" s="256">
        <f>SUM(D227:G233)</f>
        <v>0</v>
      </c>
      <c r="AC227" s="255">
        <f>SUM(I227:I233)</f>
        <v>0</v>
      </c>
      <c r="AD227" s="254">
        <f t="shared" ref="AD227:AE227" si="134">SUM(N227:N233,P227:P233)</f>
        <v>0</v>
      </c>
      <c r="AE227" s="254">
        <f t="shared" si="134"/>
        <v>0</v>
      </c>
      <c r="AF227" s="253">
        <f>SUM(N227:Q233)</f>
        <v>0</v>
      </c>
      <c r="AG227" s="257">
        <f>SUM(S227:S233)</f>
        <v>0</v>
      </c>
      <c r="AH227" s="223">
        <f>DATABASE!H226</f>
        <v>0</v>
      </c>
    </row>
    <row r="228" spans="1:34" ht="12.75" customHeight="1" x14ac:dyDescent="0.15">
      <c r="A228" s="224">
        <v>226</v>
      </c>
      <c r="B228" s="225">
        <f>DATABASE!C227</f>
        <v>0</v>
      </c>
      <c r="C228" s="226">
        <f>DATABASE!D227</f>
        <v>0</v>
      </c>
      <c r="D228" s="227"/>
      <c r="E228" s="227"/>
      <c r="F228" s="227"/>
      <c r="G228" s="227"/>
      <c r="H228" s="212">
        <f t="shared" si="0"/>
        <v>0</v>
      </c>
      <c r="I228" s="227">
        <v>0</v>
      </c>
      <c r="J228" s="228"/>
      <c r="K228" s="228"/>
      <c r="L228" s="229"/>
      <c r="M228" s="228"/>
      <c r="N228" s="230"/>
      <c r="O228" s="230"/>
      <c r="P228" s="230"/>
      <c r="Q228" s="230"/>
      <c r="R228" s="231">
        <f t="shared" si="2"/>
        <v>0</v>
      </c>
      <c r="S228" s="230">
        <v>0</v>
      </c>
      <c r="T228" s="228"/>
      <c r="U228" s="232"/>
      <c r="V228" s="233"/>
      <c r="W228" s="234"/>
      <c r="X228" s="234"/>
      <c r="Y228" s="234"/>
      <c r="Z228" s="235"/>
      <c r="AA228" s="235"/>
      <c r="AB228" s="236"/>
      <c r="AC228" s="235"/>
      <c r="AD228" s="234"/>
      <c r="AE228" s="234"/>
      <c r="AF228" s="233"/>
      <c r="AG228" s="237"/>
      <c r="AH228" s="223">
        <f>DATABASE!H227</f>
        <v>0</v>
      </c>
    </row>
    <row r="229" spans="1:34" ht="12.75" customHeight="1" x14ac:dyDescent="0.15">
      <c r="A229" s="224">
        <v>227</v>
      </c>
      <c r="B229" s="225">
        <f>DATABASE!C228</f>
        <v>0</v>
      </c>
      <c r="C229" s="226">
        <f>DATABASE!D228</f>
        <v>0</v>
      </c>
      <c r="D229" s="227"/>
      <c r="E229" s="227"/>
      <c r="F229" s="227"/>
      <c r="G229" s="227"/>
      <c r="H229" s="212">
        <f t="shared" si="0"/>
        <v>0</v>
      </c>
      <c r="I229" s="227">
        <v>0</v>
      </c>
      <c r="J229" s="228"/>
      <c r="K229" s="228"/>
      <c r="L229" s="229"/>
      <c r="M229" s="228"/>
      <c r="N229" s="230"/>
      <c r="O229" s="230"/>
      <c r="P229" s="230"/>
      <c r="Q229" s="230"/>
      <c r="R229" s="231">
        <f t="shared" si="2"/>
        <v>0</v>
      </c>
      <c r="S229" s="230">
        <v>0</v>
      </c>
      <c r="T229" s="228"/>
      <c r="U229" s="232"/>
      <c r="V229" s="233"/>
      <c r="W229" s="234"/>
      <c r="X229" s="234"/>
      <c r="Y229" s="234"/>
      <c r="Z229" s="235"/>
      <c r="AA229" s="235"/>
      <c r="AB229" s="236"/>
      <c r="AC229" s="235"/>
      <c r="AD229" s="234"/>
      <c r="AE229" s="234"/>
      <c r="AF229" s="233"/>
      <c r="AG229" s="237"/>
      <c r="AH229" s="223">
        <f>DATABASE!H228</f>
        <v>0</v>
      </c>
    </row>
    <row r="230" spans="1:34" ht="12.75" customHeight="1" x14ac:dyDescent="0.15">
      <c r="A230" s="224">
        <v>228</v>
      </c>
      <c r="B230" s="225">
        <f>DATABASE!C229</f>
        <v>0</v>
      </c>
      <c r="C230" s="226">
        <f>DATABASE!D229</f>
        <v>0</v>
      </c>
      <c r="D230" s="227"/>
      <c r="E230" s="227"/>
      <c r="F230" s="227"/>
      <c r="G230" s="227"/>
      <c r="H230" s="212">
        <f t="shared" si="0"/>
        <v>0</v>
      </c>
      <c r="I230" s="227">
        <v>0</v>
      </c>
      <c r="J230" s="228"/>
      <c r="K230" s="228"/>
      <c r="L230" s="229"/>
      <c r="M230" s="228"/>
      <c r="N230" s="230"/>
      <c r="O230" s="230"/>
      <c r="P230" s="230"/>
      <c r="Q230" s="230"/>
      <c r="R230" s="231">
        <f t="shared" si="2"/>
        <v>0</v>
      </c>
      <c r="S230" s="230">
        <v>0</v>
      </c>
      <c r="T230" s="228"/>
      <c r="U230" s="232"/>
      <c r="V230" s="233"/>
      <c r="W230" s="234"/>
      <c r="X230" s="234"/>
      <c r="Y230" s="234"/>
      <c r="Z230" s="235"/>
      <c r="AA230" s="235"/>
      <c r="AB230" s="236"/>
      <c r="AC230" s="235"/>
      <c r="AD230" s="234"/>
      <c r="AE230" s="234"/>
      <c r="AF230" s="233"/>
      <c r="AG230" s="237"/>
      <c r="AH230" s="223">
        <f>DATABASE!H229</f>
        <v>0</v>
      </c>
    </row>
    <row r="231" spans="1:34" ht="12.75" customHeight="1" x14ac:dyDescent="0.15">
      <c r="A231" s="224">
        <v>229</v>
      </c>
      <c r="B231" s="225">
        <f>DATABASE!C230</f>
        <v>0</v>
      </c>
      <c r="C231" s="226">
        <f>DATABASE!D230</f>
        <v>0</v>
      </c>
      <c r="D231" s="227"/>
      <c r="E231" s="227"/>
      <c r="F231" s="227"/>
      <c r="G231" s="227"/>
      <c r="H231" s="212">
        <f t="shared" si="0"/>
        <v>0</v>
      </c>
      <c r="I231" s="227">
        <v>0</v>
      </c>
      <c r="J231" s="228"/>
      <c r="K231" s="228"/>
      <c r="L231" s="229"/>
      <c r="M231" s="228"/>
      <c r="N231" s="230"/>
      <c r="O231" s="230"/>
      <c r="P231" s="230"/>
      <c r="Q231" s="230"/>
      <c r="R231" s="231">
        <f t="shared" si="2"/>
        <v>0</v>
      </c>
      <c r="S231" s="230">
        <v>0</v>
      </c>
      <c r="T231" s="228"/>
      <c r="U231" s="232"/>
      <c r="V231" s="233"/>
      <c r="W231" s="234"/>
      <c r="X231" s="234"/>
      <c r="Y231" s="234"/>
      <c r="Z231" s="235"/>
      <c r="AA231" s="235"/>
      <c r="AB231" s="236"/>
      <c r="AC231" s="235"/>
      <c r="AD231" s="234"/>
      <c r="AE231" s="234"/>
      <c r="AF231" s="233"/>
      <c r="AG231" s="237"/>
      <c r="AH231" s="223">
        <f>DATABASE!H230</f>
        <v>0</v>
      </c>
    </row>
    <row r="232" spans="1:34" ht="12.75" customHeight="1" x14ac:dyDescent="0.15">
      <c r="A232" s="224">
        <v>230</v>
      </c>
      <c r="B232" s="225">
        <f>DATABASE!C231</f>
        <v>0</v>
      </c>
      <c r="C232" s="226">
        <f>DATABASE!D231</f>
        <v>0</v>
      </c>
      <c r="D232" s="227"/>
      <c r="E232" s="227"/>
      <c r="F232" s="227"/>
      <c r="G232" s="227"/>
      <c r="H232" s="212">
        <f t="shared" si="0"/>
        <v>0</v>
      </c>
      <c r="I232" s="227">
        <v>0</v>
      </c>
      <c r="J232" s="228"/>
      <c r="K232" s="228"/>
      <c r="L232" s="229"/>
      <c r="M232" s="228"/>
      <c r="N232" s="230"/>
      <c r="O232" s="230"/>
      <c r="P232" s="230"/>
      <c r="Q232" s="230"/>
      <c r="R232" s="231">
        <f t="shared" si="2"/>
        <v>0</v>
      </c>
      <c r="S232" s="230">
        <v>0</v>
      </c>
      <c r="T232" s="228"/>
      <c r="U232" s="232"/>
      <c r="V232" s="233"/>
      <c r="W232" s="234"/>
      <c r="X232" s="234"/>
      <c r="Y232" s="234"/>
      <c r="Z232" s="235"/>
      <c r="AA232" s="235"/>
      <c r="AB232" s="236"/>
      <c r="AC232" s="235"/>
      <c r="AD232" s="234"/>
      <c r="AE232" s="234"/>
      <c r="AF232" s="233"/>
      <c r="AG232" s="237"/>
      <c r="AH232" s="223">
        <f>DATABASE!H231</f>
        <v>0</v>
      </c>
    </row>
    <row r="233" spans="1:34" ht="12.75" customHeight="1" x14ac:dyDescent="0.15">
      <c r="A233" s="224">
        <v>231</v>
      </c>
      <c r="B233" s="239">
        <f>DATABASE!C232</f>
        <v>0</v>
      </c>
      <c r="C233" s="240">
        <f>DATABASE!D232</f>
        <v>0</v>
      </c>
      <c r="D233" s="241"/>
      <c r="E233" s="241"/>
      <c r="F233" s="241"/>
      <c r="G233" s="241"/>
      <c r="H233" s="200">
        <f t="shared" si="0"/>
        <v>0</v>
      </c>
      <c r="I233" s="241">
        <v>0</v>
      </c>
      <c r="J233" s="242"/>
      <c r="K233" s="242"/>
      <c r="L233" s="201"/>
      <c r="M233" s="242"/>
      <c r="N233" s="243"/>
      <c r="O233" s="243"/>
      <c r="P233" s="243"/>
      <c r="Q233" s="243"/>
      <c r="R233" s="199">
        <f t="shared" si="2"/>
        <v>0</v>
      </c>
      <c r="S233" s="243">
        <v>0</v>
      </c>
      <c r="T233" s="242"/>
      <c r="U233" s="202"/>
      <c r="V233" s="200"/>
      <c r="W233" s="244"/>
      <c r="X233" s="244"/>
      <c r="Y233" s="244"/>
      <c r="Z233" s="245"/>
      <c r="AA233" s="245"/>
      <c r="AB233" s="205"/>
      <c r="AC233" s="245"/>
      <c r="AD233" s="244"/>
      <c r="AE233" s="244"/>
      <c r="AF233" s="200"/>
      <c r="AG233" s="246"/>
      <c r="AH233" s="223">
        <f>DATABASE!H232</f>
        <v>0</v>
      </c>
    </row>
    <row r="234" spans="1:34" ht="12.75" customHeight="1" x14ac:dyDescent="0.15">
      <c r="A234" s="224">
        <v>232</v>
      </c>
      <c r="B234" s="260">
        <f>DATABASE!C233</f>
        <v>0</v>
      </c>
      <c r="C234" s="261">
        <f>DATABASE!D233</f>
        <v>0</v>
      </c>
      <c r="D234" s="249"/>
      <c r="E234" s="249"/>
      <c r="F234" s="249"/>
      <c r="G234" s="249"/>
      <c r="H234" s="212">
        <f t="shared" si="0"/>
        <v>0</v>
      </c>
      <c r="I234" s="249">
        <v>0</v>
      </c>
      <c r="J234" s="213">
        <f t="shared" ref="J234:K234" si="135">SUM(D234:D240,F234:F240,N234:N240,P234:P240)</f>
        <v>0</v>
      </c>
      <c r="K234" s="213">
        <f t="shared" si="135"/>
        <v>0</v>
      </c>
      <c r="L234" s="214">
        <f>SUM(J234:K240)</f>
        <v>0</v>
      </c>
      <c r="M234" s="213">
        <f>SUM(I234:I240,S234:S240)</f>
        <v>0</v>
      </c>
      <c r="N234" s="250"/>
      <c r="O234" s="250"/>
      <c r="P234" s="250"/>
      <c r="Q234" s="250"/>
      <c r="R234" s="251">
        <f t="shared" si="2"/>
        <v>0</v>
      </c>
      <c r="S234" s="250">
        <v>0</v>
      </c>
      <c r="T234" s="213"/>
      <c r="U234" s="262">
        <f>C234</f>
        <v>0</v>
      </c>
      <c r="V234" s="253">
        <f>SUM(D234:G240,N234:Q240)</f>
        <v>0</v>
      </c>
      <c r="W234" s="254">
        <f t="shared" ref="W234:X234" si="136">SUM(D234:D240,F234:F240,N234:N240,P234:P240)</f>
        <v>0</v>
      </c>
      <c r="X234" s="254">
        <f t="shared" si="136"/>
        <v>0</v>
      </c>
      <c r="Y234" s="254">
        <f>SUM(I234:I240,S234:S240)</f>
        <v>0</v>
      </c>
      <c r="Z234" s="255">
        <f t="shared" ref="Z234:AA234" si="137">SUM(D234:D240,F234:F240)</f>
        <v>0</v>
      </c>
      <c r="AA234" s="255">
        <f t="shared" si="137"/>
        <v>0</v>
      </c>
      <c r="AB234" s="256">
        <f>SUM(D234:G240)</f>
        <v>0</v>
      </c>
      <c r="AC234" s="255">
        <f>SUM(I234:I240)</f>
        <v>0</v>
      </c>
      <c r="AD234" s="254">
        <f t="shared" ref="AD234:AE234" si="138">SUM(N234:N240,P234:P240)</f>
        <v>0</v>
      </c>
      <c r="AE234" s="254">
        <f t="shared" si="138"/>
        <v>0</v>
      </c>
      <c r="AF234" s="253">
        <f>SUM(N234:Q240)</f>
        <v>0</v>
      </c>
      <c r="AG234" s="257">
        <f>SUM(S234:S240)</f>
        <v>0</v>
      </c>
      <c r="AH234" s="223">
        <f>DATABASE!H233</f>
        <v>0</v>
      </c>
    </row>
    <row r="235" spans="1:34" ht="12.75" customHeight="1" x14ac:dyDescent="0.15">
      <c r="A235" s="224">
        <v>233</v>
      </c>
      <c r="B235" s="225">
        <f>DATABASE!C234</f>
        <v>0</v>
      </c>
      <c r="C235" s="226">
        <f>DATABASE!D234</f>
        <v>0</v>
      </c>
      <c r="D235" s="227"/>
      <c r="E235" s="227"/>
      <c r="F235" s="227"/>
      <c r="G235" s="227"/>
      <c r="H235" s="212">
        <f t="shared" si="0"/>
        <v>0</v>
      </c>
      <c r="I235" s="227">
        <v>0</v>
      </c>
      <c r="J235" s="228"/>
      <c r="K235" s="228"/>
      <c r="L235" s="229"/>
      <c r="M235" s="228"/>
      <c r="N235" s="230"/>
      <c r="O235" s="230"/>
      <c r="P235" s="230"/>
      <c r="Q235" s="230"/>
      <c r="R235" s="231">
        <f t="shared" si="2"/>
        <v>0</v>
      </c>
      <c r="S235" s="230">
        <v>0</v>
      </c>
      <c r="T235" s="228"/>
      <c r="U235" s="232"/>
      <c r="V235" s="233"/>
      <c r="W235" s="234"/>
      <c r="X235" s="234"/>
      <c r="Y235" s="234"/>
      <c r="Z235" s="235"/>
      <c r="AA235" s="235"/>
      <c r="AB235" s="236"/>
      <c r="AC235" s="235"/>
      <c r="AD235" s="234"/>
      <c r="AE235" s="234"/>
      <c r="AF235" s="233"/>
      <c r="AG235" s="237"/>
      <c r="AH235" s="223">
        <f>DATABASE!H234</f>
        <v>0</v>
      </c>
    </row>
    <row r="236" spans="1:34" ht="12.75" customHeight="1" x14ac:dyDescent="0.15">
      <c r="A236" s="224">
        <v>234</v>
      </c>
      <c r="B236" s="225">
        <f>DATABASE!C235</f>
        <v>0</v>
      </c>
      <c r="C236" s="226">
        <f>DATABASE!D235</f>
        <v>0</v>
      </c>
      <c r="D236" s="227"/>
      <c r="E236" s="227"/>
      <c r="F236" s="227"/>
      <c r="G236" s="227"/>
      <c r="H236" s="212">
        <f t="shared" si="0"/>
        <v>0</v>
      </c>
      <c r="I236" s="227">
        <v>0</v>
      </c>
      <c r="J236" s="228"/>
      <c r="K236" s="228"/>
      <c r="L236" s="229"/>
      <c r="M236" s="228"/>
      <c r="N236" s="230"/>
      <c r="O236" s="230"/>
      <c r="P236" s="230"/>
      <c r="Q236" s="230"/>
      <c r="R236" s="231">
        <f t="shared" si="2"/>
        <v>0</v>
      </c>
      <c r="S236" s="230">
        <v>0</v>
      </c>
      <c r="T236" s="228"/>
      <c r="U236" s="232"/>
      <c r="V236" s="233"/>
      <c r="W236" s="234"/>
      <c r="X236" s="234"/>
      <c r="Y236" s="234"/>
      <c r="Z236" s="235"/>
      <c r="AA236" s="235"/>
      <c r="AB236" s="236"/>
      <c r="AC236" s="235"/>
      <c r="AD236" s="234"/>
      <c r="AE236" s="234"/>
      <c r="AF236" s="233"/>
      <c r="AG236" s="237"/>
      <c r="AH236" s="223">
        <f>DATABASE!H235</f>
        <v>0</v>
      </c>
    </row>
    <row r="237" spans="1:34" ht="12.75" customHeight="1" x14ac:dyDescent="0.15">
      <c r="A237" s="224">
        <v>235</v>
      </c>
      <c r="B237" s="225">
        <f>DATABASE!C236</f>
        <v>0</v>
      </c>
      <c r="C237" s="226">
        <f>DATABASE!D236</f>
        <v>0</v>
      </c>
      <c r="D237" s="227"/>
      <c r="E237" s="227"/>
      <c r="F237" s="227"/>
      <c r="G237" s="227"/>
      <c r="H237" s="212">
        <f t="shared" si="0"/>
        <v>0</v>
      </c>
      <c r="I237" s="227">
        <v>0</v>
      </c>
      <c r="J237" s="228"/>
      <c r="K237" s="228"/>
      <c r="L237" s="229"/>
      <c r="M237" s="228"/>
      <c r="N237" s="230"/>
      <c r="O237" s="230"/>
      <c r="P237" s="230"/>
      <c r="Q237" s="230"/>
      <c r="R237" s="231">
        <f t="shared" si="2"/>
        <v>0</v>
      </c>
      <c r="S237" s="230">
        <v>0</v>
      </c>
      <c r="T237" s="228"/>
      <c r="U237" s="232"/>
      <c r="V237" s="233"/>
      <c r="W237" s="234"/>
      <c r="X237" s="234"/>
      <c r="Y237" s="234"/>
      <c r="Z237" s="235"/>
      <c r="AA237" s="235"/>
      <c r="AB237" s="236"/>
      <c r="AC237" s="235"/>
      <c r="AD237" s="234"/>
      <c r="AE237" s="234"/>
      <c r="AF237" s="233"/>
      <c r="AG237" s="237"/>
      <c r="AH237" s="223">
        <f>DATABASE!H236</f>
        <v>0</v>
      </c>
    </row>
    <row r="238" spans="1:34" ht="12.75" customHeight="1" x14ac:dyDescent="0.15">
      <c r="A238" s="224">
        <v>236</v>
      </c>
      <c r="B238" s="225">
        <f>DATABASE!C237</f>
        <v>0</v>
      </c>
      <c r="C238" s="226">
        <f>DATABASE!D237</f>
        <v>0</v>
      </c>
      <c r="D238" s="227"/>
      <c r="E238" s="227"/>
      <c r="F238" s="227"/>
      <c r="G238" s="227"/>
      <c r="H238" s="212">
        <f t="shared" si="0"/>
        <v>0</v>
      </c>
      <c r="I238" s="227">
        <v>0</v>
      </c>
      <c r="J238" s="228"/>
      <c r="K238" s="228"/>
      <c r="L238" s="229"/>
      <c r="M238" s="228"/>
      <c r="N238" s="230"/>
      <c r="O238" s="230"/>
      <c r="P238" s="230"/>
      <c r="Q238" s="230"/>
      <c r="R238" s="231">
        <f t="shared" si="2"/>
        <v>0</v>
      </c>
      <c r="S238" s="230">
        <v>0</v>
      </c>
      <c r="T238" s="228"/>
      <c r="U238" s="232"/>
      <c r="V238" s="233"/>
      <c r="W238" s="234"/>
      <c r="X238" s="234"/>
      <c r="Y238" s="234"/>
      <c r="Z238" s="235"/>
      <c r="AA238" s="235"/>
      <c r="AB238" s="236"/>
      <c r="AC238" s="235"/>
      <c r="AD238" s="234"/>
      <c r="AE238" s="234"/>
      <c r="AF238" s="233"/>
      <c r="AG238" s="237"/>
      <c r="AH238" s="223">
        <f>DATABASE!H237</f>
        <v>0</v>
      </c>
    </row>
    <row r="239" spans="1:34" ht="12.75" customHeight="1" x14ac:dyDescent="0.15">
      <c r="A239" s="224">
        <v>237</v>
      </c>
      <c r="B239" s="225">
        <f>DATABASE!C238</f>
        <v>0</v>
      </c>
      <c r="C239" s="226">
        <f>DATABASE!D238</f>
        <v>0</v>
      </c>
      <c r="D239" s="227"/>
      <c r="E239" s="227"/>
      <c r="F239" s="227"/>
      <c r="G239" s="227"/>
      <c r="H239" s="212">
        <f t="shared" si="0"/>
        <v>0</v>
      </c>
      <c r="I239" s="227">
        <v>0</v>
      </c>
      <c r="J239" s="228"/>
      <c r="K239" s="228"/>
      <c r="L239" s="229"/>
      <c r="M239" s="228"/>
      <c r="N239" s="230"/>
      <c r="O239" s="230"/>
      <c r="P239" s="230"/>
      <c r="Q239" s="230"/>
      <c r="R239" s="231">
        <f t="shared" si="2"/>
        <v>0</v>
      </c>
      <c r="S239" s="230">
        <v>0</v>
      </c>
      <c r="T239" s="228"/>
      <c r="U239" s="232"/>
      <c r="V239" s="233"/>
      <c r="W239" s="234"/>
      <c r="X239" s="234"/>
      <c r="Y239" s="234"/>
      <c r="Z239" s="235"/>
      <c r="AA239" s="235"/>
      <c r="AB239" s="236"/>
      <c r="AC239" s="235"/>
      <c r="AD239" s="234"/>
      <c r="AE239" s="234"/>
      <c r="AF239" s="233"/>
      <c r="AG239" s="237"/>
      <c r="AH239" s="223">
        <f>DATABASE!H238</f>
        <v>0</v>
      </c>
    </row>
    <row r="240" spans="1:34" ht="12.75" customHeight="1" x14ac:dyDescent="0.15">
      <c r="A240" s="224">
        <v>238</v>
      </c>
      <c r="B240" s="239">
        <f>DATABASE!C239</f>
        <v>0</v>
      </c>
      <c r="C240" s="240">
        <f>DATABASE!D239</f>
        <v>0</v>
      </c>
      <c r="D240" s="241"/>
      <c r="E240" s="241"/>
      <c r="F240" s="241"/>
      <c r="G240" s="241"/>
      <c r="H240" s="200">
        <f t="shared" si="0"/>
        <v>0</v>
      </c>
      <c r="I240" s="241">
        <v>0</v>
      </c>
      <c r="J240" s="242"/>
      <c r="K240" s="242"/>
      <c r="L240" s="201"/>
      <c r="M240" s="242"/>
      <c r="N240" s="243"/>
      <c r="O240" s="243"/>
      <c r="P240" s="243"/>
      <c r="Q240" s="243"/>
      <c r="R240" s="199">
        <f t="shared" si="2"/>
        <v>0</v>
      </c>
      <c r="S240" s="243">
        <v>0</v>
      </c>
      <c r="T240" s="242"/>
      <c r="U240" s="202"/>
      <c r="V240" s="200"/>
      <c r="W240" s="244"/>
      <c r="X240" s="244"/>
      <c r="Y240" s="244"/>
      <c r="Z240" s="245"/>
      <c r="AA240" s="245"/>
      <c r="AB240" s="205"/>
      <c r="AC240" s="245"/>
      <c r="AD240" s="244"/>
      <c r="AE240" s="244"/>
      <c r="AF240" s="200"/>
      <c r="AG240" s="246"/>
      <c r="AH240" s="223">
        <f>DATABASE!H239</f>
        <v>0</v>
      </c>
    </row>
    <row r="241" spans="1:34" ht="12.75" customHeight="1" x14ac:dyDescent="0.15">
      <c r="A241" s="224">
        <v>239</v>
      </c>
      <c r="B241" s="260">
        <f>DATABASE!C240</f>
        <v>0</v>
      </c>
      <c r="C241" s="261">
        <f>DATABASE!D240</f>
        <v>0</v>
      </c>
      <c r="D241" s="249"/>
      <c r="E241" s="249"/>
      <c r="F241" s="249"/>
      <c r="G241" s="249"/>
      <c r="H241" s="212">
        <f t="shared" si="0"/>
        <v>0</v>
      </c>
      <c r="I241" s="249">
        <v>0</v>
      </c>
      <c r="J241" s="213">
        <f t="shared" ref="J241:K241" si="139">SUM(D241:D247,F241:F247,N241:N247,P241:P247)</f>
        <v>0</v>
      </c>
      <c r="K241" s="213">
        <f t="shared" si="139"/>
        <v>0</v>
      </c>
      <c r="L241" s="214">
        <f>SUM(J241:K247)</f>
        <v>0</v>
      </c>
      <c r="M241" s="213">
        <f>SUM(I241:I247,S241:S247)</f>
        <v>0</v>
      </c>
      <c r="N241" s="250"/>
      <c r="O241" s="250"/>
      <c r="P241" s="250"/>
      <c r="Q241" s="250"/>
      <c r="R241" s="251">
        <f t="shared" si="2"/>
        <v>0</v>
      </c>
      <c r="S241" s="250">
        <v>0</v>
      </c>
      <c r="T241" s="213"/>
      <c r="U241" s="262">
        <f>C241</f>
        <v>0</v>
      </c>
      <c r="V241" s="253">
        <f>SUM(D241:G247,N241:Q247)</f>
        <v>0</v>
      </c>
      <c r="W241" s="254">
        <f t="shared" ref="W241:X241" si="140">SUM(D241:D247,F241:F247,N241:N247,P241:P247)</f>
        <v>0</v>
      </c>
      <c r="X241" s="254">
        <f t="shared" si="140"/>
        <v>0</v>
      </c>
      <c r="Y241" s="254">
        <f>SUM(I241:I247,S241:S247)</f>
        <v>0</v>
      </c>
      <c r="Z241" s="255">
        <f t="shared" ref="Z241:AA241" si="141">SUM(D241:D247,F241:F247)</f>
        <v>0</v>
      </c>
      <c r="AA241" s="255">
        <f t="shared" si="141"/>
        <v>0</v>
      </c>
      <c r="AB241" s="256">
        <f>SUM(D241:G247)</f>
        <v>0</v>
      </c>
      <c r="AC241" s="255">
        <f>SUM(I241:I247)</f>
        <v>0</v>
      </c>
      <c r="AD241" s="254">
        <f t="shared" ref="AD241:AE241" si="142">SUM(N241:N247,P241:P247)</f>
        <v>0</v>
      </c>
      <c r="AE241" s="254">
        <f t="shared" si="142"/>
        <v>0</v>
      </c>
      <c r="AF241" s="253">
        <f>SUM(N241:Q247)</f>
        <v>0</v>
      </c>
      <c r="AG241" s="257">
        <f>SUM(S241:S247)</f>
        <v>0</v>
      </c>
      <c r="AH241" s="223">
        <f>DATABASE!H240</f>
        <v>0</v>
      </c>
    </row>
    <row r="242" spans="1:34" ht="12.75" customHeight="1" x14ac:dyDescent="0.15">
      <c r="A242" s="224">
        <v>240</v>
      </c>
      <c r="B242" s="225">
        <f>DATABASE!C241</f>
        <v>0</v>
      </c>
      <c r="C242" s="226">
        <f>DATABASE!D241</f>
        <v>0</v>
      </c>
      <c r="D242" s="227"/>
      <c r="E242" s="227"/>
      <c r="F242" s="227"/>
      <c r="G242" s="227"/>
      <c r="H242" s="212">
        <f t="shared" si="0"/>
        <v>0</v>
      </c>
      <c r="I242" s="227">
        <v>0</v>
      </c>
      <c r="J242" s="228"/>
      <c r="K242" s="228"/>
      <c r="L242" s="229"/>
      <c r="M242" s="228"/>
      <c r="N242" s="230"/>
      <c r="O242" s="230"/>
      <c r="P242" s="230"/>
      <c r="Q242" s="230"/>
      <c r="R242" s="231">
        <f t="shared" si="2"/>
        <v>0</v>
      </c>
      <c r="S242" s="230">
        <v>0</v>
      </c>
      <c r="T242" s="228"/>
      <c r="U242" s="232"/>
      <c r="V242" s="233"/>
      <c r="W242" s="234"/>
      <c r="X242" s="234"/>
      <c r="Y242" s="234"/>
      <c r="Z242" s="235"/>
      <c r="AA242" s="235"/>
      <c r="AB242" s="236"/>
      <c r="AC242" s="235"/>
      <c r="AD242" s="234"/>
      <c r="AE242" s="234"/>
      <c r="AF242" s="233"/>
      <c r="AG242" s="237"/>
      <c r="AH242" s="223">
        <f>DATABASE!H241</f>
        <v>0</v>
      </c>
    </row>
    <row r="243" spans="1:34" ht="12.75" customHeight="1" x14ac:dyDescent="0.15">
      <c r="A243" s="224">
        <v>241</v>
      </c>
      <c r="B243" s="225">
        <f>DATABASE!C242</f>
        <v>0</v>
      </c>
      <c r="C243" s="226">
        <f>DATABASE!D242</f>
        <v>0</v>
      </c>
      <c r="D243" s="227"/>
      <c r="E243" s="227"/>
      <c r="F243" s="227"/>
      <c r="G243" s="227"/>
      <c r="H243" s="212">
        <f t="shared" si="0"/>
        <v>0</v>
      </c>
      <c r="I243" s="227">
        <v>0</v>
      </c>
      <c r="J243" s="228"/>
      <c r="K243" s="228"/>
      <c r="L243" s="229"/>
      <c r="M243" s="228"/>
      <c r="N243" s="230"/>
      <c r="O243" s="230"/>
      <c r="P243" s="230"/>
      <c r="Q243" s="230"/>
      <c r="R243" s="231">
        <f t="shared" si="2"/>
        <v>0</v>
      </c>
      <c r="S243" s="230">
        <v>0</v>
      </c>
      <c r="T243" s="228"/>
      <c r="U243" s="232"/>
      <c r="V243" s="233"/>
      <c r="W243" s="234"/>
      <c r="X243" s="234"/>
      <c r="Y243" s="234"/>
      <c r="Z243" s="235"/>
      <c r="AA243" s="235"/>
      <c r="AB243" s="236"/>
      <c r="AC243" s="235"/>
      <c r="AD243" s="234"/>
      <c r="AE243" s="234"/>
      <c r="AF243" s="233"/>
      <c r="AG243" s="237"/>
      <c r="AH243" s="223">
        <f>DATABASE!H242</f>
        <v>0</v>
      </c>
    </row>
    <row r="244" spans="1:34" ht="12.75" customHeight="1" x14ac:dyDescent="0.15">
      <c r="A244" s="224">
        <v>242</v>
      </c>
      <c r="B244" s="225">
        <f>DATABASE!C243</f>
        <v>0</v>
      </c>
      <c r="C244" s="226">
        <f>DATABASE!D243</f>
        <v>0</v>
      </c>
      <c r="D244" s="227"/>
      <c r="E244" s="227"/>
      <c r="F244" s="227"/>
      <c r="G244" s="227"/>
      <c r="H244" s="212">
        <f t="shared" si="0"/>
        <v>0</v>
      </c>
      <c r="I244" s="227">
        <v>0</v>
      </c>
      <c r="J244" s="228"/>
      <c r="K244" s="228"/>
      <c r="L244" s="229"/>
      <c r="M244" s="228"/>
      <c r="N244" s="230"/>
      <c r="O244" s="230"/>
      <c r="P244" s="230"/>
      <c r="Q244" s="230"/>
      <c r="R244" s="231">
        <f t="shared" si="2"/>
        <v>0</v>
      </c>
      <c r="S244" s="230">
        <v>0</v>
      </c>
      <c r="T244" s="228"/>
      <c r="U244" s="232"/>
      <c r="V244" s="233"/>
      <c r="W244" s="234"/>
      <c r="X244" s="234"/>
      <c r="Y244" s="234"/>
      <c r="Z244" s="235"/>
      <c r="AA244" s="235"/>
      <c r="AB244" s="236"/>
      <c r="AC244" s="235"/>
      <c r="AD244" s="234"/>
      <c r="AE244" s="234"/>
      <c r="AF244" s="233"/>
      <c r="AG244" s="237"/>
      <c r="AH244" s="223">
        <f>DATABASE!H243</f>
        <v>0</v>
      </c>
    </row>
    <row r="245" spans="1:34" ht="12.75" customHeight="1" x14ac:dyDescent="0.15">
      <c r="A245" s="224">
        <v>243</v>
      </c>
      <c r="B245" s="225">
        <f>DATABASE!C244</f>
        <v>0</v>
      </c>
      <c r="C245" s="226">
        <f>DATABASE!D244</f>
        <v>0</v>
      </c>
      <c r="D245" s="227"/>
      <c r="E245" s="227"/>
      <c r="F245" s="227"/>
      <c r="G245" s="227"/>
      <c r="H245" s="212">
        <f t="shared" si="0"/>
        <v>0</v>
      </c>
      <c r="I245" s="227">
        <v>0</v>
      </c>
      <c r="J245" s="228"/>
      <c r="K245" s="228"/>
      <c r="L245" s="229"/>
      <c r="M245" s="228"/>
      <c r="N245" s="230"/>
      <c r="O245" s="230"/>
      <c r="P245" s="230"/>
      <c r="Q245" s="230"/>
      <c r="R245" s="231">
        <f t="shared" si="2"/>
        <v>0</v>
      </c>
      <c r="S245" s="230">
        <v>0</v>
      </c>
      <c r="T245" s="228"/>
      <c r="U245" s="232"/>
      <c r="V245" s="233"/>
      <c r="W245" s="234"/>
      <c r="X245" s="234"/>
      <c r="Y245" s="234"/>
      <c r="Z245" s="235"/>
      <c r="AA245" s="235"/>
      <c r="AB245" s="236"/>
      <c r="AC245" s="235"/>
      <c r="AD245" s="234"/>
      <c r="AE245" s="234"/>
      <c r="AF245" s="233"/>
      <c r="AG245" s="237"/>
      <c r="AH245" s="223">
        <f>DATABASE!H244</f>
        <v>0</v>
      </c>
    </row>
    <row r="246" spans="1:34" ht="12.75" customHeight="1" x14ac:dyDescent="0.15">
      <c r="A246" s="224">
        <v>244</v>
      </c>
      <c r="B246" s="225">
        <f>DATABASE!C245</f>
        <v>0</v>
      </c>
      <c r="C246" s="226">
        <f>DATABASE!D245</f>
        <v>0</v>
      </c>
      <c r="D246" s="227"/>
      <c r="E246" s="227"/>
      <c r="F246" s="227"/>
      <c r="G246" s="227"/>
      <c r="H246" s="212">
        <f t="shared" si="0"/>
        <v>0</v>
      </c>
      <c r="I246" s="227">
        <v>0</v>
      </c>
      <c r="J246" s="228"/>
      <c r="K246" s="228"/>
      <c r="L246" s="229"/>
      <c r="M246" s="228"/>
      <c r="N246" s="230"/>
      <c r="O246" s="230"/>
      <c r="P246" s="230"/>
      <c r="Q246" s="230"/>
      <c r="R246" s="231">
        <f t="shared" si="2"/>
        <v>0</v>
      </c>
      <c r="S246" s="230">
        <v>0</v>
      </c>
      <c r="T246" s="228"/>
      <c r="U246" s="232"/>
      <c r="V246" s="233"/>
      <c r="W246" s="234"/>
      <c r="X246" s="234"/>
      <c r="Y246" s="234"/>
      <c r="Z246" s="235"/>
      <c r="AA246" s="235"/>
      <c r="AB246" s="236"/>
      <c r="AC246" s="235"/>
      <c r="AD246" s="234"/>
      <c r="AE246" s="234"/>
      <c r="AF246" s="233"/>
      <c r="AG246" s="237"/>
      <c r="AH246" s="223">
        <f>DATABASE!H245</f>
        <v>0</v>
      </c>
    </row>
    <row r="247" spans="1:34" ht="12.75" customHeight="1" x14ac:dyDescent="0.15">
      <c r="A247" s="224">
        <v>245</v>
      </c>
      <c r="B247" s="239">
        <f>DATABASE!C246</f>
        <v>0</v>
      </c>
      <c r="C247" s="240">
        <f>DATABASE!D246</f>
        <v>0</v>
      </c>
      <c r="D247" s="241"/>
      <c r="E247" s="241"/>
      <c r="F247" s="241"/>
      <c r="G247" s="241"/>
      <c r="H247" s="200">
        <f t="shared" si="0"/>
        <v>0</v>
      </c>
      <c r="I247" s="241">
        <v>0</v>
      </c>
      <c r="J247" s="242"/>
      <c r="K247" s="242"/>
      <c r="L247" s="201"/>
      <c r="M247" s="242"/>
      <c r="N247" s="243"/>
      <c r="O247" s="243"/>
      <c r="P247" s="243"/>
      <c r="Q247" s="243"/>
      <c r="R247" s="199">
        <f t="shared" si="2"/>
        <v>0</v>
      </c>
      <c r="S247" s="243">
        <v>0</v>
      </c>
      <c r="T247" s="242"/>
      <c r="U247" s="202"/>
      <c r="V247" s="200"/>
      <c r="W247" s="244"/>
      <c r="X247" s="244"/>
      <c r="Y247" s="244"/>
      <c r="Z247" s="245"/>
      <c r="AA247" s="245"/>
      <c r="AB247" s="205"/>
      <c r="AC247" s="245"/>
      <c r="AD247" s="244"/>
      <c r="AE247" s="244"/>
      <c r="AF247" s="200"/>
      <c r="AG247" s="246"/>
      <c r="AH247" s="223">
        <f>DATABASE!H246</f>
        <v>0</v>
      </c>
    </row>
    <row r="248" spans="1:34" ht="12.75" customHeight="1" x14ac:dyDescent="0.15">
      <c r="A248" s="224">
        <v>246</v>
      </c>
      <c r="B248" s="260">
        <f>DATABASE!C247</f>
        <v>0</v>
      </c>
      <c r="C248" s="261">
        <f>DATABASE!D247</f>
        <v>0</v>
      </c>
      <c r="D248" s="249"/>
      <c r="E248" s="249"/>
      <c r="F248" s="249"/>
      <c r="G248" s="249"/>
      <c r="H248" s="212">
        <f t="shared" si="0"/>
        <v>0</v>
      </c>
      <c r="I248" s="249">
        <v>0</v>
      </c>
      <c r="J248" s="213">
        <f t="shared" ref="J248:K248" si="143">SUM(D248:D254,F248:F254,N248:N254,P248:P254)</f>
        <v>0</v>
      </c>
      <c r="K248" s="213">
        <f t="shared" si="143"/>
        <v>0</v>
      </c>
      <c r="L248" s="214">
        <f>SUM(J248:K254)</f>
        <v>0</v>
      </c>
      <c r="M248" s="213">
        <f>SUM(I248:I254,S248:S254)</f>
        <v>0</v>
      </c>
      <c r="N248" s="250"/>
      <c r="O248" s="250"/>
      <c r="P248" s="250"/>
      <c r="Q248" s="250"/>
      <c r="R248" s="251">
        <f t="shared" si="2"/>
        <v>0</v>
      </c>
      <c r="S248" s="250">
        <v>0</v>
      </c>
      <c r="T248" s="213"/>
      <c r="U248" s="262">
        <f>C248</f>
        <v>0</v>
      </c>
      <c r="V248" s="253">
        <f>SUM(D248:G254,N248:Q254)</f>
        <v>0</v>
      </c>
      <c r="W248" s="254">
        <f t="shared" ref="W248:X248" si="144">SUM(D248:D254,F248:F254,N248:N254,P248:P254)</f>
        <v>0</v>
      </c>
      <c r="X248" s="254">
        <f t="shared" si="144"/>
        <v>0</v>
      </c>
      <c r="Y248" s="254">
        <f>SUM(I248:I254,S248:S254)</f>
        <v>0</v>
      </c>
      <c r="Z248" s="255">
        <f t="shared" ref="Z248:AA248" si="145">SUM(D248:D254,F248:F254)</f>
        <v>0</v>
      </c>
      <c r="AA248" s="255">
        <f t="shared" si="145"/>
        <v>0</v>
      </c>
      <c r="AB248" s="256">
        <f>SUM(D248:G254)</f>
        <v>0</v>
      </c>
      <c r="AC248" s="255">
        <f>SUM(I248:I254)</f>
        <v>0</v>
      </c>
      <c r="AD248" s="254">
        <f t="shared" ref="AD248:AE248" si="146">SUM(N248:N254,P248:P254)</f>
        <v>0</v>
      </c>
      <c r="AE248" s="254">
        <f t="shared" si="146"/>
        <v>0</v>
      </c>
      <c r="AF248" s="253">
        <f>SUM(N248:Q254)</f>
        <v>0</v>
      </c>
      <c r="AG248" s="257">
        <f>SUM(S248:S254)</f>
        <v>0</v>
      </c>
      <c r="AH248" s="223">
        <f>DATABASE!H247</f>
        <v>0</v>
      </c>
    </row>
    <row r="249" spans="1:34" ht="12.75" customHeight="1" x14ac:dyDescent="0.15">
      <c r="A249" s="224">
        <v>247</v>
      </c>
      <c r="B249" s="225">
        <f>DATABASE!C248</f>
        <v>0</v>
      </c>
      <c r="C249" s="226">
        <f>DATABASE!D248</f>
        <v>0</v>
      </c>
      <c r="D249" s="227"/>
      <c r="E249" s="227"/>
      <c r="F249" s="227"/>
      <c r="G249" s="227"/>
      <c r="H249" s="212">
        <f t="shared" si="0"/>
        <v>0</v>
      </c>
      <c r="I249" s="227">
        <v>0</v>
      </c>
      <c r="J249" s="228"/>
      <c r="K249" s="228"/>
      <c r="L249" s="229"/>
      <c r="M249" s="228"/>
      <c r="N249" s="230"/>
      <c r="O249" s="230"/>
      <c r="P249" s="230"/>
      <c r="Q249" s="230"/>
      <c r="R249" s="231">
        <f t="shared" si="2"/>
        <v>0</v>
      </c>
      <c r="S249" s="230">
        <v>0</v>
      </c>
      <c r="T249" s="228"/>
      <c r="U249" s="232"/>
      <c r="V249" s="233"/>
      <c r="W249" s="234"/>
      <c r="X249" s="234"/>
      <c r="Y249" s="234"/>
      <c r="Z249" s="235"/>
      <c r="AA249" s="235"/>
      <c r="AB249" s="236"/>
      <c r="AC249" s="235"/>
      <c r="AD249" s="234"/>
      <c r="AE249" s="234"/>
      <c r="AF249" s="233"/>
      <c r="AG249" s="237"/>
      <c r="AH249" s="223">
        <f>DATABASE!H248</f>
        <v>0</v>
      </c>
    </row>
    <row r="250" spans="1:34" ht="12.75" customHeight="1" x14ac:dyDescent="0.15">
      <c r="A250" s="224">
        <v>248</v>
      </c>
      <c r="B250" s="225">
        <f>DATABASE!C249</f>
        <v>0</v>
      </c>
      <c r="C250" s="226">
        <f>DATABASE!D249</f>
        <v>0</v>
      </c>
      <c r="D250" s="227"/>
      <c r="E250" s="227"/>
      <c r="F250" s="227"/>
      <c r="G250" s="227"/>
      <c r="H250" s="212">
        <f t="shared" si="0"/>
        <v>0</v>
      </c>
      <c r="I250" s="227">
        <v>0</v>
      </c>
      <c r="J250" s="228"/>
      <c r="K250" s="228"/>
      <c r="L250" s="229"/>
      <c r="M250" s="228"/>
      <c r="N250" s="230"/>
      <c r="O250" s="230"/>
      <c r="P250" s="230"/>
      <c r="Q250" s="230"/>
      <c r="R250" s="231">
        <f t="shared" si="2"/>
        <v>0</v>
      </c>
      <c r="S250" s="230">
        <v>0</v>
      </c>
      <c r="T250" s="228"/>
      <c r="U250" s="232"/>
      <c r="V250" s="233"/>
      <c r="W250" s="234"/>
      <c r="X250" s="234"/>
      <c r="Y250" s="234"/>
      <c r="Z250" s="235"/>
      <c r="AA250" s="235"/>
      <c r="AB250" s="236"/>
      <c r="AC250" s="235"/>
      <c r="AD250" s="234"/>
      <c r="AE250" s="234"/>
      <c r="AF250" s="233"/>
      <c r="AG250" s="237"/>
      <c r="AH250" s="223">
        <f>DATABASE!H249</f>
        <v>0</v>
      </c>
    </row>
    <row r="251" spans="1:34" ht="12.75" customHeight="1" x14ac:dyDescent="0.15">
      <c r="A251" s="224">
        <v>249</v>
      </c>
      <c r="B251" s="225">
        <f>DATABASE!C250</f>
        <v>0</v>
      </c>
      <c r="C251" s="226">
        <f>DATABASE!D250</f>
        <v>0</v>
      </c>
      <c r="D251" s="227"/>
      <c r="E251" s="227"/>
      <c r="F251" s="227"/>
      <c r="G251" s="227"/>
      <c r="H251" s="212">
        <f t="shared" si="0"/>
        <v>0</v>
      </c>
      <c r="I251" s="227">
        <v>0</v>
      </c>
      <c r="J251" s="228"/>
      <c r="K251" s="228"/>
      <c r="L251" s="229"/>
      <c r="M251" s="228"/>
      <c r="N251" s="230"/>
      <c r="O251" s="230"/>
      <c r="P251" s="230"/>
      <c r="Q251" s="230"/>
      <c r="R251" s="231">
        <f t="shared" si="2"/>
        <v>0</v>
      </c>
      <c r="S251" s="230">
        <v>0</v>
      </c>
      <c r="T251" s="228"/>
      <c r="U251" s="232"/>
      <c r="V251" s="233"/>
      <c r="W251" s="234"/>
      <c r="X251" s="234"/>
      <c r="Y251" s="234"/>
      <c r="Z251" s="235"/>
      <c r="AA251" s="235"/>
      <c r="AB251" s="236"/>
      <c r="AC251" s="235"/>
      <c r="AD251" s="234"/>
      <c r="AE251" s="234"/>
      <c r="AF251" s="233"/>
      <c r="AG251" s="237"/>
      <c r="AH251" s="223">
        <f>DATABASE!H250</f>
        <v>0</v>
      </c>
    </row>
    <row r="252" spans="1:34" ht="12.75" customHeight="1" x14ac:dyDescent="0.15">
      <c r="A252" s="224">
        <v>250</v>
      </c>
      <c r="B252" s="225">
        <f>DATABASE!C251</f>
        <v>0</v>
      </c>
      <c r="C252" s="226">
        <f>DATABASE!D251</f>
        <v>0</v>
      </c>
      <c r="D252" s="227"/>
      <c r="E252" s="227"/>
      <c r="F252" s="227"/>
      <c r="G252" s="227"/>
      <c r="H252" s="212">
        <f t="shared" si="0"/>
        <v>0</v>
      </c>
      <c r="I252" s="227">
        <v>0</v>
      </c>
      <c r="J252" s="228"/>
      <c r="K252" s="228"/>
      <c r="L252" s="229"/>
      <c r="M252" s="228"/>
      <c r="N252" s="230"/>
      <c r="O252" s="230"/>
      <c r="P252" s="230"/>
      <c r="Q252" s="230"/>
      <c r="R252" s="231">
        <f t="shared" si="2"/>
        <v>0</v>
      </c>
      <c r="S252" s="230">
        <v>0</v>
      </c>
      <c r="T252" s="228"/>
      <c r="U252" s="232"/>
      <c r="V252" s="233"/>
      <c r="W252" s="234"/>
      <c r="X252" s="234"/>
      <c r="Y252" s="234"/>
      <c r="Z252" s="235"/>
      <c r="AA252" s="235"/>
      <c r="AB252" s="236"/>
      <c r="AC252" s="235"/>
      <c r="AD252" s="234"/>
      <c r="AE252" s="234"/>
      <c r="AF252" s="233"/>
      <c r="AG252" s="237"/>
      <c r="AH252" s="223">
        <f>DATABASE!H251</f>
        <v>0</v>
      </c>
    </row>
    <row r="253" spans="1:34" ht="12.75" customHeight="1" x14ac:dyDescent="0.15">
      <c r="A253" s="224">
        <v>251</v>
      </c>
      <c r="B253" s="225">
        <f>DATABASE!C252</f>
        <v>0</v>
      </c>
      <c r="C253" s="226">
        <f>DATABASE!D252</f>
        <v>0</v>
      </c>
      <c r="D253" s="227"/>
      <c r="E253" s="227"/>
      <c r="F253" s="227"/>
      <c r="G253" s="227"/>
      <c r="H253" s="212">
        <f t="shared" si="0"/>
        <v>0</v>
      </c>
      <c r="I253" s="227">
        <v>0</v>
      </c>
      <c r="J253" s="228"/>
      <c r="K253" s="228"/>
      <c r="L253" s="229"/>
      <c r="M253" s="228"/>
      <c r="N253" s="230"/>
      <c r="O253" s="230"/>
      <c r="P253" s="230"/>
      <c r="Q253" s="230"/>
      <c r="R253" s="231">
        <f t="shared" si="2"/>
        <v>0</v>
      </c>
      <c r="S253" s="230">
        <v>0</v>
      </c>
      <c r="T253" s="228"/>
      <c r="U253" s="232"/>
      <c r="V253" s="233"/>
      <c r="W253" s="234"/>
      <c r="X253" s="234"/>
      <c r="Y253" s="234"/>
      <c r="Z253" s="235"/>
      <c r="AA253" s="235"/>
      <c r="AB253" s="236"/>
      <c r="AC253" s="235"/>
      <c r="AD253" s="234"/>
      <c r="AE253" s="234"/>
      <c r="AF253" s="233"/>
      <c r="AG253" s="237"/>
      <c r="AH253" s="223">
        <f>DATABASE!H252</f>
        <v>0</v>
      </c>
    </row>
    <row r="254" spans="1:34" ht="12.75" customHeight="1" x14ac:dyDescent="0.15">
      <c r="A254" s="224">
        <v>252</v>
      </c>
      <c r="B254" s="239">
        <f>DATABASE!C253</f>
        <v>0</v>
      </c>
      <c r="C254" s="240">
        <f>DATABASE!D253</f>
        <v>0</v>
      </c>
      <c r="D254" s="241"/>
      <c r="E254" s="241"/>
      <c r="F254" s="241"/>
      <c r="G254" s="241"/>
      <c r="H254" s="200">
        <f t="shared" si="0"/>
        <v>0</v>
      </c>
      <c r="I254" s="241">
        <v>0</v>
      </c>
      <c r="J254" s="242"/>
      <c r="K254" s="242"/>
      <c r="L254" s="201"/>
      <c r="M254" s="242"/>
      <c r="N254" s="243"/>
      <c r="O254" s="243"/>
      <c r="P254" s="243"/>
      <c r="Q254" s="243"/>
      <c r="R254" s="199">
        <f t="shared" si="2"/>
        <v>0</v>
      </c>
      <c r="S254" s="243">
        <v>0</v>
      </c>
      <c r="T254" s="242"/>
      <c r="U254" s="202"/>
      <c r="V254" s="200"/>
      <c r="W254" s="244"/>
      <c r="X254" s="244"/>
      <c r="Y254" s="244"/>
      <c r="Z254" s="245"/>
      <c r="AA254" s="245"/>
      <c r="AB254" s="205"/>
      <c r="AC254" s="245"/>
      <c r="AD254" s="244"/>
      <c r="AE254" s="244"/>
      <c r="AF254" s="200"/>
      <c r="AG254" s="246"/>
      <c r="AH254" s="223">
        <f>DATABASE!H253</f>
        <v>0</v>
      </c>
    </row>
    <row r="255" spans="1:34" ht="12.75" customHeight="1" x14ac:dyDescent="0.15">
      <c r="A255" s="224">
        <v>253</v>
      </c>
      <c r="B255" s="260">
        <f>DATABASE!C254</f>
        <v>0</v>
      </c>
      <c r="C255" s="261">
        <f>DATABASE!D254</f>
        <v>0</v>
      </c>
      <c r="D255" s="249"/>
      <c r="E255" s="249"/>
      <c r="F255" s="249"/>
      <c r="G255" s="249"/>
      <c r="H255" s="212">
        <f t="shared" si="0"/>
        <v>0</v>
      </c>
      <c r="I255" s="249">
        <v>0</v>
      </c>
      <c r="J255" s="213">
        <f t="shared" ref="J255:K255" si="147">SUM(D255:D261,F255:F261,N255:N261,P255:P261)</f>
        <v>0</v>
      </c>
      <c r="K255" s="213">
        <f t="shared" si="147"/>
        <v>0</v>
      </c>
      <c r="L255" s="214">
        <f>SUM(J255:K261)</f>
        <v>0</v>
      </c>
      <c r="M255" s="213">
        <f>SUM(I255:I261,S255:S261)</f>
        <v>0</v>
      </c>
      <c r="N255" s="250"/>
      <c r="O255" s="250"/>
      <c r="P255" s="250"/>
      <c r="Q255" s="250"/>
      <c r="R255" s="251">
        <f t="shared" si="2"/>
        <v>0</v>
      </c>
      <c r="S255" s="250">
        <v>0</v>
      </c>
      <c r="T255" s="213"/>
      <c r="U255" s="262">
        <f>C255</f>
        <v>0</v>
      </c>
      <c r="V255" s="253">
        <f>SUM(D255:G261,N255:Q261)</f>
        <v>0</v>
      </c>
      <c r="W255" s="254">
        <f t="shared" ref="W255:X255" si="148">SUM(D255:D261,F255:F261,N255:N261,P255:P261)</f>
        <v>0</v>
      </c>
      <c r="X255" s="254">
        <f t="shared" si="148"/>
        <v>0</v>
      </c>
      <c r="Y255" s="254">
        <f>SUM(I255:I261,S255:S261)</f>
        <v>0</v>
      </c>
      <c r="Z255" s="255">
        <f t="shared" ref="Z255:AA255" si="149">SUM(D255:D261,F255:F261)</f>
        <v>0</v>
      </c>
      <c r="AA255" s="255">
        <f t="shared" si="149"/>
        <v>0</v>
      </c>
      <c r="AB255" s="256">
        <f>SUM(D255:G261)</f>
        <v>0</v>
      </c>
      <c r="AC255" s="255">
        <f>SUM(I255:I261)</f>
        <v>0</v>
      </c>
      <c r="AD255" s="254">
        <f t="shared" ref="AD255:AE255" si="150">SUM(N255:N261,P255:P261)</f>
        <v>0</v>
      </c>
      <c r="AE255" s="254">
        <f t="shared" si="150"/>
        <v>0</v>
      </c>
      <c r="AF255" s="253">
        <f>SUM(N255:Q261)</f>
        <v>0</v>
      </c>
      <c r="AG255" s="257">
        <f>SUM(S255:S261)</f>
        <v>0</v>
      </c>
      <c r="AH255" s="223">
        <f>DATABASE!H254</f>
        <v>0</v>
      </c>
    </row>
    <row r="256" spans="1:34" ht="12.75" customHeight="1" x14ac:dyDescent="0.15">
      <c r="A256" s="224">
        <v>254</v>
      </c>
      <c r="B256" s="225">
        <f>DATABASE!C255</f>
        <v>0</v>
      </c>
      <c r="C256" s="226">
        <f>DATABASE!D255</f>
        <v>0</v>
      </c>
      <c r="D256" s="227"/>
      <c r="E256" s="227"/>
      <c r="F256" s="227"/>
      <c r="G256" s="227"/>
      <c r="H256" s="212">
        <f t="shared" si="0"/>
        <v>0</v>
      </c>
      <c r="I256" s="227">
        <v>0</v>
      </c>
      <c r="J256" s="228"/>
      <c r="K256" s="228"/>
      <c r="L256" s="229"/>
      <c r="M256" s="228"/>
      <c r="N256" s="230"/>
      <c r="O256" s="230"/>
      <c r="P256" s="230"/>
      <c r="Q256" s="230"/>
      <c r="R256" s="231">
        <f t="shared" si="2"/>
        <v>0</v>
      </c>
      <c r="S256" s="230">
        <v>0</v>
      </c>
      <c r="T256" s="228"/>
      <c r="U256" s="232"/>
      <c r="V256" s="233"/>
      <c r="W256" s="234"/>
      <c r="X256" s="234"/>
      <c r="Y256" s="234"/>
      <c r="Z256" s="235"/>
      <c r="AA256" s="235"/>
      <c r="AB256" s="236"/>
      <c r="AC256" s="235"/>
      <c r="AD256" s="234"/>
      <c r="AE256" s="234"/>
      <c r="AF256" s="233"/>
      <c r="AG256" s="237"/>
      <c r="AH256" s="223">
        <f>DATABASE!H255</f>
        <v>0</v>
      </c>
    </row>
    <row r="257" spans="1:34" ht="12.75" customHeight="1" x14ac:dyDescent="0.15">
      <c r="A257" s="224">
        <v>255</v>
      </c>
      <c r="B257" s="225">
        <f>DATABASE!C256</f>
        <v>0</v>
      </c>
      <c r="C257" s="226">
        <f>DATABASE!D256</f>
        <v>0</v>
      </c>
      <c r="D257" s="227"/>
      <c r="E257" s="227"/>
      <c r="F257" s="227"/>
      <c r="G257" s="227"/>
      <c r="H257" s="212">
        <f t="shared" si="0"/>
        <v>0</v>
      </c>
      <c r="I257" s="227">
        <v>0</v>
      </c>
      <c r="J257" s="228"/>
      <c r="K257" s="228"/>
      <c r="L257" s="229"/>
      <c r="M257" s="228"/>
      <c r="N257" s="230"/>
      <c r="O257" s="230"/>
      <c r="P257" s="230"/>
      <c r="Q257" s="230"/>
      <c r="R257" s="231">
        <f t="shared" si="2"/>
        <v>0</v>
      </c>
      <c r="S257" s="230">
        <v>0</v>
      </c>
      <c r="T257" s="228"/>
      <c r="U257" s="232"/>
      <c r="V257" s="233"/>
      <c r="W257" s="234"/>
      <c r="X257" s="234"/>
      <c r="Y257" s="234"/>
      <c r="Z257" s="235"/>
      <c r="AA257" s="235"/>
      <c r="AB257" s="236"/>
      <c r="AC257" s="235"/>
      <c r="AD257" s="234"/>
      <c r="AE257" s="234"/>
      <c r="AF257" s="233"/>
      <c r="AG257" s="237"/>
      <c r="AH257" s="223">
        <f>DATABASE!H256</f>
        <v>0</v>
      </c>
    </row>
    <row r="258" spans="1:34" ht="12.75" customHeight="1" x14ac:dyDescent="0.15">
      <c r="A258" s="224">
        <v>256</v>
      </c>
      <c r="B258" s="225">
        <f>DATABASE!C257</f>
        <v>0</v>
      </c>
      <c r="C258" s="226">
        <f>DATABASE!D257</f>
        <v>0</v>
      </c>
      <c r="D258" s="227"/>
      <c r="E258" s="227"/>
      <c r="F258" s="227"/>
      <c r="G258" s="227"/>
      <c r="H258" s="212">
        <f t="shared" ref="H258:H296" si="151">SUM(D258:G258)</f>
        <v>0</v>
      </c>
      <c r="I258" s="227">
        <v>0</v>
      </c>
      <c r="J258" s="228"/>
      <c r="K258" s="228"/>
      <c r="L258" s="229"/>
      <c r="M258" s="228"/>
      <c r="N258" s="230"/>
      <c r="O258" s="230"/>
      <c r="P258" s="230"/>
      <c r="Q258" s="230"/>
      <c r="R258" s="231">
        <f t="shared" ref="R258:R296" si="152">SUM(N258:Q258)</f>
        <v>0</v>
      </c>
      <c r="S258" s="230">
        <v>0</v>
      </c>
      <c r="T258" s="228"/>
      <c r="U258" s="232"/>
      <c r="V258" s="233"/>
      <c r="W258" s="234"/>
      <c r="X258" s="234"/>
      <c r="Y258" s="234"/>
      <c r="Z258" s="235"/>
      <c r="AA258" s="235"/>
      <c r="AB258" s="236"/>
      <c r="AC258" s="235"/>
      <c r="AD258" s="234"/>
      <c r="AE258" s="234"/>
      <c r="AF258" s="233"/>
      <c r="AG258" s="237"/>
      <c r="AH258" s="223">
        <f>DATABASE!H257</f>
        <v>0</v>
      </c>
    </row>
    <row r="259" spans="1:34" ht="12.75" customHeight="1" x14ac:dyDescent="0.15">
      <c r="A259" s="224">
        <v>257</v>
      </c>
      <c r="B259" s="225">
        <f>DATABASE!C258</f>
        <v>0</v>
      </c>
      <c r="C259" s="226">
        <f>DATABASE!D258</f>
        <v>0</v>
      </c>
      <c r="D259" s="227"/>
      <c r="E259" s="227"/>
      <c r="F259" s="227"/>
      <c r="G259" s="227"/>
      <c r="H259" s="212">
        <f t="shared" si="151"/>
        <v>0</v>
      </c>
      <c r="I259" s="227">
        <v>0</v>
      </c>
      <c r="J259" s="228"/>
      <c r="K259" s="228"/>
      <c r="L259" s="229"/>
      <c r="M259" s="228"/>
      <c r="N259" s="230"/>
      <c r="O259" s="230"/>
      <c r="P259" s="230"/>
      <c r="Q259" s="230"/>
      <c r="R259" s="231">
        <f t="shared" si="152"/>
        <v>0</v>
      </c>
      <c r="S259" s="230">
        <v>0</v>
      </c>
      <c r="T259" s="228"/>
      <c r="U259" s="232"/>
      <c r="V259" s="233"/>
      <c r="W259" s="234"/>
      <c r="X259" s="234"/>
      <c r="Y259" s="234"/>
      <c r="Z259" s="235"/>
      <c r="AA259" s="235"/>
      <c r="AB259" s="236"/>
      <c r="AC259" s="235"/>
      <c r="AD259" s="234"/>
      <c r="AE259" s="234"/>
      <c r="AF259" s="233"/>
      <c r="AG259" s="237"/>
      <c r="AH259" s="223">
        <f>DATABASE!H258</f>
        <v>0</v>
      </c>
    </row>
    <row r="260" spans="1:34" ht="12.75" customHeight="1" x14ac:dyDescent="0.15">
      <c r="A260" s="224">
        <v>258</v>
      </c>
      <c r="B260" s="225">
        <f>DATABASE!C259</f>
        <v>0</v>
      </c>
      <c r="C260" s="226">
        <f>DATABASE!D259</f>
        <v>0</v>
      </c>
      <c r="D260" s="227"/>
      <c r="E260" s="227"/>
      <c r="F260" s="227"/>
      <c r="G260" s="227"/>
      <c r="H260" s="212">
        <f t="shared" si="151"/>
        <v>0</v>
      </c>
      <c r="I260" s="227">
        <v>0</v>
      </c>
      <c r="J260" s="228"/>
      <c r="K260" s="228"/>
      <c r="L260" s="229"/>
      <c r="M260" s="228"/>
      <c r="N260" s="230"/>
      <c r="O260" s="230"/>
      <c r="P260" s="230"/>
      <c r="Q260" s="230"/>
      <c r="R260" s="231">
        <f t="shared" si="152"/>
        <v>0</v>
      </c>
      <c r="S260" s="230">
        <v>0</v>
      </c>
      <c r="T260" s="228"/>
      <c r="U260" s="232"/>
      <c r="V260" s="233"/>
      <c r="W260" s="234"/>
      <c r="X260" s="234"/>
      <c r="Y260" s="234"/>
      <c r="Z260" s="235"/>
      <c r="AA260" s="235"/>
      <c r="AB260" s="236"/>
      <c r="AC260" s="235"/>
      <c r="AD260" s="234"/>
      <c r="AE260" s="234"/>
      <c r="AF260" s="233"/>
      <c r="AG260" s="237"/>
      <c r="AH260" s="223">
        <f>DATABASE!H259</f>
        <v>0</v>
      </c>
    </row>
    <row r="261" spans="1:34" ht="12.75" customHeight="1" x14ac:dyDescent="0.15">
      <c r="A261" s="224">
        <v>259</v>
      </c>
      <c r="B261" s="239">
        <f>DATABASE!C260</f>
        <v>0</v>
      </c>
      <c r="C261" s="240">
        <f>DATABASE!D260</f>
        <v>0</v>
      </c>
      <c r="D261" s="241"/>
      <c r="E261" s="241"/>
      <c r="F261" s="241"/>
      <c r="G261" s="241"/>
      <c r="H261" s="200">
        <f t="shared" si="151"/>
        <v>0</v>
      </c>
      <c r="I261" s="241">
        <v>0</v>
      </c>
      <c r="J261" s="242"/>
      <c r="K261" s="242"/>
      <c r="L261" s="201"/>
      <c r="M261" s="242"/>
      <c r="N261" s="243"/>
      <c r="O261" s="243"/>
      <c r="P261" s="243"/>
      <c r="Q261" s="243"/>
      <c r="R261" s="199">
        <f t="shared" si="152"/>
        <v>0</v>
      </c>
      <c r="S261" s="243">
        <v>0</v>
      </c>
      <c r="T261" s="242"/>
      <c r="U261" s="202"/>
      <c r="V261" s="200"/>
      <c r="W261" s="244"/>
      <c r="X261" s="244"/>
      <c r="Y261" s="244"/>
      <c r="Z261" s="245"/>
      <c r="AA261" s="245"/>
      <c r="AB261" s="205"/>
      <c r="AC261" s="245"/>
      <c r="AD261" s="244"/>
      <c r="AE261" s="244"/>
      <c r="AF261" s="200"/>
      <c r="AG261" s="246"/>
      <c r="AH261" s="223">
        <f>DATABASE!H260</f>
        <v>0</v>
      </c>
    </row>
    <row r="262" spans="1:34" ht="12.75" customHeight="1" x14ac:dyDescent="0.15">
      <c r="A262" s="224">
        <v>260</v>
      </c>
      <c r="B262" s="260">
        <f>DATABASE!C261</f>
        <v>0</v>
      </c>
      <c r="C262" s="261">
        <f>DATABASE!D261</f>
        <v>0</v>
      </c>
      <c r="D262" s="249"/>
      <c r="E262" s="249"/>
      <c r="F262" s="249"/>
      <c r="G262" s="249"/>
      <c r="H262" s="212">
        <f t="shared" si="151"/>
        <v>0</v>
      </c>
      <c r="I262" s="249">
        <v>0</v>
      </c>
      <c r="J262" s="213">
        <f t="shared" ref="J262:K262" si="153">SUM(D262:D268,F262:F268,N262:N268,P262:P268)</f>
        <v>0</v>
      </c>
      <c r="K262" s="213">
        <f t="shared" si="153"/>
        <v>0</v>
      </c>
      <c r="L262" s="214">
        <f>SUM(J262:K268)</f>
        <v>0</v>
      </c>
      <c r="M262" s="213">
        <f>SUM(I262:I268,S262:S268)</f>
        <v>0</v>
      </c>
      <c r="N262" s="250"/>
      <c r="O262" s="250"/>
      <c r="P262" s="250"/>
      <c r="Q262" s="250"/>
      <c r="R262" s="251">
        <f t="shared" si="152"/>
        <v>0</v>
      </c>
      <c r="S262" s="250">
        <v>0</v>
      </c>
      <c r="T262" s="213"/>
      <c r="U262" s="262">
        <f>C262</f>
        <v>0</v>
      </c>
      <c r="V262" s="253">
        <f>SUM(D262:G268,N262:Q268)</f>
        <v>0</v>
      </c>
      <c r="W262" s="254">
        <f t="shared" ref="W262:X262" si="154">SUM(D262:D268,F262:F268,N262:N268,P262:P268)</f>
        <v>0</v>
      </c>
      <c r="X262" s="254">
        <f t="shared" si="154"/>
        <v>0</v>
      </c>
      <c r="Y262" s="254">
        <f>SUM(I262:I268,S262:S268)</f>
        <v>0</v>
      </c>
      <c r="Z262" s="255">
        <f t="shared" ref="Z262:AA262" si="155">SUM(D262:D268,F262:F268)</f>
        <v>0</v>
      </c>
      <c r="AA262" s="255">
        <f t="shared" si="155"/>
        <v>0</v>
      </c>
      <c r="AB262" s="256">
        <f>SUM(D262:G268)</f>
        <v>0</v>
      </c>
      <c r="AC262" s="255">
        <f>SUM(I262:I268)</f>
        <v>0</v>
      </c>
      <c r="AD262" s="254">
        <f t="shared" ref="AD262:AE262" si="156">SUM(N262:N268,P262:P268)</f>
        <v>0</v>
      </c>
      <c r="AE262" s="254">
        <f t="shared" si="156"/>
        <v>0</v>
      </c>
      <c r="AF262" s="253">
        <f>SUM(N262:Q268)</f>
        <v>0</v>
      </c>
      <c r="AG262" s="257">
        <f>SUM(S262:S268)</f>
        <v>0</v>
      </c>
      <c r="AH262" s="223">
        <f>DATABASE!H261</f>
        <v>0</v>
      </c>
    </row>
    <row r="263" spans="1:34" ht="12.75" customHeight="1" x14ac:dyDescent="0.15">
      <c r="A263" s="224">
        <v>261</v>
      </c>
      <c r="B263" s="225">
        <f>DATABASE!C262</f>
        <v>0</v>
      </c>
      <c r="C263" s="226">
        <f>DATABASE!D262</f>
        <v>0</v>
      </c>
      <c r="D263" s="227"/>
      <c r="E263" s="227"/>
      <c r="F263" s="227"/>
      <c r="G263" s="227"/>
      <c r="H263" s="212">
        <f t="shared" si="151"/>
        <v>0</v>
      </c>
      <c r="I263" s="227">
        <v>0</v>
      </c>
      <c r="J263" s="228"/>
      <c r="K263" s="228"/>
      <c r="L263" s="229"/>
      <c r="M263" s="228"/>
      <c r="N263" s="230"/>
      <c r="O263" s="230"/>
      <c r="P263" s="230"/>
      <c r="Q263" s="230"/>
      <c r="R263" s="231">
        <f t="shared" si="152"/>
        <v>0</v>
      </c>
      <c r="S263" s="230">
        <v>0</v>
      </c>
      <c r="T263" s="228"/>
      <c r="U263" s="232"/>
      <c r="V263" s="233"/>
      <c r="W263" s="234"/>
      <c r="X263" s="234"/>
      <c r="Y263" s="234"/>
      <c r="Z263" s="235"/>
      <c r="AA263" s="235"/>
      <c r="AB263" s="236"/>
      <c r="AC263" s="235"/>
      <c r="AD263" s="234"/>
      <c r="AE263" s="234"/>
      <c r="AF263" s="233"/>
      <c r="AG263" s="237"/>
      <c r="AH263" s="223">
        <f>DATABASE!H262</f>
        <v>0</v>
      </c>
    </row>
    <row r="264" spans="1:34" ht="12.75" customHeight="1" x14ac:dyDescent="0.15">
      <c r="A264" s="224">
        <v>262</v>
      </c>
      <c r="B264" s="225">
        <f>DATABASE!C263</f>
        <v>0</v>
      </c>
      <c r="C264" s="226">
        <f>DATABASE!D263</f>
        <v>0</v>
      </c>
      <c r="D264" s="227"/>
      <c r="E264" s="227"/>
      <c r="F264" s="227"/>
      <c r="G264" s="227"/>
      <c r="H264" s="212">
        <f t="shared" si="151"/>
        <v>0</v>
      </c>
      <c r="I264" s="227">
        <v>0</v>
      </c>
      <c r="J264" s="228"/>
      <c r="K264" s="228"/>
      <c r="L264" s="229"/>
      <c r="M264" s="228"/>
      <c r="N264" s="230"/>
      <c r="O264" s="230"/>
      <c r="P264" s="230"/>
      <c r="Q264" s="230"/>
      <c r="R264" s="231">
        <f t="shared" si="152"/>
        <v>0</v>
      </c>
      <c r="S264" s="230">
        <v>0</v>
      </c>
      <c r="T264" s="228"/>
      <c r="U264" s="232"/>
      <c r="V264" s="233"/>
      <c r="W264" s="234"/>
      <c r="X264" s="234"/>
      <c r="Y264" s="234"/>
      <c r="Z264" s="235"/>
      <c r="AA264" s="235"/>
      <c r="AB264" s="236"/>
      <c r="AC264" s="235"/>
      <c r="AD264" s="234"/>
      <c r="AE264" s="234"/>
      <c r="AF264" s="233"/>
      <c r="AG264" s="237"/>
      <c r="AH264" s="223">
        <f>DATABASE!H263</f>
        <v>0</v>
      </c>
    </row>
    <row r="265" spans="1:34" ht="12.75" customHeight="1" x14ac:dyDescent="0.15">
      <c r="A265" s="224">
        <v>263</v>
      </c>
      <c r="B265" s="225">
        <f>DATABASE!C264</f>
        <v>0</v>
      </c>
      <c r="C265" s="226">
        <f>DATABASE!D264</f>
        <v>0</v>
      </c>
      <c r="D265" s="227"/>
      <c r="E265" s="227"/>
      <c r="F265" s="227"/>
      <c r="G265" s="227"/>
      <c r="H265" s="212">
        <f t="shared" si="151"/>
        <v>0</v>
      </c>
      <c r="I265" s="227">
        <v>0</v>
      </c>
      <c r="J265" s="228"/>
      <c r="K265" s="228"/>
      <c r="L265" s="229"/>
      <c r="M265" s="228"/>
      <c r="N265" s="230"/>
      <c r="O265" s="230"/>
      <c r="P265" s="230"/>
      <c r="Q265" s="230"/>
      <c r="R265" s="231">
        <f t="shared" si="152"/>
        <v>0</v>
      </c>
      <c r="S265" s="230">
        <v>0</v>
      </c>
      <c r="T265" s="228"/>
      <c r="U265" s="232"/>
      <c r="V265" s="233"/>
      <c r="W265" s="234"/>
      <c r="X265" s="234"/>
      <c r="Y265" s="234"/>
      <c r="Z265" s="235"/>
      <c r="AA265" s="235"/>
      <c r="AB265" s="236"/>
      <c r="AC265" s="235"/>
      <c r="AD265" s="234"/>
      <c r="AE265" s="234"/>
      <c r="AF265" s="233"/>
      <c r="AG265" s="237"/>
      <c r="AH265" s="223">
        <f>DATABASE!H264</f>
        <v>0</v>
      </c>
    </row>
    <row r="266" spans="1:34" ht="12.75" customHeight="1" x14ac:dyDescent="0.15">
      <c r="A266" s="224">
        <v>264</v>
      </c>
      <c r="B266" s="225">
        <f>DATABASE!C265</f>
        <v>0</v>
      </c>
      <c r="C266" s="226">
        <f>DATABASE!D265</f>
        <v>0</v>
      </c>
      <c r="D266" s="227"/>
      <c r="E266" s="227"/>
      <c r="F266" s="227"/>
      <c r="G266" s="227"/>
      <c r="H266" s="212">
        <f t="shared" si="151"/>
        <v>0</v>
      </c>
      <c r="I266" s="227">
        <v>0</v>
      </c>
      <c r="J266" s="228"/>
      <c r="K266" s="228"/>
      <c r="L266" s="229"/>
      <c r="M266" s="228"/>
      <c r="N266" s="230"/>
      <c r="O266" s="230"/>
      <c r="P266" s="230"/>
      <c r="Q266" s="230"/>
      <c r="R266" s="231">
        <f t="shared" si="152"/>
        <v>0</v>
      </c>
      <c r="S266" s="230">
        <v>0</v>
      </c>
      <c r="T266" s="228"/>
      <c r="U266" s="232"/>
      <c r="V266" s="233"/>
      <c r="W266" s="234"/>
      <c r="X266" s="234"/>
      <c r="Y266" s="234"/>
      <c r="Z266" s="235"/>
      <c r="AA266" s="235"/>
      <c r="AB266" s="236"/>
      <c r="AC266" s="235"/>
      <c r="AD266" s="234"/>
      <c r="AE266" s="234"/>
      <c r="AF266" s="233"/>
      <c r="AG266" s="237"/>
      <c r="AH266" s="223">
        <f>DATABASE!H265</f>
        <v>0</v>
      </c>
    </row>
    <row r="267" spans="1:34" ht="12.75" customHeight="1" x14ac:dyDescent="0.15">
      <c r="A267" s="224">
        <v>265</v>
      </c>
      <c r="B267" s="225">
        <f>DATABASE!C266</f>
        <v>0</v>
      </c>
      <c r="C267" s="226">
        <f>DATABASE!D266</f>
        <v>0</v>
      </c>
      <c r="D267" s="227"/>
      <c r="E267" s="227"/>
      <c r="F267" s="227"/>
      <c r="G267" s="227"/>
      <c r="H267" s="212">
        <f t="shared" si="151"/>
        <v>0</v>
      </c>
      <c r="I267" s="227">
        <v>0</v>
      </c>
      <c r="J267" s="228"/>
      <c r="K267" s="228"/>
      <c r="L267" s="229"/>
      <c r="M267" s="228"/>
      <c r="N267" s="230"/>
      <c r="O267" s="230"/>
      <c r="P267" s="230"/>
      <c r="Q267" s="230"/>
      <c r="R267" s="231">
        <f t="shared" si="152"/>
        <v>0</v>
      </c>
      <c r="S267" s="230">
        <v>0</v>
      </c>
      <c r="T267" s="228"/>
      <c r="U267" s="232"/>
      <c r="V267" s="233"/>
      <c r="W267" s="234"/>
      <c r="X267" s="234"/>
      <c r="Y267" s="234"/>
      <c r="Z267" s="235"/>
      <c r="AA267" s="235"/>
      <c r="AB267" s="236"/>
      <c r="AC267" s="235"/>
      <c r="AD267" s="234"/>
      <c r="AE267" s="234"/>
      <c r="AF267" s="233"/>
      <c r="AG267" s="237"/>
      <c r="AH267" s="223">
        <f>DATABASE!H266</f>
        <v>0</v>
      </c>
    </row>
    <row r="268" spans="1:34" ht="12.75" customHeight="1" x14ac:dyDescent="0.15">
      <c r="A268" s="224">
        <v>266</v>
      </c>
      <c r="B268" s="239">
        <f>DATABASE!C267</f>
        <v>0</v>
      </c>
      <c r="C268" s="240">
        <f>DATABASE!D267</f>
        <v>0</v>
      </c>
      <c r="D268" s="241"/>
      <c r="E268" s="241"/>
      <c r="F268" s="241"/>
      <c r="G268" s="241"/>
      <c r="H268" s="200">
        <f t="shared" si="151"/>
        <v>0</v>
      </c>
      <c r="I268" s="241">
        <v>0</v>
      </c>
      <c r="J268" s="242"/>
      <c r="K268" s="242"/>
      <c r="L268" s="201"/>
      <c r="M268" s="242"/>
      <c r="N268" s="243"/>
      <c r="O268" s="243"/>
      <c r="P268" s="243"/>
      <c r="Q268" s="243"/>
      <c r="R268" s="199">
        <f t="shared" si="152"/>
        <v>0</v>
      </c>
      <c r="S268" s="243">
        <v>0</v>
      </c>
      <c r="T268" s="242"/>
      <c r="U268" s="202"/>
      <c r="V268" s="200"/>
      <c r="W268" s="244"/>
      <c r="X268" s="244"/>
      <c r="Y268" s="244"/>
      <c r="Z268" s="245"/>
      <c r="AA268" s="245"/>
      <c r="AB268" s="205"/>
      <c r="AC268" s="245"/>
      <c r="AD268" s="244"/>
      <c r="AE268" s="244"/>
      <c r="AF268" s="200"/>
      <c r="AG268" s="246"/>
      <c r="AH268" s="223">
        <f>DATABASE!H267</f>
        <v>0</v>
      </c>
    </row>
    <row r="269" spans="1:34" ht="12.75" customHeight="1" x14ac:dyDescent="0.15">
      <c r="A269" s="224">
        <v>267</v>
      </c>
      <c r="B269" s="260">
        <f>DATABASE!C268</f>
        <v>0</v>
      </c>
      <c r="C269" s="261">
        <f>DATABASE!D268</f>
        <v>0</v>
      </c>
      <c r="D269" s="249"/>
      <c r="E269" s="249"/>
      <c r="F269" s="249"/>
      <c r="G269" s="249"/>
      <c r="H269" s="212">
        <f t="shared" si="151"/>
        <v>0</v>
      </c>
      <c r="I269" s="249">
        <v>0</v>
      </c>
      <c r="J269" s="213">
        <f t="shared" ref="J269:K269" si="157">SUM(D269:D275,F269:F275,N269:N275,P269:P275)</f>
        <v>0</v>
      </c>
      <c r="K269" s="213">
        <f t="shared" si="157"/>
        <v>0</v>
      </c>
      <c r="L269" s="214">
        <f>SUM(J269:K275)</f>
        <v>0</v>
      </c>
      <c r="M269" s="213">
        <f>SUM(I269:I275,S269:S275)</f>
        <v>0</v>
      </c>
      <c r="N269" s="250"/>
      <c r="O269" s="250"/>
      <c r="P269" s="250"/>
      <c r="Q269" s="250"/>
      <c r="R269" s="251">
        <f t="shared" si="152"/>
        <v>0</v>
      </c>
      <c r="S269" s="250">
        <v>0</v>
      </c>
      <c r="T269" s="213"/>
      <c r="U269" s="262">
        <f>C269</f>
        <v>0</v>
      </c>
      <c r="V269" s="253">
        <f>SUM(D269:G275,N269:Q275)</f>
        <v>0</v>
      </c>
      <c r="W269" s="254">
        <f t="shared" ref="W269:X269" si="158">SUM(D269:D275,F269:F275,N269:N275,P269:P275)</f>
        <v>0</v>
      </c>
      <c r="X269" s="254">
        <f t="shared" si="158"/>
        <v>0</v>
      </c>
      <c r="Y269" s="254">
        <f>SUM(I269:I275,S269:S275)</f>
        <v>0</v>
      </c>
      <c r="Z269" s="255">
        <f t="shared" ref="Z269:AA269" si="159">SUM(D269:D275,F269:F275)</f>
        <v>0</v>
      </c>
      <c r="AA269" s="255">
        <f t="shared" si="159"/>
        <v>0</v>
      </c>
      <c r="AB269" s="256">
        <f>SUM(D269:G275)</f>
        <v>0</v>
      </c>
      <c r="AC269" s="255">
        <f>SUM(I269:I275)</f>
        <v>0</v>
      </c>
      <c r="AD269" s="254">
        <f t="shared" ref="AD269:AE269" si="160">SUM(N269:N275,P269:P275)</f>
        <v>0</v>
      </c>
      <c r="AE269" s="254">
        <f t="shared" si="160"/>
        <v>0</v>
      </c>
      <c r="AF269" s="253">
        <f>SUM(N269:Q275)</f>
        <v>0</v>
      </c>
      <c r="AG269" s="257">
        <f>SUM(S269:S275)</f>
        <v>0</v>
      </c>
      <c r="AH269" s="223">
        <f>DATABASE!H268</f>
        <v>0</v>
      </c>
    </row>
    <row r="270" spans="1:34" ht="12.75" customHeight="1" x14ac:dyDescent="0.15">
      <c r="A270" s="224">
        <v>268</v>
      </c>
      <c r="B270" s="225">
        <f>DATABASE!C269</f>
        <v>0</v>
      </c>
      <c r="C270" s="226">
        <f>DATABASE!D269</f>
        <v>0</v>
      </c>
      <c r="D270" s="227"/>
      <c r="E270" s="227"/>
      <c r="F270" s="227"/>
      <c r="G270" s="227"/>
      <c r="H270" s="212">
        <f t="shared" si="151"/>
        <v>0</v>
      </c>
      <c r="I270" s="227">
        <v>0</v>
      </c>
      <c r="J270" s="228"/>
      <c r="K270" s="228"/>
      <c r="L270" s="229"/>
      <c r="M270" s="228"/>
      <c r="N270" s="230"/>
      <c r="O270" s="230"/>
      <c r="P270" s="230"/>
      <c r="Q270" s="230"/>
      <c r="R270" s="231">
        <f t="shared" si="152"/>
        <v>0</v>
      </c>
      <c r="S270" s="230">
        <v>0</v>
      </c>
      <c r="T270" s="228"/>
      <c r="U270" s="232"/>
      <c r="V270" s="233"/>
      <c r="W270" s="234"/>
      <c r="X270" s="234"/>
      <c r="Y270" s="234"/>
      <c r="Z270" s="235"/>
      <c r="AA270" s="235"/>
      <c r="AB270" s="236"/>
      <c r="AC270" s="235"/>
      <c r="AD270" s="234"/>
      <c r="AE270" s="234"/>
      <c r="AF270" s="233"/>
      <c r="AG270" s="237"/>
      <c r="AH270" s="223">
        <f>DATABASE!H269</f>
        <v>0</v>
      </c>
    </row>
    <row r="271" spans="1:34" ht="12.75" customHeight="1" x14ac:dyDescent="0.15">
      <c r="A271" s="224">
        <v>269</v>
      </c>
      <c r="B271" s="225">
        <f>DATABASE!C270</f>
        <v>0</v>
      </c>
      <c r="C271" s="226">
        <f>DATABASE!D270</f>
        <v>0</v>
      </c>
      <c r="D271" s="227"/>
      <c r="E271" s="227"/>
      <c r="F271" s="227"/>
      <c r="G271" s="227"/>
      <c r="H271" s="212">
        <f t="shared" si="151"/>
        <v>0</v>
      </c>
      <c r="I271" s="227">
        <v>0</v>
      </c>
      <c r="J271" s="228"/>
      <c r="K271" s="228"/>
      <c r="L271" s="229"/>
      <c r="M271" s="228"/>
      <c r="N271" s="230"/>
      <c r="O271" s="230"/>
      <c r="P271" s="230"/>
      <c r="Q271" s="230"/>
      <c r="R271" s="231">
        <f t="shared" si="152"/>
        <v>0</v>
      </c>
      <c r="S271" s="230">
        <v>0</v>
      </c>
      <c r="T271" s="228"/>
      <c r="U271" s="232"/>
      <c r="V271" s="233"/>
      <c r="W271" s="234"/>
      <c r="X271" s="234"/>
      <c r="Y271" s="234"/>
      <c r="Z271" s="235"/>
      <c r="AA271" s="235"/>
      <c r="AB271" s="236"/>
      <c r="AC271" s="235"/>
      <c r="AD271" s="234"/>
      <c r="AE271" s="234"/>
      <c r="AF271" s="233"/>
      <c r="AG271" s="237"/>
      <c r="AH271" s="223">
        <f>DATABASE!H270</f>
        <v>0</v>
      </c>
    </row>
    <row r="272" spans="1:34" ht="12.75" customHeight="1" x14ac:dyDescent="0.15">
      <c r="A272" s="224">
        <v>270</v>
      </c>
      <c r="B272" s="225">
        <f>DATABASE!C271</f>
        <v>0</v>
      </c>
      <c r="C272" s="226">
        <f>DATABASE!D271</f>
        <v>0</v>
      </c>
      <c r="D272" s="227"/>
      <c r="E272" s="227"/>
      <c r="F272" s="227"/>
      <c r="G272" s="227"/>
      <c r="H272" s="212">
        <f t="shared" si="151"/>
        <v>0</v>
      </c>
      <c r="I272" s="227">
        <v>0</v>
      </c>
      <c r="J272" s="228"/>
      <c r="K272" s="228"/>
      <c r="L272" s="229"/>
      <c r="M272" s="228"/>
      <c r="N272" s="230"/>
      <c r="O272" s="230"/>
      <c r="P272" s="230"/>
      <c r="Q272" s="230"/>
      <c r="R272" s="231">
        <f t="shared" si="152"/>
        <v>0</v>
      </c>
      <c r="S272" s="230">
        <v>0</v>
      </c>
      <c r="T272" s="228"/>
      <c r="U272" s="232"/>
      <c r="V272" s="233"/>
      <c r="W272" s="234"/>
      <c r="X272" s="234"/>
      <c r="Y272" s="234"/>
      <c r="Z272" s="235"/>
      <c r="AA272" s="235"/>
      <c r="AB272" s="236"/>
      <c r="AC272" s="235"/>
      <c r="AD272" s="234"/>
      <c r="AE272" s="234"/>
      <c r="AF272" s="233"/>
      <c r="AG272" s="237"/>
      <c r="AH272" s="223">
        <f>DATABASE!H271</f>
        <v>0</v>
      </c>
    </row>
    <row r="273" spans="1:34" ht="12.75" customHeight="1" x14ac:dyDescent="0.15">
      <c r="A273" s="224">
        <v>271</v>
      </c>
      <c r="B273" s="225">
        <f>DATABASE!C272</f>
        <v>0</v>
      </c>
      <c r="C273" s="226">
        <f>DATABASE!D272</f>
        <v>0</v>
      </c>
      <c r="D273" s="227"/>
      <c r="E273" s="227"/>
      <c r="F273" s="227"/>
      <c r="G273" s="227"/>
      <c r="H273" s="212">
        <f t="shared" si="151"/>
        <v>0</v>
      </c>
      <c r="I273" s="227">
        <v>0</v>
      </c>
      <c r="J273" s="228"/>
      <c r="K273" s="228"/>
      <c r="L273" s="229"/>
      <c r="M273" s="228"/>
      <c r="N273" s="230"/>
      <c r="O273" s="230"/>
      <c r="P273" s="230"/>
      <c r="Q273" s="230"/>
      <c r="R273" s="231">
        <f t="shared" si="152"/>
        <v>0</v>
      </c>
      <c r="S273" s="230">
        <v>0</v>
      </c>
      <c r="T273" s="228"/>
      <c r="U273" s="232"/>
      <c r="V273" s="233"/>
      <c r="W273" s="234"/>
      <c r="X273" s="234"/>
      <c r="Y273" s="234"/>
      <c r="Z273" s="235"/>
      <c r="AA273" s="235"/>
      <c r="AB273" s="236"/>
      <c r="AC273" s="235"/>
      <c r="AD273" s="234"/>
      <c r="AE273" s="234"/>
      <c r="AF273" s="233"/>
      <c r="AG273" s="237"/>
      <c r="AH273" s="223">
        <f>DATABASE!H272</f>
        <v>0</v>
      </c>
    </row>
    <row r="274" spans="1:34" ht="12.75" customHeight="1" x14ac:dyDescent="0.15">
      <c r="A274" s="224">
        <v>272</v>
      </c>
      <c r="B274" s="225">
        <f>DATABASE!C273</f>
        <v>0</v>
      </c>
      <c r="C274" s="226">
        <f>DATABASE!D273</f>
        <v>0</v>
      </c>
      <c r="D274" s="227"/>
      <c r="E274" s="227"/>
      <c r="F274" s="227"/>
      <c r="G274" s="227"/>
      <c r="H274" s="212">
        <f t="shared" si="151"/>
        <v>0</v>
      </c>
      <c r="I274" s="227">
        <v>0</v>
      </c>
      <c r="J274" s="228"/>
      <c r="K274" s="228"/>
      <c r="L274" s="229"/>
      <c r="M274" s="228"/>
      <c r="N274" s="230"/>
      <c r="O274" s="230"/>
      <c r="P274" s="230"/>
      <c r="Q274" s="230"/>
      <c r="R274" s="231">
        <f t="shared" si="152"/>
        <v>0</v>
      </c>
      <c r="S274" s="230">
        <v>0</v>
      </c>
      <c r="T274" s="228"/>
      <c r="U274" s="232"/>
      <c r="V274" s="233"/>
      <c r="W274" s="234"/>
      <c r="X274" s="234"/>
      <c r="Y274" s="234"/>
      <c r="Z274" s="235"/>
      <c r="AA274" s="235"/>
      <c r="AB274" s="236"/>
      <c r="AC274" s="235"/>
      <c r="AD274" s="234"/>
      <c r="AE274" s="234"/>
      <c r="AF274" s="233"/>
      <c r="AG274" s="237"/>
      <c r="AH274" s="223">
        <f>DATABASE!H273</f>
        <v>0</v>
      </c>
    </row>
    <row r="275" spans="1:34" ht="12.75" customHeight="1" x14ac:dyDescent="0.15">
      <c r="A275" s="224">
        <v>273</v>
      </c>
      <c r="B275" s="239">
        <f>DATABASE!C274</f>
        <v>0</v>
      </c>
      <c r="C275" s="240">
        <f>DATABASE!D274</f>
        <v>0</v>
      </c>
      <c r="D275" s="241"/>
      <c r="E275" s="241"/>
      <c r="F275" s="241"/>
      <c r="G275" s="241"/>
      <c r="H275" s="200">
        <f t="shared" si="151"/>
        <v>0</v>
      </c>
      <c r="I275" s="241">
        <v>0</v>
      </c>
      <c r="J275" s="242"/>
      <c r="K275" s="242"/>
      <c r="L275" s="201"/>
      <c r="M275" s="242"/>
      <c r="N275" s="243"/>
      <c r="O275" s="243"/>
      <c r="P275" s="243"/>
      <c r="Q275" s="243"/>
      <c r="R275" s="199">
        <f t="shared" si="152"/>
        <v>0</v>
      </c>
      <c r="S275" s="243">
        <v>0</v>
      </c>
      <c r="T275" s="242"/>
      <c r="U275" s="202"/>
      <c r="V275" s="200"/>
      <c r="W275" s="244"/>
      <c r="X275" s="244"/>
      <c r="Y275" s="244"/>
      <c r="Z275" s="245"/>
      <c r="AA275" s="245"/>
      <c r="AB275" s="205"/>
      <c r="AC275" s="245"/>
      <c r="AD275" s="244"/>
      <c r="AE275" s="244"/>
      <c r="AF275" s="200"/>
      <c r="AG275" s="246"/>
      <c r="AH275" s="223">
        <f>DATABASE!H274</f>
        <v>0</v>
      </c>
    </row>
    <row r="276" spans="1:34" ht="12.75" customHeight="1" x14ac:dyDescent="0.15">
      <c r="A276" s="224">
        <v>274</v>
      </c>
      <c r="B276" s="260">
        <f>DATABASE!C275</f>
        <v>0</v>
      </c>
      <c r="C276" s="261">
        <f>DATABASE!D275</f>
        <v>0</v>
      </c>
      <c r="D276" s="249"/>
      <c r="E276" s="249"/>
      <c r="F276" s="249"/>
      <c r="G276" s="249"/>
      <c r="H276" s="212">
        <f t="shared" si="151"/>
        <v>0</v>
      </c>
      <c r="I276" s="249">
        <v>0</v>
      </c>
      <c r="J276" s="213">
        <f t="shared" ref="J276:K276" si="161">SUM(D276:D282,F276:F282,N276:N282,P276:P282)</f>
        <v>0</v>
      </c>
      <c r="K276" s="213">
        <f t="shared" si="161"/>
        <v>0</v>
      </c>
      <c r="L276" s="214">
        <f>SUM(J276:K282)</f>
        <v>0</v>
      </c>
      <c r="M276" s="213">
        <f>SUM(I276:I282,S276:S282)</f>
        <v>0</v>
      </c>
      <c r="N276" s="250"/>
      <c r="O276" s="250"/>
      <c r="P276" s="250"/>
      <c r="Q276" s="250"/>
      <c r="R276" s="251">
        <f t="shared" si="152"/>
        <v>0</v>
      </c>
      <c r="S276" s="250">
        <v>0</v>
      </c>
      <c r="T276" s="213"/>
      <c r="U276" s="262">
        <f>C276</f>
        <v>0</v>
      </c>
      <c r="V276" s="253">
        <f>SUM(D276:G282,N276:Q282)</f>
        <v>0</v>
      </c>
      <c r="W276" s="254">
        <f t="shared" ref="W276:X276" si="162">SUM(D276:D282,F276:F282,N276:N282,P276:P282)</f>
        <v>0</v>
      </c>
      <c r="X276" s="254">
        <f t="shared" si="162"/>
        <v>0</v>
      </c>
      <c r="Y276" s="254">
        <f>SUM(I276:I282,S276:S282)</f>
        <v>0</v>
      </c>
      <c r="Z276" s="255">
        <f t="shared" ref="Z276:AA276" si="163">SUM(D276:D282,F276:F282)</f>
        <v>0</v>
      </c>
      <c r="AA276" s="255">
        <f t="shared" si="163"/>
        <v>0</v>
      </c>
      <c r="AB276" s="256">
        <f>SUM(D276:G282)</f>
        <v>0</v>
      </c>
      <c r="AC276" s="255">
        <f>SUM(I276:I282)</f>
        <v>0</v>
      </c>
      <c r="AD276" s="254">
        <f t="shared" ref="AD276:AE276" si="164">SUM(N276:N282,P276:P282)</f>
        <v>0</v>
      </c>
      <c r="AE276" s="254">
        <f t="shared" si="164"/>
        <v>0</v>
      </c>
      <c r="AF276" s="253">
        <f>SUM(N276:Q282)</f>
        <v>0</v>
      </c>
      <c r="AG276" s="257">
        <f>SUM(S276:S282)</f>
        <v>0</v>
      </c>
      <c r="AH276" s="223">
        <f>DATABASE!H275</f>
        <v>0</v>
      </c>
    </row>
    <row r="277" spans="1:34" ht="12.75" customHeight="1" x14ac:dyDescent="0.15">
      <c r="A277" s="224">
        <v>275</v>
      </c>
      <c r="B277" s="225">
        <f>DATABASE!C276</f>
        <v>0</v>
      </c>
      <c r="C277" s="226">
        <f>DATABASE!D276</f>
        <v>0</v>
      </c>
      <c r="D277" s="227"/>
      <c r="E277" s="227"/>
      <c r="F277" s="227"/>
      <c r="G277" s="227"/>
      <c r="H277" s="212">
        <f t="shared" si="151"/>
        <v>0</v>
      </c>
      <c r="I277" s="227">
        <v>0</v>
      </c>
      <c r="J277" s="228"/>
      <c r="K277" s="228"/>
      <c r="L277" s="229"/>
      <c r="M277" s="228"/>
      <c r="N277" s="230"/>
      <c r="O277" s="230"/>
      <c r="P277" s="230"/>
      <c r="Q277" s="230"/>
      <c r="R277" s="231">
        <f t="shared" si="152"/>
        <v>0</v>
      </c>
      <c r="S277" s="230">
        <v>0</v>
      </c>
      <c r="T277" s="228"/>
      <c r="U277" s="232"/>
      <c r="V277" s="233"/>
      <c r="W277" s="234"/>
      <c r="X277" s="234"/>
      <c r="Y277" s="234"/>
      <c r="Z277" s="235"/>
      <c r="AA277" s="235"/>
      <c r="AB277" s="236"/>
      <c r="AC277" s="235"/>
      <c r="AD277" s="234"/>
      <c r="AE277" s="234"/>
      <c r="AF277" s="233"/>
      <c r="AG277" s="237"/>
      <c r="AH277" s="223">
        <f>DATABASE!H276</f>
        <v>0</v>
      </c>
    </row>
    <row r="278" spans="1:34" ht="12.75" customHeight="1" x14ac:dyDescent="0.15">
      <c r="A278" s="224">
        <v>276</v>
      </c>
      <c r="B278" s="225">
        <f>DATABASE!C277</f>
        <v>0</v>
      </c>
      <c r="C278" s="226">
        <f>DATABASE!D277</f>
        <v>0</v>
      </c>
      <c r="D278" s="227"/>
      <c r="E278" s="227"/>
      <c r="F278" s="227"/>
      <c r="G278" s="227"/>
      <c r="H278" s="212">
        <f t="shared" si="151"/>
        <v>0</v>
      </c>
      <c r="I278" s="227">
        <v>0</v>
      </c>
      <c r="J278" s="228"/>
      <c r="K278" s="228"/>
      <c r="L278" s="229"/>
      <c r="M278" s="228"/>
      <c r="N278" s="230"/>
      <c r="O278" s="230"/>
      <c r="P278" s="230"/>
      <c r="Q278" s="230"/>
      <c r="R278" s="231">
        <f t="shared" si="152"/>
        <v>0</v>
      </c>
      <c r="S278" s="230">
        <v>0</v>
      </c>
      <c r="T278" s="228"/>
      <c r="U278" s="232"/>
      <c r="V278" s="233"/>
      <c r="W278" s="234"/>
      <c r="X278" s="234"/>
      <c r="Y278" s="234"/>
      <c r="Z278" s="235"/>
      <c r="AA278" s="235"/>
      <c r="AB278" s="236"/>
      <c r="AC278" s="235"/>
      <c r="AD278" s="234"/>
      <c r="AE278" s="234"/>
      <c r="AF278" s="233"/>
      <c r="AG278" s="237"/>
      <c r="AH278" s="223">
        <f>DATABASE!H277</f>
        <v>0</v>
      </c>
    </row>
    <row r="279" spans="1:34" ht="12.75" customHeight="1" x14ac:dyDescent="0.15">
      <c r="A279" s="224">
        <v>277</v>
      </c>
      <c r="B279" s="225">
        <f>DATABASE!C278</f>
        <v>0</v>
      </c>
      <c r="C279" s="226">
        <f>DATABASE!D278</f>
        <v>0</v>
      </c>
      <c r="D279" s="227"/>
      <c r="E279" s="227"/>
      <c r="F279" s="227"/>
      <c r="G279" s="227"/>
      <c r="H279" s="212">
        <f t="shared" si="151"/>
        <v>0</v>
      </c>
      <c r="I279" s="227">
        <v>0</v>
      </c>
      <c r="J279" s="228"/>
      <c r="K279" s="228"/>
      <c r="L279" s="229"/>
      <c r="M279" s="228"/>
      <c r="N279" s="230"/>
      <c r="O279" s="230"/>
      <c r="P279" s="230"/>
      <c r="Q279" s="230"/>
      <c r="R279" s="231">
        <f t="shared" si="152"/>
        <v>0</v>
      </c>
      <c r="S279" s="230">
        <v>0</v>
      </c>
      <c r="T279" s="228"/>
      <c r="U279" s="232"/>
      <c r="V279" s="233"/>
      <c r="W279" s="234"/>
      <c r="X279" s="234"/>
      <c r="Y279" s="234"/>
      <c r="Z279" s="235"/>
      <c r="AA279" s="235"/>
      <c r="AB279" s="236"/>
      <c r="AC279" s="235"/>
      <c r="AD279" s="234"/>
      <c r="AE279" s="234"/>
      <c r="AF279" s="233"/>
      <c r="AG279" s="237"/>
      <c r="AH279" s="223">
        <f>DATABASE!H278</f>
        <v>0</v>
      </c>
    </row>
    <row r="280" spans="1:34" ht="12.75" customHeight="1" x14ac:dyDescent="0.15">
      <c r="A280" s="224">
        <v>278</v>
      </c>
      <c r="B280" s="225">
        <f>DATABASE!C279</f>
        <v>0</v>
      </c>
      <c r="C280" s="226">
        <f>DATABASE!D279</f>
        <v>0</v>
      </c>
      <c r="D280" s="227"/>
      <c r="E280" s="227"/>
      <c r="F280" s="227"/>
      <c r="G280" s="227"/>
      <c r="H280" s="212">
        <f t="shared" si="151"/>
        <v>0</v>
      </c>
      <c r="I280" s="227">
        <v>0</v>
      </c>
      <c r="J280" s="228"/>
      <c r="K280" s="228"/>
      <c r="L280" s="229"/>
      <c r="M280" s="228"/>
      <c r="N280" s="230"/>
      <c r="O280" s="230"/>
      <c r="P280" s="230"/>
      <c r="Q280" s="230"/>
      <c r="R280" s="231">
        <f t="shared" si="152"/>
        <v>0</v>
      </c>
      <c r="S280" s="230">
        <v>0</v>
      </c>
      <c r="T280" s="228"/>
      <c r="U280" s="232"/>
      <c r="V280" s="233"/>
      <c r="W280" s="234"/>
      <c r="X280" s="234"/>
      <c r="Y280" s="234"/>
      <c r="Z280" s="235"/>
      <c r="AA280" s="235"/>
      <c r="AB280" s="236"/>
      <c r="AC280" s="235"/>
      <c r="AD280" s="234"/>
      <c r="AE280" s="234"/>
      <c r="AF280" s="233"/>
      <c r="AG280" s="237"/>
      <c r="AH280" s="223">
        <f>DATABASE!H279</f>
        <v>0</v>
      </c>
    </row>
    <row r="281" spans="1:34" ht="12.75" customHeight="1" x14ac:dyDescent="0.15">
      <c r="A281" s="224">
        <v>279</v>
      </c>
      <c r="B281" s="225">
        <f>DATABASE!C280</f>
        <v>0</v>
      </c>
      <c r="C281" s="226">
        <f>DATABASE!D280</f>
        <v>0</v>
      </c>
      <c r="D281" s="227"/>
      <c r="E281" s="227"/>
      <c r="F281" s="227"/>
      <c r="G281" s="227"/>
      <c r="H281" s="212">
        <f t="shared" si="151"/>
        <v>0</v>
      </c>
      <c r="I281" s="227">
        <v>0</v>
      </c>
      <c r="J281" s="228"/>
      <c r="K281" s="228"/>
      <c r="L281" s="229"/>
      <c r="M281" s="228"/>
      <c r="N281" s="230"/>
      <c r="O281" s="230"/>
      <c r="P281" s="230"/>
      <c r="Q281" s="230"/>
      <c r="R281" s="231">
        <f t="shared" si="152"/>
        <v>0</v>
      </c>
      <c r="S281" s="230">
        <v>0</v>
      </c>
      <c r="T281" s="228"/>
      <c r="U281" s="232"/>
      <c r="V281" s="233"/>
      <c r="W281" s="234"/>
      <c r="X281" s="234"/>
      <c r="Y281" s="234"/>
      <c r="Z281" s="235"/>
      <c r="AA281" s="235"/>
      <c r="AB281" s="236"/>
      <c r="AC281" s="235"/>
      <c r="AD281" s="234"/>
      <c r="AE281" s="234"/>
      <c r="AF281" s="233"/>
      <c r="AG281" s="237"/>
      <c r="AH281" s="223">
        <f>DATABASE!H280</f>
        <v>0</v>
      </c>
    </row>
    <row r="282" spans="1:34" ht="12.75" customHeight="1" x14ac:dyDescent="0.15">
      <c r="A282" s="224">
        <v>280</v>
      </c>
      <c r="B282" s="239">
        <f>DATABASE!C281</f>
        <v>0</v>
      </c>
      <c r="C282" s="240">
        <f>DATABASE!D281</f>
        <v>0</v>
      </c>
      <c r="D282" s="241"/>
      <c r="E282" s="241"/>
      <c r="F282" s="241"/>
      <c r="G282" s="241"/>
      <c r="H282" s="200">
        <f t="shared" si="151"/>
        <v>0</v>
      </c>
      <c r="I282" s="241">
        <v>0</v>
      </c>
      <c r="J282" s="242"/>
      <c r="K282" s="242"/>
      <c r="L282" s="201"/>
      <c r="M282" s="242"/>
      <c r="N282" s="243"/>
      <c r="O282" s="243"/>
      <c r="P282" s="243"/>
      <c r="Q282" s="243"/>
      <c r="R282" s="199">
        <f t="shared" si="152"/>
        <v>0</v>
      </c>
      <c r="S282" s="243">
        <v>0</v>
      </c>
      <c r="T282" s="242"/>
      <c r="U282" s="202"/>
      <c r="V282" s="200"/>
      <c r="W282" s="244"/>
      <c r="X282" s="244"/>
      <c r="Y282" s="244"/>
      <c r="Z282" s="245"/>
      <c r="AA282" s="245"/>
      <c r="AB282" s="205"/>
      <c r="AC282" s="245"/>
      <c r="AD282" s="244"/>
      <c r="AE282" s="244"/>
      <c r="AF282" s="200"/>
      <c r="AG282" s="246"/>
      <c r="AH282" s="223">
        <f>DATABASE!H281</f>
        <v>0</v>
      </c>
    </row>
    <row r="283" spans="1:34" ht="12.75" customHeight="1" x14ac:dyDescent="0.15">
      <c r="A283" s="224">
        <v>281</v>
      </c>
      <c r="B283" s="260">
        <f>DATABASE!C282</f>
        <v>0</v>
      </c>
      <c r="C283" s="261">
        <f>DATABASE!D282</f>
        <v>0</v>
      </c>
      <c r="D283" s="249"/>
      <c r="E283" s="249"/>
      <c r="F283" s="249"/>
      <c r="G283" s="249"/>
      <c r="H283" s="212">
        <f t="shared" si="151"/>
        <v>0</v>
      </c>
      <c r="I283" s="249">
        <v>0</v>
      </c>
      <c r="J283" s="213">
        <f t="shared" ref="J283:K283" si="165">SUM(D283:D289,F283:F289,N283:N289,P283:P289)</f>
        <v>0</v>
      </c>
      <c r="K283" s="213">
        <f t="shared" si="165"/>
        <v>0</v>
      </c>
      <c r="L283" s="214">
        <f>SUM(J283:K289)</f>
        <v>0</v>
      </c>
      <c r="M283" s="213">
        <f>SUM(I283:I289,S283:S289)</f>
        <v>0</v>
      </c>
      <c r="N283" s="250"/>
      <c r="O283" s="250"/>
      <c r="P283" s="250"/>
      <c r="Q283" s="250"/>
      <c r="R283" s="251">
        <f t="shared" si="152"/>
        <v>0</v>
      </c>
      <c r="S283" s="250">
        <v>0</v>
      </c>
      <c r="T283" s="213"/>
      <c r="U283" s="262">
        <f>C283</f>
        <v>0</v>
      </c>
      <c r="V283" s="253">
        <f>SUM(D283:G289,N283:Q289)</f>
        <v>0</v>
      </c>
      <c r="W283" s="254">
        <f t="shared" ref="W283:X283" si="166">SUM(D283:D289,F283:F289,N283:N289,P283:P289)</f>
        <v>0</v>
      </c>
      <c r="X283" s="254">
        <f t="shared" si="166"/>
        <v>0</v>
      </c>
      <c r="Y283" s="254">
        <f>SUM(I283:I289,S283:S289)</f>
        <v>0</v>
      </c>
      <c r="Z283" s="255">
        <f t="shared" ref="Z283:AA283" si="167">SUM(D283:D289,F283:F289)</f>
        <v>0</v>
      </c>
      <c r="AA283" s="255">
        <f t="shared" si="167"/>
        <v>0</v>
      </c>
      <c r="AB283" s="256">
        <f>SUM(D283:G289)</f>
        <v>0</v>
      </c>
      <c r="AC283" s="255">
        <f>SUM(I283:I289)</f>
        <v>0</v>
      </c>
      <c r="AD283" s="254">
        <f t="shared" ref="AD283:AE283" si="168">SUM(N283:N289,P283:P289)</f>
        <v>0</v>
      </c>
      <c r="AE283" s="254">
        <f t="shared" si="168"/>
        <v>0</v>
      </c>
      <c r="AF283" s="253">
        <f>SUM(N283:Q289)</f>
        <v>0</v>
      </c>
      <c r="AG283" s="257">
        <f>SUM(S283:S289)</f>
        <v>0</v>
      </c>
      <c r="AH283" s="223">
        <f>DATABASE!H282</f>
        <v>0</v>
      </c>
    </row>
    <row r="284" spans="1:34" ht="12.75" customHeight="1" x14ac:dyDescent="0.15">
      <c r="A284" s="224">
        <v>282</v>
      </c>
      <c r="B284" s="225">
        <f>DATABASE!C283</f>
        <v>0</v>
      </c>
      <c r="C284" s="226">
        <f>DATABASE!D283</f>
        <v>0</v>
      </c>
      <c r="D284" s="227"/>
      <c r="E284" s="227"/>
      <c r="F284" s="227"/>
      <c r="G284" s="227"/>
      <c r="H284" s="212">
        <f t="shared" si="151"/>
        <v>0</v>
      </c>
      <c r="I284" s="227">
        <v>0</v>
      </c>
      <c r="J284" s="228"/>
      <c r="K284" s="228"/>
      <c r="L284" s="229"/>
      <c r="M284" s="228"/>
      <c r="N284" s="230"/>
      <c r="O284" s="230"/>
      <c r="P284" s="230"/>
      <c r="Q284" s="230"/>
      <c r="R284" s="231">
        <f t="shared" si="152"/>
        <v>0</v>
      </c>
      <c r="S284" s="230">
        <v>0</v>
      </c>
      <c r="T284" s="228"/>
      <c r="U284" s="232"/>
      <c r="V284" s="233"/>
      <c r="W284" s="234"/>
      <c r="X284" s="234"/>
      <c r="Y284" s="234"/>
      <c r="Z284" s="235"/>
      <c r="AA284" s="235"/>
      <c r="AB284" s="236"/>
      <c r="AC284" s="235"/>
      <c r="AD284" s="234"/>
      <c r="AE284" s="234"/>
      <c r="AF284" s="233"/>
      <c r="AG284" s="237"/>
      <c r="AH284" s="223">
        <f>DATABASE!H283</f>
        <v>0</v>
      </c>
    </row>
    <row r="285" spans="1:34" ht="12.75" customHeight="1" x14ac:dyDescent="0.15">
      <c r="A285" s="224">
        <v>283</v>
      </c>
      <c r="B285" s="225">
        <f>DATABASE!C284</f>
        <v>0</v>
      </c>
      <c r="C285" s="226">
        <f>DATABASE!D284</f>
        <v>0</v>
      </c>
      <c r="D285" s="227"/>
      <c r="E285" s="227"/>
      <c r="F285" s="227"/>
      <c r="G285" s="227"/>
      <c r="H285" s="212">
        <f t="shared" si="151"/>
        <v>0</v>
      </c>
      <c r="I285" s="227">
        <v>0</v>
      </c>
      <c r="J285" s="228"/>
      <c r="K285" s="228"/>
      <c r="L285" s="229"/>
      <c r="M285" s="228"/>
      <c r="N285" s="230"/>
      <c r="O285" s="230"/>
      <c r="P285" s="230"/>
      <c r="Q285" s="230"/>
      <c r="R285" s="231">
        <f t="shared" si="152"/>
        <v>0</v>
      </c>
      <c r="S285" s="230">
        <v>0</v>
      </c>
      <c r="T285" s="228"/>
      <c r="U285" s="232"/>
      <c r="V285" s="233"/>
      <c r="W285" s="234"/>
      <c r="X285" s="234"/>
      <c r="Y285" s="234"/>
      <c r="Z285" s="235"/>
      <c r="AA285" s="235"/>
      <c r="AB285" s="236"/>
      <c r="AC285" s="235"/>
      <c r="AD285" s="234"/>
      <c r="AE285" s="234"/>
      <c r="AF285" s="233"/>
      <c r="AG285" s="237"/>
      <c r="AH285" s="223">
        <f>DATABASE!H284</f>
        <v>0</v>
      </c>
    </row>
    <row r="286" spans="1:34" ht="12.75" customHeight="1" x14ac:dyDescent="0.15">
      <c r="A286" s="224">
        <v>284</v>
      </c>
      <c r="B286" s="225">
        <f>DATABASE!C285</f>
        <v>0</v>
      </c>
      <c r="C286" s="226">
        <f>DATABASE!D285</f>
        <v>0</v>
      </c>
      <c r="D286" s="227"/>
      <c r="E286" s="227"/>
      <c r="F286" s="227"/>
      <c r="G286" s="227"/>
      <c r="H286" s="212">
        <f t="shared" si="151"/>
        <v>0</v>
      </c>
      <c r="I286" s="227">
        <v>0</v>
      </c>
      <c r="J286" s="228"/>
      <c r="K286" s="228"/>
      <c r="L286" s="229"/>
      <c r="M286" s="228"/>
      <c r="N286" s="230"/>
      <c r="O286" s="230"/>
      <c r="P286" s="230"/>
      <c r="Q286" s="230"/>
      <c r="R286" s="231">
        <f t="shared" si="152"/>
        <v>0</v>
      </c>
      <c r="S286" s="230">
        <v>0</v>
      </c>
      <c r="T286" s="228"/>
      <c r="U286" s="232"/>
      <c r="V286" s="233"/>
      <c r="W286" s="234"/>
      <c r="X286" s="234"/>
      <c r="Y286" s="234"/>
      <c r="Z286" s="235"/>
      <c r="AA286" s="235"/>
      <c r="AB286" s="236"/>
      <c r="AC286" s="235"/>
      <c r="AD286" s="234"/>
      <c r="AE286" s="234"/>
      <c r="AF286" s="233"/>
      <c r="AG286" s="237"/>
      <c r="AH286" s="223">
        <f>DATABASE!H285</f>
        <v>0</v>
      </c>
    </row>
    <row r="287" spans="1:34" ht="12.75" customHeight="1" x14ac:dyDescent="0.15">
      <c r="A287" s="224">
        <v>285</v>
      </c>
      <c r="B287" s="225">
        <f>DATABASE!C286</f>
        <v>0</v>
      </c>
      <c r="C287" s="226">
        <f>DATABASE!D286</f>
        <v>0</v>
      </c>
      <c r="D287" s="227"/>
      <c r="E287" s="227"/>
      <c r="F287" s="227"/>
      <c r="G287" s="227"/>
      <c r="H287" s="212">
        <f t="shared" si="151"/>
        <v>0</v>
      </c>
      <c r="I287" s="227">
        <v>0</v>
      </c>
      <c r="J287" s="228"/>
      <c r="K287" s="228"/>
      <c r="L287" s="229"/>
      <c r="M287" s="228"/>
      <c r="N287" s="230"/>
      <c r="O287" s="230"/>
      <c r="P287" s="230"/>
      <c r="Q287" s="230"/>
      <c r="R287" s="231">
        <f t="shared" si="152"/>
        <v>0</v>
      </c>
      <c r="S287" s="230">
        <v>0</v>
      </c>
      <c r="T287" s="228"/>
      <c r="U287" s="232"/>
      <c r="V287" s="233"/>
      <c r="W287" s="234"/>
      <c r="X287" s="234"/>
      <c r="Y287" s="234"/>
      <c r="Z287" s="235"/>
      <c r="AA287" s="235"/>
      <c r="AB287" s="236"/>
      <c r="AC287" s="235"/>
      <c r="AD287" s="234"/>
      <c r="AE287" s="234"/>
      <c r="AF287" s="233"/>
      <c r="AG287" s="237"/>
      <c r="AH287" s="223">
        <f>DATABASE!H286</f>
        <v>0</v>
      </c>
    </row>
    <row r="288" spans="1:34" ht="12.75" customHeight="1" x14ac:dyDescent="0.15">
      <c r="A288" s="224">
        <v>286</v>
      </c>
      <c r="B288" s="225">
        <f>DATABASE!C287</f>
        <v>0</v>
      </c>
      <c r="C288" s="226">
        <f>DATABASE!D287</f>
        <v>0</v>
      </c>
      <c r="D288" s="227"/>
      <c r="E288" s="227"/>
      <c r="F288" s="227"/>
      <c r="G288" s="227"/>
      <c r="H288" s="212">
        <f t="shared" si="151"/>
        <v>0</v>
      </c>
      <c r="I288" s="227">
        <v>0</v>
      </c>
      <c r="J288" s="228"/>
      <c r="K288" s="228"/>
      <c r="L288" s="229"/>
      <c r="M288" s="228"/>
      <c r="N288" s="230"/>
      <c r="O288" s="230"/>
      <c r="P288" s="230"/>
      <c r="Q288" s="230"/>
      <c r="R288" s="231">
        <f t="shared" si="152"/>
        <v>0</v>
      </c>
      <c r="S288" s="230">
        <v>0</v>
      </c>
      <c r="T288" s="228"/>
      <c r="U288" s="232"/>
      <c r="V288" s="233"/>
      <c r="W288" s="234"/>
      <c r="X288" s="234"/>
      <c r="Y288" s="234"/>
      <c r="Z288" s="235"/>
      <c r="AA288" s="235"/>
      <c r="AB288" s="236"/>
      <c r="AC288" s="235"/>
      <c r="AD288" s="234"/>
      <c r="AE288" s="234"/>
      <c r="AF288" s="233"/>
      <c r="AG288" s="237"/>
      <c r="AH288" s="223">
        <f>DATABASE!H287</f>
        <v>0</v>
      </c>
    </row>
    <row r="289" spans="1:34" ht="12.75" customHeight="1" x14ac:dyDescent="0.15">
      <c r="A289" s="224">
        <v>287</v>
      </c>
      <c r="B289" s="239">
        <f>DATABASE!C288</f>
        <v>0</v>
      </c>
      <c r="C289" s="240">
        <f>DATABASE!D288</f>
        <v>0</v>
      </c>
      <c r="D289" s="241"/>
      <c r="E289" s="241"/>
      <c r="F289" s="241"/>
      <c r="G289" s="241"/>
      <c r="H289" s="200">
        <f t="shared" si="151"/>
        <v>0</v>
      </c>
      <c r="I289" s="241">
        <v>0</v>
      </c>
      <c r="J289" s="242"/>
      <c r="K289" s="242"/>
      <c r="L289" s="201"/>
      <c r="M289" s="242"/>
      <c r="N289" s="243"/>
      <c r="O289" s="243"/>
      <c r="P289" s="243"/>
      <c r="Q289" s="243"/>
      <c r="R289" s="199">
        <f t="shared" si="152"/>
        <v>0</v>
      </c>
      <c r="S289" s="243">
        <v>0</v>
      </c>
      <c r="T289" s="242"/>
      <c r="U289" s="202"/>
      <c r="V289" s="200"/>
      <c r="W289" s="244"/>
      <c r="X289" s="244"/>
      <c r="Y289" s="244"/>
      <c r="Z289" s="245"/>
      <c r="AA289" s="245"/>
      <c r="AB289" s="205"/>
      <c r="AC289" s="245"/>
      <c r="AD289" s="244"/>
      <c r="AE289" s="244"/>
      <c r="AF289" s="200"/>
      <c r="AG289" s="246"/>
      <c r="AH289" s="223">
        <f>DATABASE!H288</f>
        <v>0</v>
      </c>
    </row>
    <row r="290" spans="1:34" ht="12.75" customHeight="1" x14ac:dyDescent="0.15">
      <c r="A290" s="224">
        <v>288</v>
      </c>
      <c r="B290" s="260">
        <f>DATABASE!C289</f>
        <v>0</v>
      </c>
      <c r="C290" s="261">
        <f>DATABASE!D289</f>
        <v>0</v>
      </c>
      <c r="D290" s="249"/>
      <c r="E290" s="249"/>
      <c r="F290" s="249"/>
      <c r="G290" s="249"/>
      <c r="H290" s="212">
        <f t="shared" si="151"/>
        <v>0</v>
      </c>
      <c r="I290" s="249">
        <v>0</v>
      </c>
      <c r="J290" s="213">
        <f t="shared" ref="J290:K290" si="169">SUM(D290:D296,F290:F296,N290:N296,P290:P296)</f>
        <v>0</v>
      </c>
      <c r="K290" s="213">
        <f t="shared" si="169"/>
        <v>0</v>
      </c>
      <c r="L290" s="214">
        <f>SUM(J290:K296)</f>
        <v>0</v>
      </c>
      <c r="M290" s="213">
        <f>SUM(I290:I296,S290:S296)</f>
        <v>0</v>
      </c>
      <c r="N290" s="250"/>
      <c r="O290" s="250"/>
      <c r="P290" s="250"/>
      <c r="Q290" s="250"/>
      <c r="R290" s="251">
        <f t="shared" si="152"/>
        <v>0</v>
      </c>
      <c r="S290" s="250">
        <v>0</v>
      </c>
      <c r="T290" s="213"/>
      <c r="U290" s="262">
        <f>C290</f>
        <v>0</v>
      </c>
      <c r="V290" s="253">
        <f>SUM(D290:G296,N290:Q296)</f>
        <v>0</v>
      </c>
      <c r="W290" s="254">
        <f t="shared" ref="W290:X290" si="170">SUM(D290:D296,F290:F296,N290:N296,P290:P296)</f>
        <v>0</v>
      </c>
      <c r="X290" s="254">
        <f t="shared" si="170"/>
        <v>0</v>
      </c>
      <c r="Y290" s="254">
        <f>SUM(I290:I296,S290:S296)</f>
        <v>0</v>
      </c>
      <c r="Z290" s="255">
        <f t="shared" ref="Z290:AA290" si="171">SUM(D290:D296,F290:F296)</f>
        <v>0</v>
      </c>
      <c r="AA290" s="255">
        <f t="shared" si="171"/>
        <v>0</v>
      </c>
      <c r="AB290" s="256">
        <f>SUM(D290:G296)</f>
        <v>0</v>
      </c>
      <c r="AC290" s="255">
        <f>SUM(I290:I296)</f>
        <v>0</v>
      </c>
      <c r="AD290" s="254">
        <f t="shared" ref="AD290:AE290" si="172">SUM(N290:N296,P290:P296)</f>
        <v>0</v>
      </c>
      <c r="AE290" s="254">
        <f t="shared" si="172"/>
        <v>0</v>
      </c>
      <c r="AF290" s="253">
        <f>SUM(N290:Q296)</f>
        <v>0</v>
      </c>
      <c r="AG290" s="257">
        <f>SUM(S290:S296)</f>
        <v>0</v>
      </c>
      <c r="AH290" s="223">
        <f>DATABASE!H289</f>
        <v>0</v>
      </c>
    </row>
    <row r="291" spans="1:34" ht="12.75" customHeight="1" x14ac:dyDescent="0.15">
      <c r="A291" s="224">
        <v>289</v>
      </c>
      <c r="B291" s="225">
        <f>DATABASE!C290</f>
        <v>0</v>
      </c>
      <c r="C291" s="226">
        <f>DATABASE!D290</f>
        <v>0</v>
      </c>
      <c r="D291" s="227"/>
      <c r="E291" s="227"/>
      <c r="F291" s="227"/>
      <c r="G291" s="227"/>
      <c r="H291" s="212">
        <f t="shared" si="151"/>
        <v>0</v>
      </c>
      <c r="I291" s="227">
        <v>0</v>
      </c>
      <c r="J291" s="228"/>
      <c r="K291" s="228"/>
      <c r="L291" s="229"/>
      <c r="M291" s="228"/>
      <c r="N291" s="230"/>
      <c r="O291" s="230"/>
      <c r="P291" s="230"/>
      <c r="Q291" s="230"/>
      <c r="R291" s="231">
        <f t="shared" si="152"/>
        <v>0</v>
      </c>
      <c r="S291" s="230">
        <v>0</v>
      </c>
      <c r="T291" s="228"/>
      <c r="U291" s="232"/>
      <c r="V291" s="233"/>
      <c r="W291" s="234"/>
      <c r="X291" s="234"/>
      <c r="Y291" s="234"/>
      <c r="Z291" s="235"/>
      <c r="AA291" s="235"/>
      <c r="AB291" s="236"/>
      <c r="AC291" s="235"/>
      <c r="AD291" s="234"/>
      <c r="AE291" s="234"/>
      <c r="AF291" s="233"/>
      <c r="AG291" s="237"/>
      <c r="AH291" s="223">
        <f>DATABASE!H290</f>
        <v>0</v>
      </c>
    </row>
    <row r="292" spans="1:34" ht="12.75" customHeight="1" x14ac:dyDescent="0.15">
      <c r="A292" s="224">
        <v>290</v>
      </c>
      <c r="B292" s="225">
        <f>DATABASE!C291</f>
        <v>0</v>
      </c>
      <c r="C292" s="226">
        <f>DATABASE!D291</f>
        <v>0</v>
      </c>
      <c r="D292" s="227"/>
      <c r="E292" s="227"/>
      <c r="F292" s="227"/>
      <c r="G292" s="227"/>
      <c r="H292" s="212">
        <f t="shared" si="151"/>
        <v>0</v>
      </c>
      <c r="I292" s="227">
        <v>0</v>
      </c>
      <c r="J292" s="228"/>
      <c r="K292" s="228"/>
      <c r="L292" s="229"/>
      <c r="M292" s="228"/>
      <c r="N292" s="230"/>
      <c r="O292" s="230"/>
      <c r="P292" s="230"/>
      <c r="Q292" s="230"/>
      <c r="R292" s="231">
        <f t="shared" si="152"/>
        <v>0</v>
      </c>
      <c r="S292" s="230">
        <v>0</v>
      </c>
      <c r="T292" s="228"/>
      <c r="U292" s="232"/>
      <c r="V292" s="233"/>
      <c r="W292" s="234"/>
      <c r="X292" s="234"/>
      <c r="Y292" s="234"/>
      <c r="Z292" s="235"/>
      <c r="AA292" s="235"/>
      <c r="AB292" s="236"/>
      <c r="AC292" s="235"/>
      <c r="AD292" s="234"/>
      <c r="AE292" s="234"/>
      <c r="AF292" s="233"/>
      <c r="AG292" s="237"/>
      <c r="AH292" s="223">
        <f>DATABASE!H291</f>
        <v>0</v>
      </c>
    </row>
    <row r="293" spans="1:34" ht="12.75" customHeight="1" x14ac:dyDescent="0.15">
      <c r="A293" s="224">
        <v>291</v>
      </c>
      <c r="B293" s="225">
        <f>DATABASE!C292</f>
        <v>0</v>
      </c>
      <c r="C293" s="226">
        <f>DATABASE!D292</f>
        <v>0</v>
      </c>
      <c r="D293" s="227"/>
      <c r="E293" s="227"/>
      <c r="F293" s="227"/>
      <c r="G293" s="227"/>
      <c r="H293" s="212">
        <f t="shared" si="151"/>
        <v>0</v>
      </c>
      <c r="I293" s="227">
        <v>0</v>
      </c>
      <c r="J293" s="228"/>
      <c r="K293" s="228"/>
      <c r="L293" s="229"/>
      <c r="M293" s="228"/>
      <c r="N293" s="230"/>
      <c r="O293" s="230"/>
      <c r="P293" s="230"/>
      <c r="Q293" s="230"/>
      <c r="R293" s="231">
        <f t="shared" si="152"/>
        <v>0</v>
      </c>
      <c r="S293" s="230">
        <v>0</v>
      </c>
      <c r="T293" s="228"/>
      <c r="U293" s="232"/>
      <c r="V293" s="233"/>
      <c r="W293" s="234"/>
      <c r="X293" s="234"/>
      <c r="Y293" s="234"/>
      <c r="Z293" s="235"/>
      <c r="AA293" s="235"/>
      <c r="AB293" s="236"/>
      <c r="AC293" s="235"/>
      <c r="AD293" s="234"/>
      <c r="AE293" s="234"/>
      <c r="AF293" s="233"/>
      <c r="AG293" s="237"/>
      <c r="AH293" s="223">
        <f>DATABASE!H292</f>
        <v>0</v>
      </c>
    </row>
    <row r="294" spans="1:34" ht="12.75" customHeight="1" x14ac:dyDescent="0.15">
      <c r="A294" s="224">
        <v>292</v>
      </c>
      <c r="B294" s="225">
        <f>DATABASE!C293</f>
        <v>0</v>
      </c>
      <c r="C294" s="226">
        <f>DATABASE!D293</f>
        <v>0</v>
      </c>
      <c r="D294" s="227"/>
      <c r="E294" s="227"/>
      <c r="F294" s="227"/>
      <c r="G294" s="227"/>
      <c r="H294" s="212">
        <f t="shared" si="151"/>
        <v>0</v>
      </c>
      <c r="I294" s="227">
        <v>0</v>
      </c>
      <c r="J294" s="228"/>
      <c r="K294" s="228"/>
      <c r="L294" s="229"/>
      <c r="M294" s="228"/>
      <c r="N294" s="230"/>
      <c r="O294" s="230"/>
      <c r="P294" s="230"/>
      <c r="Q294" s="230"/>
      <c r="R294" s="231">
        <f t="shared" si="152"/>
        <v>0</v>
      </c>
      <c r="S294" s="230">
        <v>0</v>
      </c>
      <c r="T294" s="228"/>
      <c r="U294" s="232"/>
      <c r="V294" s="233"/>
      <c r="W294" s="234"/>
      <c r="X294" s="234"/>
      <c r="Y294" s="234"/>
      <c r="Z294" s="235"/>
      <c r="AA294" s="235"/>
      <c r="AB294" s="236"/>
      <c r="AC294" s="235"/>
      <c r="AD294" s="234"/>
      <c r="AE294" s="234"/>
      <c r="AF294" s="233"/>
      <c r="AG294" s="237"/>
      <c r="AH294" s="223">
        <f>DATABASE!H293</f>
        <v>0</v>
      </c>
    </row>
    <row r="295" spans="1:34" ht="12.75" customHeight="1" x14ac:dyDescent="0.15">
      <c r="A295" s="224">
        <v>293</v>
      </c>
      <c r="B295" s="225">
        <f>DATABASE!C294</f>
        <v>0</v>
      </c>
      <c r="C295" s="226">
        <f>DATABASE!D294</f>
        <v>0</v>
      </c>
      <c r="D295" s="227"/>
      <c r="E295" s="227"/>
      <c r="F295" s="227"/>
      <c r="G295" s="227"/>
      <c r="H295" s="212">
        <f t="shared" si="151"/>
        <v>0</v>
      </c>
      <c r="I295" s="227">
        <v>0</v>
      </c>
      <c r="J295" s="228"/>
      <c r="K295" s="228"/>
      <c r="L295" s="229"/>
      <c r="M295" s="228"/>
      <c r="N295" s="230"/>
      <c r="O295" s="230"/>
      <c r="P295" s="230"/>
      <c r="Q295" s="230"/>
      <c r="R295" s="231">
        <f t="shared" si="152"/>
        <v>0</v>
      </c>
      <c r="S295" s="230">
        <v>0</v>
      </c>
      <c r="T295" s="228"/>
      <c r="U295" s="232"/>
      <c r="V295" s="233"/>
      <c r="W295" s="234"/>
      <c r="X295" s="234"/>
      <c r="Y295" s="234"/>
      <c r="Z295" s="235"/>
      <c r="AA295" s="235"/>
      <c r="AB295" s="236"/>
      <c r="AC295" s="235"/>
      <c r="AD295" s="234"/>
      <c r="AE295" s="234"/>
      <c r="AF295" s="233"/>
      <c r="AG295" s="237"/>
      <c r="AH295" s="223">
        <f>DATABASE!H294</f>
        <v>0</v>
      </c>
    </row>
    <row r="296" spans="1:34" ht="12.75" customHeight="1" x14ac:dyDescent="0.15">
      <c r="A296" s="224">
        <v>294</v>
      </c>
      <c r="B296" s="239">
        <f>DATABASE!C295</f>
        <v>0</v>
      </c>
      <c r="C296" s="240">
        <f>DATABASE!D295</f>
        <v>0</v>
      </c>
      <c r="D296" s="241"/>
      <c r="E296" s="241"/>
      <c r="F296" s="241"/>
      <c r="G296" s="241"/>
      <c r="H296" s="200">
        <f t="shared" si="151"/>
        <v>0</v>
      </c>
      <c r="I296" s="241">
        <v>0</v>
      </c>
      <c r="J296" s="242"/>
      <c r="K296" s="242"/>
      <c r="L296" s="201"/>
      <c r="M296" s="242"/>
      <c r="N296" s="243"/>
      <c r="O296" s="243"/>
      <c r="P296" s="243"/>
      <c r="Q296" s="243"/>
      <c r="R296" s="199">
        <f t="shared" si="152"/>
        <v>0</v>
      </c>
      <c r="S296" s="243">
        <v>0</v>
      </c>
      <c r="T296" s="242"/>
      <c r="U296" s="202"/>
      <c r="V296" s="200"/>
      <c r="W296" s="244"/>
      <c r="X296" s="244"/>
      <c r="Y296" s="244"/>
      <c r="Z296" s="245"/>
      <c r="AA296" s="245"/>
      <c r="AB296" s="205"/>
      <c r="AC296" s="245"/>
      <c r="AD296" s="244"/>
      <c r="AE296" s="244"/>
      <c r="AF296" s="200"/>
      <c r="AG296" s="246"/>
      <c r="AH296" s="223">
        <f>DATABASE!H295</f>
        <v>0</v>
      </c>
    </row>
    <row r="297" spans="1:34" ht="12.75" customHeight="1" x14ac:dyDescent="0.15">
      <c r="A297" s="264"/>
      <c r="B297" s="265"/>
      <c r="C297" s="266"/>
      <c r="D297" s="267"/>
      <c r="E297" s="267"/>
      <c r="F297" s="267"/>
      <c r="G297" s="267"/>
      <c r="H297" s="268"/>
      <c r="I297" s="267"/>
      <c r="J297" s="267"/>
      <c r="K297" s="267"/>
      <c r="L297" s="269"/>
      <c r="M297" s="267"/>
      <c r="N297" s="267"/>
      <c r="O297" s="267"/>
      <c r="P297" s="267"/>
      <c r="Q297" s="267"/>
      <c r="R297" s="270"/>
      <c r="S297" s="267"/>
      <c r="T297" s="267"/>
      <c r="U297" s="271"/>
      <c r="V297" s="268"/>
      <c r="W297" s="272"/>
      <c r="X297" s="272"/>
      <c r="Y297" s="272"/>
      <c r="Z297" s="272"/>
      <c r="AA297" s="272"/>
      <c r="AB297" s="268"/>
      <c r="AC297" s="272"/>
      <c r="AD297" s="272"/>
      <c r="AE297" s="272"/>
      <c r="AF297" s="268"/>
      <c r="AG297" s="272"/>
      <c r="AH297" s="196"/>
    </row>
    <row r="298" spans="1:34" ht="12.75" customHeight="1" x14ac:dyDescent="0.15">
      <c r="A298" s="264"/>
      <c r="B298" s="265"/>
      <c r="C298" s="266"/>
      <c r="D298" s="267"/>
      <c r="E298" s="267"/>
      <c r="F298" s="267"/>
      <c r="G298" s="267"/>
      <c r="H298" s="268"/>
      <c r="I298" s="267"/>
      <c r="J298" s="267"/>
      <c r="K298" s="267"/>
      <c r="L298" s="269"/>
      <c r="M298" s="267"/>
      <c r="N298" s="267"/>
      <c r="O298" s="267"/>
      <c r="P298" s="267"/>
      <c r="Q298" s="267"/>
      <c r="R298" s="270"/>
      <c r="S298" s="267"/>
      <c r="T298" s="267"/>
      <c r="U298" s="271"/>
      <c r="V298" s="268"/>
      <c r="W298" s="272"/>
      <c r="X298" s="272"/>
      <c r="Y298" s="272"/>
      <c r="Z298" s="272"/>
      <c r="AA298" s="272"/>
      <c r="AB298" s="268"/>
      <c r="AC298" s="272"/>
      <c r="AD298" s="272"/>
      <c r="AE298" s="272"/>
      <c r="AF298" s="268"/>
      <c r="AG298" s="272"/>
      <c r="AH298" s="196"/>
    </row>
    <row r="299" spans="1:34" ht="12.75" customHeight="1" x14ac:dyDescent="0.15">
      <c r="A299" s="264"/>
      <c r="B299" s="265"/>
      <c r="C299" s="266"/>
      <c r="D299" s="267"/>
      <c r="E299" s="267"/>
      <c r="F299" s="267"/>
      <c r="G299" s="267"/>
      <c r="H299" s="268"/>
      <c r="I299" s="267"/>
      <c r="J299" s="267"/>
      <c r="K299" s="267"/>
      <c r="L299" s="269"/>
      <c r="M299" s="267"/>
      <c r="N299" s="267"/>
      <c r="O299" s="267"/>
      <c r="P299" s="267"/>
      <c r="Q299" s="267"/>
      <c r="R299" s="270"/>
      <c r="S299" s="267"/>
      <c r="T299" s="267"/>
      <c r="U299" s="271"/>
      <c r="V299" s="268"/>
      <c r="W299" s="272"/>
      <c r="X299" s="272"/>
      <c r="Y299" s="272"/>
      <c r="Z299" s="272"/>
      <c r="AA299" s="272"/>
      <c r="AB299" s="268"/>
      <c r="AC299" s="272"/>
      <c r="AD299" s="272"/>
      <c r="AE299" s="272"/>
      <c r="AF299" s="268"/>
      <c r="AG299" s="272"/>
      <c r="AH299" s="196"/>
    </row>
    <row r="300" spans="1:34" ht="12.75" customHeight="1" x14ac:dyDescent="0.15">
      <c r="A300" s="264"/>
      <c r="B300" s="265"/>
      <c r="C300" s="266"/>
      <c r="D300" s="267"/>
      <c r="E300" s="267"/>
      <c r="F300" s="267"/>
      <c r="G300" s="267"/>
      <c r="H300" s="268"/>
      <c r="I300" s="267"/>
      <c r="J300" s="267"/>
      <c r="K300" s="267"/>
      <c r="L300" s="269"/>
      <c r="M300" s="267"/>
      <c r="N300" s="267"/>
      <c r="O300" s="267"/>
      <c r="P300" s="267"/>
      <c r="Q300" s="267"/>
      <c r="R300" s="270"/>
      <c r="S300" s="267"/>
      <c r="T300" s="267"/>
      <c r="U300" s="271"/>
      <c r="V300" s="268"/>
      <c r="W300" s="272"/>
      <c r="X300" s="272"/>
      <c r="Y300" s="272"/>
      <c r="Z300" s="272"/>
      <c r="AA300" s="272"/>
      <c r="AB300" s="268"/>
      <c r="AC300" s="272"/>
      <c r="AD300" s="272"/>
      <c r="AE300" s="272"/>
      <c r="AF300" s="268"/>
      <c r="AG300" s="272"/>
      <c r="AH300" s="196"/>
    </row>
    <row r="301" spans="1:34" ht="12.75" customHeight="1" x14ac:dyDescent="0.15">
      <c r="A301" s="264"/>
      <c r="B301" s="265"/>
      <c r="C301" s="266"/>
      <c r="D301" s="267"/>
      <c r="E301" s="267"/>
      <c r="F301" s="267"/>
      <c r="G301" s="267"/>
      <c r="H301" s="268"/>
      <c r="I301" s="267"/>
      <c r="J301" s="267"/>
      <c r="K301" s="267"/>
      <c r="L301" s="269"/>
      <c r="M301" s="267"/>
      <c r="N301" s="267"/>
      <c r="O301" s="267"/>
      <c r="P301" s="267"/>
      <c r="Q301" s="267"/>
      <c r="R301" s="270"/>
      <c r="S301" s="267"/>
      <c r="T301" s="267"/>
      <c r="U301" s="271"/>
      <c r="V301" s="268"/>
      <c r="W301" s="272"/>
      <c r="X301" s="272"/>
      <c r="Y301" s="272"/>
      <c r="Z301" s="272"/>
      <c r="AA301" s="272"/>
      <c r="AB301" s="268"/>
      <c r="AC301" s="272"/>
      <c r="AD301" s="272"/>
      <c r="AE301" s="272"/>
      <c r="AF301" s="268"/>
      <c r="AG301" s="272"/>
      <c r="AH301" s="196"/>
    </row>
    <row r="302" spans="1:34" ht="12.75" customHeight="1" x14ac:dyDescent="0.15">
      <c r="A302" s="264"/>
      <c r="B302" s="265"/>
      <c r="C302" s="266"/>
      <c r="D302" s="267"/>
      <c r="E302" s="267"/>
      <c r="F302" s="267"/>
      <c r="G302" s="267"/>
      <c r="H302" s="268"/>
      <c r="I302" s="267"/>
      <c r="J302" s="267"/>
      <c r="K302" s="267"/>
      <c r="L302" s="269"/>
      <c r="M302" s="267"/>
      <c r="N302" s="267"/>
      <c r="O302" s="267"/>
      <c r="P302" s="267"/>
      <c r="Q302" s="267"/>
      <c r="R302" s="270"/>
      <c r="S302" s="267"/>
      <c r="T302" s="267"/>
      <c r="U302" s="271"/>
      <c r="V302" s="268"/>
      <c r="W302" s="272"/>
      <c r="X302" s="272"/>
      <c r="Y302" s="272"/>
      <c r="Z302" s="272"/>
      <c r="AA302" s="272"/>
      <c r="AB302" s="268"/>
      <c r="AC302" s="272"/>
      <c r="AD302" s="272"/>
      <c r="AE302" s="272"/>
      <c r="AF302" s="268"/>
      <c r="AG302" s="272"/>
      <c r="AH302" s="196"/>
    </row>
    <row r="303" spans="1:34" ht="12.75" customHeight="1" x14ac:dyDescent="0.15">
      <c r="A303" s="264"/>
      <c r="B303" s="265"/>
      <c r="C303" s="266"/>
      <c r="D303" s="267"/>
      <c r="E303" s="267"/>
      <c r="F303" s="267"/>
      <c r="G303" s="267"/>
      <c r="H303" s="268"/>
      <c r="I303" s="267"/>
      <c r="J303" s="267"/>
      <c r="K303" s="267"/>
      <c r="L303" s="269"/>
      <c r="M303" s="267"/>
      <c r="N303" s="267"/>
      <c r="O303" s="267"/>
      <c r="P303" s="267"/>
      <c r="Q303" s="267"/>
      <c r="R303" s="270"/>
      <c r="S303" s="267"/>
      <c r="T303" s="267"/>
      <c r="U303" s="271"/>
      <c r="V303" s="268"/>
      <c r="W303" s="272"/>
      <c r="X303" s="272"/>
      <c r="Y303" s="272"/>
      <c r="Z303" s="272"/>
      <c r="AA303" s="272"/>
      <c r="AB303" s="268"/>
      <c r="AC303" s="272"/>
      <c r="AD303" s="272"/>
      <c r="AE303" s="272"/>
      <c r="AF303" s="268"/>
      <c r="AG303" s="272"/>
      <c r="AH303" s="196"/>
    </row>
    <row r="304" spans="1:34" ht="12.75" customHeight="1" x14ac:dyDescent="0.15">
      <c r="A304" s="264"/>
      <c r="B304" s="265"/>
      <c r="C304" s="266"/>
      <c r="D304" s="267"/>
      <c r="E304" s="267"/>
      <c r="F304" s="267"/>
      <c r="G304" s="267"/>
      <c r="H304" s="268"/>
      <c r="I304" s="267"/>
      <c r="J304" s="267"/>
      <c r="K304" s="267"/>
      <c r="L304" s="269"/>
      <c r="M304" s="267"/>
      <c r="N304" s="267"/>
      <c r="O304" s="267"/>
      <c r="P304" s="267"/>
      <c r="Q304" s="267"/>
      <c r="R304" s="270"/>
      <c r="S304" s="267"/>
      <c r="T304" s="267"/>
      <c r="U304" s="271"/>
      <c r="V304" s="268"/>
      <c r="W304" s="272"/>
      <c r="X304" s="272"/>
      <c r="Y304" s="272"/>
      <c r="Z304" s="272"/>
      <c r="AA304" s="272"/>
      <c r="AB304" s="268"/>
      <c r="AC304" s="272"/>
      <c r="AD304" s="272"/>
      <c r="AE304" s="272"/>
      <c r="AF304" s="268"/>
      <c r="AG304" s="272"/>
      <c r="AH304" s="196"/>
    </row>
    <row r="305" spans="1:34" ht="12.75" customHeight="1" x14ac:dyDescent="0.15">
      <c r="A305" s="264"/>
      <c r="B305" s="265"/>
      <c r="C305" s="266"/>
      <c r="D305" s="267"/>
      <c r="E305" s="267"/>
      <c r="F305" s="267"/>
      <c r="G305" s="267"/>
      <c r="H305" s="268"/>
      <c r="I305" s="267"/>
      <c r="J305" s="267"/>
      <c r="K305" s="267"/>
      <c r="L305" s="269"/>
      <c r="M305" s="267"/>
      <c r="N305" s="267"/>
      <c r="O305" s="267"/>
      <c r="P305" s="267"/>
      <c r="Q305" s="267"/>
      <c r="R305" s="270"/>
      <c r="S305" s="267"/>
      <c r="T305" s="267"/>
      <c r="U305" s="271"/>
      <c r="V305" s="268"/>
      <c r="W305" s="272"/>
      <c r="X305" s="272"/>
      <c r="Y305" s="272"/>
      <c r="Z305" s="272"/>
      <c r="AA305" s="272"/>
      <c r="AB305" s="268"/>
      <c r="AC305" s="272"/>
      <c r="AD305" s="272"/>
      <c r="AE305" s="272"/>
      <c r="AF305" s="268"/>
      <c r="AG305" s="272"/>
      <c r="AH305" s="196"/>
    </row>
    <row r="306" spans="1:34" ht="12.75" customHeight="1" x14ac:dyDescent="0.15">
      <c r="A306" s="264"/>
      <c r="B306" s="265"/>
      <c r="C306" s="266"/>
      <c r="D306" s="267"/>
      <c r="E306" s="267"/>
      <c r="F306" s="267"/>
      <c r="G306" s="267"/>
      <c r="H306" s="268"/>
      <c r="I306" s="267"/>
      <c r="J306" s="267"/>
      <c r="K306" s="267"/>
      <c r="L306" s="269"/>
      <c r="M306" s="267"/>
      <c r="N306" s="267"/>
      <c r="O306" s="267"/>
      <c r="P306" s="267"/>
      <c r="Q306" s="267"/>
      <c r="R306" s="270"/>
      <c r="S306" s="267"/>
      <c r="T306" s="267"/>
      <c r="U306" s="271"/>
      <c r="V306" s="268"/>
      <c r="W306" s="272"/>
      <c r="X306" s="272"/>
      <c r="Y306" s="272"/>
      <c r="Z306" s="272"/>
      <c r="AA306" s="272"/>
      <c r="AB306" s="268"/>
      <c r="AC306" s="272"/>
      <c r="AD306" s="272"/>
      <c r="AE306" s="272"/>
      <c r="AF306" s="268"/>
      <c r="AG306" s="272"/>
      <c r="AH306" s="196"/>
    </row>
    <row r="307" spans="1:34" ht="12.75" customHeight="1" x14ac:dyDescent="0.15">
      <c r="A307" s="264"/>
      <c r="B307" s="265"/>
      <c r="C307" s="266"/>
      <c r="D307" s="267"/>
      <c r="E307" s="267"/>
      <c r="F307" s="267"/>
      <c r="G307" s="267"/>
      <c r="H307" s="268"/>
      <c r="I307" s="267"/>
      <c r="J307" s="267"/>
      <c r="K307" s="267"/>
      <c r="L307" s="269"/>
      <c r="M307" s="267"/>
      <c r="N307" s="267"/>
      <c r="O307" s="267"/>
      <c r="P307" s="267"/>
      <c r="Q307" s="267"/>
      <c r="R307" s="270"/>
      <c r="S307" s="267"/>
      <c r="T307" s="267"/>
      <c r="U307" s="271"/>
      <c r="V307" s="268"/>
      <c r="W307" s="272"/>
      <c r="X307" s="272"/>
      <c r="Y307" s="272"/>
      <c r="Z307" s="272"/>
      <c r="AA307" s="272"/>
      <c r="AB307" s="268"/>
      <c r="AC307" s="272"/>
      <c r="AD307" s="272"/>
      <c r="AE307" s="272"/>
      <c r="AF307" s="268"/>
      <c r="AG307" s="272"/>
      <c r="AH307" s="196"/>
    </row>
    <row r="308" spans="1:34" ht="12.75" customHeight="1" x14ac:dyDescent="0.15">
      <c r="A308" s="264"/>
      <c r="B308" s="265"/>
      <c r="C308" s="266"/>
      <c r="D308" s="267"/>
      <c r="E308" s="267"/>
      <c r="F308" s="267"/>
      <c r="G308" s="267"/>
      <c r="H308" s="268"/>
      <c r="I308" s="267"/>
      <c r="J308" s="267"/>
      <c r="K308" s="267"/>
      <c r="L308" s="269"/>
      <c r="M308" s="267"/>
      <c r="N308" s="267"/>
      <c r="O308" s="267"/>
      <c r="P308" s="267"/>
      <c r="Q308" s="267"/>
      <c r="R308" s="270"/>
      <c r="S308" s="267"/>
      <c r="T308" s="267"/>
      <c r="U308" s="271"/>
      <c r="V308" s="268"/>
      <c r="W308" s="272"/>
      <c r="X308" s="272"/>
      <c r="Y308" s="272"/>
      <c r="Z308" s="272"/>
      <c r="AA308" s="272"/>
      <c r="AB308" s="268"/>
      <c r="AC308" s="272"/>
      <c r="AD308" s="272"/>
      <c r="AE308" s="272"/>
      <c r="AF308" s="268"/>
      <c r="AG308" s="272"/>
      <c r="AH308" s="196"/>
    </row>
    <row r="309" spans="1:34" ht="12.75" customHeight="1" x14ac:dyDescent="0.15">
      <c r="A309" s="264"/>
      <c r="B309" s="265"/>
      <c r="C309" s="266"/>
      <c r="D309" s="267"/>
      <c r="E309" s="267"/>
      <c r="F309" s="267"/>
      <c r="G309" s="267"/>
      <c r="H309" s="268"/>
      <c r="I309" s="267"/>
      <c r="J309" s="267"/>
      <c r="K309" s="267"/>
      <c r="L309" s="269"/>
      <c r="M309" s="267"/>
      <c r="N309" s="267"/>
      <c r="O309" s="267"/>
      <c r="P309" s="267"/>
      <c r="Q309" s="267"/>
      <c r="R309" s="270"/>
      <c r="S309" s="267"/>
      <c r="T309" s="267"/>
      <c r="U309" s="271"/>
      <c r="V309" s="268"/>
      <c r="W309" s="272"/>
      <c r="X309" s="272"/>
      <c r="Y309" s="272"/>
      <c r="Z309" s="272"/>
      <c r="AA309" s="272"/>
      <c r="AB309" s="268"/>
      <c r="AC309" s="272"/>
      <c r="AD309" s="272"/>
      <c r="AE309" s="272"/>
      <c r="AF309" s="268"/>
      <c r="AG309" s="272"/>
      <c r="AH309" s="196"/>
    </row>
    <row r="310" spans="1:34" ht="12.75" customHeight="1" x14ac:dyDescent="0.15">
      <c r="A310" s="264"/>
      <c r="B310" s="265"/>
      <c r="C310" s="266"/>
      <c r="D310" s="267"/>
      <c r="E310" s="267"/>
      <c r="F310" s="267"/>
      <c r="G310" s="267"/>
      <c r="H310" s="268"/>
      <c r="I310" s="267"/>
      <c r="J310" s="267"/>
      <c r="K310" s="267"/>
      <c r="L310" s="269"/>
      <c r="M310" s="267"/>
      <c r="N310" s="267"/>
      <c r="O310" s="267"/>
      <c r="P310" s="267"/>
      <c r="Q310" s="267"/>
      <c r="R310" s="270"/>
      <c r="S310" s="267"/>
      <c r="T310" s="267"/>
      <c r="U310" s="271"/>
      <c r="V310" s="268"/>
      <c r="W310" s="272"/>
      <c r="X310" s="272"/>
      <c r="Y310" s="272"/>
      <c r="Z310" s="272"/>
      <c r="AA310" s="272"/>
      <c r="AB310" s="268"/>
      <c r="AC310" s="272"/>
      <c r="AD310" s="272"/>
      <c r="AE310" s="272"/>
      <c r="AF310" s="268"/>
      <c r="AG310" s="272"/>
      <c r="AH310" s="196"/>
    </row>
    <row r="311" spans="1:34" ht="12.75" customHeight="1" x14ac:dyDescent="0.15">
      <c r="A311" s="264"/>
      <c r="B311" s="265"/>
      <c r="C311" s="266"/>
      <c r="D311" s="267"/>
      <c r="E311" s="267"/>
      <c r="F311" s="267"/>
      <c r="G311" s="267"/>
      <c r="H311" s="268"/>
      <c r="I311" s="267"/>
      <c r="J311" s="267"/>
      <c r="K311" s="267"/>
      <c r="L311" s="269"/>
      <c r="M311" s="267"/>
      <c r="N311" s="267"/>
      <c r="O311" s="267"/>
      <c r="P311" s="267"/>
      <c r="Q311" s="267"/>
      <c r="R311" s="270"/>
      <c r="S311" s="267"/>
      <c r="T311" s="267"/>
      <c r="U311" s="271"/>
      <c r="V311" s="268"/>
      <c r="W311" s="272"/>
      <c r="X311" s="272"/>
      <c r="Y311" s="272"/>
      <c r="Z311" s="272"/>
      <c r="AA311" s="272"/>
      <c r="AB311" s="268"/>
      <c r="AC311" s="272"/>
      <c r="AD311" s="272"/>
      <c r="AE311" s="272"/>
      <c r="AF311" s="268"/>
      <c r="AG311" s="272"/>
      <c r="AH311" s="196"/>
    </row>
    <row r="312" spans="1:34" ht="12.75" customHeight="1" x14ac:dyDescent="0.15">
      <c r="A312" s="264"/>
      <c r="B312" s="265"/>
      <c r="C312" s="266"/>
      <c r="D312" s="267"/>
      <c r="E312" s="267"/>
      <c r="F312" s="267"/>
      <c r="G312" s="267"/>
      <c r="H312" s="268"/>
      <c r="I312" s="267"/>
      <c r="J312" s="267"/>
      <c r="K312" s="267"/>
      <c r="L312" s="269"/>
      <c r="M312" s="267"/>
      <c r="N312" s="267"/>
      <c r="O312" s="267"/>
      <c r="P312" s="267"/>
      <c r="Q312" s="267"/>
      <c r="R312" s="270"/>
      <c r="S312" s="267"/>
      <c r="T312" s="267"/>
      <c r="U312" s="271"/>
      <c r="V312" s="268"/>
      <c r="W312" s="272"/>
      <c r="X312" s="272"/>
      <c r="Y312" s="272"/>
      <c r="Z312" s="272"/>
      <c r="AA312" s="272"/>
      <c r="AB312" s="268"/>
      <c r="AC312" s="272"/>
      <c r="AD312" s="272"/>
      <c r="AE312" s="272"/>
      <c r="AF312" s="268"/>
      <c r="AG312" s="272"/>
      <c r="AH312" s="196"/>
    </row>
    <row r="313" spans="1:34" ht="12.75" customHeight="1" x14ac:dyDescent="0.15">
      <c r="A313" s="264"/>
      <c r="B313" s="265"/>
      <c r="C313" s="266"/>
      <c r="D313" s="267"/>
      <c r="E313" s="267"/>
      <c r="F313" s="267"/>
      <c r="G313" s="267"/>
      <c r="H313" s="268"/>
      <c r="I313" s="267"/>
      <c r="J313" s="267"/>
      <c r="K313" s="267"/>
      <c r="L313" s="269"/>
      <c r="M313" s="267"/>
      <c r="N313" s="267"/>
      <c r="O313" s="267"/>
      <c r="P313" s="267"/>
      <c r="Q313" s="267"/>
      <c r="R313" s="270"/>
      <c r="S313" s="267"/>
      <c r="T313" s="267"/>
      <c r="U313" s="271"/>
      <c r="V313" s="268"/>
      <c r="W313" s="272"/>
      <c r="X313" s="272"/>
      <c r="Y313" s="272"/>
      <c r="Z313" s="272"/>
      <c r="AA313" s="272"/>
      <c r="AB313" s="268"/>
      <c r="AC313" s="272"/>
      <c r="AD313" s="272"/>
      <c r="AE313" s="272"/>
      <c r="AF313" s="268"/>
      <c r="AG313" s="272"/>
      <c r="AH313" s="196"/>
    </row>
    <row r="314" spans="1:34" ht="12.75" customHeight="1" x14ac:dyDescent="0.15">
      <c r="A314" s="264"/>
      <c r="B314" s="265"/>
      <c r="C314" s="266"/>
      <c r="D314" s="267"/>
      <c r="E314" s="267"/>
      <c r="F314" s="267"/>
      <c r="G314" s="267"/>
      <c r="H314" s="268"/>
      <c r="I314" s="267"/>
      <c r="J314" s="267"/>
      <c r="K314" s="267"/>
      <c r="L314" s="269"/>
      <c r="M314" s="267"/>
      <c r="N314" s="267"/>
      <c r="O314" s="267"/>
      <c r="P314" s="267"/>
      <c r="Q314" s="267"/>
      <c r="R314" s="270"/>
      <c r="S314" s="267"/>
      <c r="T314" s="267"/>
      <c r="U314" s="271"/>
      <c r="V314" s="268"/>
      <c r="W314" s="272"/>
      <c r="X314" s="272"/>
      <c r="Y314" s="272"/>
      <c r="Z314" s="272"/>
      <c r="AA314" s="272"/>
      <c r="AB314" s="268"/>
      <c r="AC314" s="272"/>
      <c r="AD314" s="272"/>
      <c r="AE314" s="272"/>
      <c r="AF314" s="268"/>
      <c r="AG314" s="272"/>
      <c r="AH314" s="196"/>
    </row>
    <row r="315" spans="1:34" ht="12.75" customHeight="1" x14ac:dyDescent="0.15">
      <c r="A315" s="264"/>
      <c r="B315" s="265"/>
      <c r="C315" s="266"/>
      <c r="D315" s="267"/>
      <c r="E315" s="267"/>
      <c r="F315" s="267"/>
      <c r="G315" s="267"/>
      <c r="H315" s="268"/>
      <c r="I315" s="267"/>
      <c r="J315" s="267"/>
      <c r="K315" s="267"/>
      <c r="L315" s="269"/>
      <c r="M315" s="267"/>
      <c r="N315" s="267"/>
      <c r="O315" s="267"/>
      <c r="P315" s="267"/>
      <c r="Q315" s="267"/>
      <c r="R315" s="270"/>
      <c r="S315" s="267"/>
      <c r="T315" s="267"/>
      <c r="U315" s="271"/>
      <c r="V315" s="268"/>
      <c r="W315" s="272"/>
      <c r="X315" s="272"/>
      <c r="Y315" s="272"/>
      <c r="Z315" s="272"/>
      <c r="AA315" s="272"/>
      <c r="AB315" s="268"/>
      <c r="AC315" s="272"/>
      <c r="AD315" s="272"/>
      <c r="AE315" s="272"/>
      <c r="AF315" s="268"/>
      <c r="AG315" s="272"/>
      <c r="AH315" s="196"/>
    </row>
    <row r="316" spans="1:34" ht="12.75" customHeight="1" x14ac:dyDescent="0.15">
      <c r="A316" s="264"/>
      <c r="B316" s="265"/>
      <c r="C316" s="266"/>
      <c r="D316" s="267"/>
      <c r="E316" s="267"/>
      <c r="F316" s="267"/>
      <c r="G316" s="267"/>
      <c r="H316" s="268"/>
      <c r="I316" s="267"/>
      <c r="J316" s="267"/>
      <c r="K316" s="267"/>
      <c r="L316" s="269"/>
      <c r="M316" s="267"/>
      <c r="N316" s="267"/>
      <c r="O316" s="267"/>
      <c r="P316" s="267"/>
      <c r="Q316" s="267"/>
      <c r="R316" s="270"/>
      <c r="S316" s="267"/>
      <c r="T316" s="267"/>
      <c r="U316" s="271"/>
      <c r="V316" s="268"/>
      <c r="W316" s="272"/>
      <c r="X316" s="272"/>
      <c r="Y316" s="272"/>
      <c r="Z316" s="272"/>
      <c r="AA316" s="272"/>
      <c r="AB316" s="268"/>
      <c r="AC316" s="272"/>
      <c r="AD316" s="272"/>
      <c r="AE316" s="272"/>
      <c r="AF316" s="268"/>
      <c r="AG316" s="272"/>
      <c r="AH316" s="196"/>
    </row>
    <row r="317" spans="1:34" ht="12.75" customHeight="1" x14ac:dyDescent="0.15">
      <c r="A317" s="264"/>
      <c r="B317" s="265"/>
      <c r="C317" s="266"/>
      <c r="D317" s="267"/>
      <c r="E317" s="267"/>
      <c r="F317" s="267"/>
      <c r="G317" s="267"/>
      <c r="H317" s="268"/>
      <c r="I317" s="267"/>
      <c r="J317" s="267"/>
      <c r="K317" s="267"/>
      <c r="L317" s="269"/>
      <c r="M317" s="267"/>
      <c r="N317" s="267"/>
      <c r="O317" s="267"/>
      <c r="P317" s="267"/>
      <c r="Q317" s="267"/>
      <c r="R317" s="270"/>
      <c r="S317" s="267"/>
      <c r="T317" s="267"/>
      <c r="U317" s="271"/>
      <c r="V317" s="268"/>
      <c r="W317" s="272"/>
      <c r="X317" s="272"/>
      <c r="Y317" s="272"/>
      <c r="Z317" s="272"/>
      <c r="AA317" s="272"/>
      <c r="AB317" s="268"/>
      <c r="AC317" s="272"/>
      <c r="AD317" s="272"/>
      <c r="AE317" s="272"/>
      <c r="AF317" s="268"/>
      <c r="AG317" s="272"/>
      <c r="AH317" s="196"/>
    </row>
    <row r="318" spans="1:34" ht="12.75" customHeight="1" x14ac:dyDescent="0.15">
      <c r="A318" s="264"/>
      <c r="B318" s="265"/>
      <c r="C318" s="266"/>
      <c r="D318" s="267"/>
      <c r="E318" s="267"/>
      <c r="F318" s="267"/>
      <c r="G318" s="267"/>
      <c r="H318" s="268"/>
      <c r="I318" s="267"/>
      <c r="J318" s="267"/>
      <c r="K318" s="267"/>
      <c r="L318" s="269"/>
      <c r="M318" s="267"/>
      <c r="N318" s="267"/>
      <c r="O318" s="267"/>
      <c r="P318" s="267"/>
      <c r="Q318" s="267"/>
      <c r="R318" s="270"/>
      <c r="S318" s="267"/>
      <c r="T318" s="267"/>
      <c r="U318" s="271"/>
      <c r="V318" s="268"/>
      <c r="W318" s="272"/>
      <c r="X318" s="272"/>
      <c r="Y318" s="272"/>
      <c r="Z318" s="272"/>
      <c r="AA318" s="272"/>
      <c r="AB318" s="268"/>
      <c r="AC318" s="272"/>
      <c r="AD318" s="272"/>
      <c r="AE318" s="272"/>
      <c r="AF318" s="268"/>
      <c r="AG318" s="272"/>
      <c r="AH318" s="196"/>
    </row>
    <row r="319" spans="1:34" ht="12.75" customHeight="1" x14ac:dyDescent="0.15">
      <c r="A319" s="264"/>
      <c r="B319" s="265"/>
      <c r="C319" s="266"/>
      <c r="D319" s="267"/>
      <c r="E319" s="267"/>
      <c r="F319" s="267"/>
      <c r="G319" s="267"/>
      <c r="H319" s="268"/>
      <c r="I319" s="267"/>
      <c r="J319" s="267"/>
      <c r="K319" s="267"/>
      <c r="L319" s="269"/>
      <c r="M319" s="267"/>
      <c r="N319" s="267"/>
      <c r="O319" s="267"/>
      <c r="P319" s="267"/>
      <c r="Q319" s="267"/>
      <c r="R319" s="270"/>
      <c r="S319" s="267"/>
      <c r="T319" s="267"/>
      <c r="U319" s="271"/>
      <c r="V319" s="268"/>
      <c r="W319" s="272"/>
      <c r="X319" s="272"/>
      <c r="Y319" s="272"/>
      <c r="Z319" s="272"/>
      <c r="AA319" s="272"/>
      <c r="AB319" s="268"/>
      <c r="AC319" s="272"/>
      <c r="AD319" s="272"/>
      <c r="AE319" s="272"/>
      <c r="AF319" s="268"/>
      <c r="AG319" s="272"/>
      <c r="AH319" s="196"/>
    </row>
    <row r="320" spans="1:34" ht="12.75" customHeight="1" x14ac:dyDescent="0.15">
      <c r="A320" s="264"/>
      <c r="B320" s="265"/>
      <c r="C320" s="266"/>
      <c r="D320" s="267"/>
      <c r="E320" s="267"/>
      <c r="F320" s="267"/>
      <c r="G320" s="267"/>
      <c r="H320" s="268"/>
      <c r="I320" s="267"/>
      <c r="J320" s="267"/>
      <c r="K320" s="267"/>
      <c r="L320" s="269"/>
      <c r="M320" s="267"/>
      <c r="N320" s="267"/>
      <c r="O320" s="267"/>
      <c r="P320" s="267"/>
      <c r="Q320" s="267"/>
      <c r="R320" s="270"/>
      <c r="S320" s="267"/>
      <c r="T320" s="267"/>
      <c r="U320" s="271"/>
      <c r="V320" s="268"/>
      <c r="W320" s="272"/>
      <c r="X320" s="272"/>
      <c r="Y320" s="272"/>
      <c r="Z320" s="272"/>
      <c r="AA320" s="272"/>
      <c r="AB320" s="268"/>
      <c r="AC320" s="272"/>
      <c r="AD320" s="272"/>
      <c r="AE320" s="272"/>
      <c r="AF320" s="268"/>
      <c r="AG320" s="272"/>
      <c r="AH320" s="196"/>
    </row>
    <row r="321" spans="1:34" ht="12.75" customHeight="1" x14ac:dyDescent="0.15">
      <c r="A321" s="264"/>
      <c r="B321" s="265"/>
      <c r="C321" s="266"/>
      <c r="D321" s="267"/>
      <c r="E321" s="267"/>
      <c r="F321" s="267"/>
      <c r="G321" s="267"/>
      <c r="H321" s="268"/>
      <c r="I321" s="267"/>
      <c r="J321" s="267"/>
      <c r="K321" s="267"/>
      <c r="L321" s="269"/>
      <c r="M321" s="267"/>
      <c r="N321" s="267"/>
      <c r="O321" s="267"/>
      <c r="P321" s="267"/>
      <c r="Q321" s="267"/>
      <c r="R321" s="270"/>
      <c r="S321" s="267"/>
      <c r="T321" s="267"/>
      <c r="U321" s="271"/>
      <c r="V321" s="268"/>
      <c r="W321" s="272"/>
      <c r="X321" s="272"/>
      <c r="Y321" s="272"/>
      <c r="Z321" s="272"/>
      <c r="AA321" s="272"/>
      <c r="AB321" s="268"/>
      <c r="AC321" s="272"/>
      <c r="AD321" s="272"/>
      <c r="AE321" s="272"/>
      <c r="AF321" s="268"/>
      <c r="AG321" s="272"/>
      <c r="AH321" s="196"/>
    </row>
    <row r="322" spans="1:34" ht="12.75" customHeight="1" x14ac:dyDescent="0.15">
      <c r="A322" s="264"/>
      <c r="B322" s="265"/>
      <c r="C322" s="266"/>
      <c r="D322" s="267"/>
      <c r="E322" s="267"/>
      <c r="F322" s="267"/>
      <c r="G322" s="267"/>
      <c r="H322" s="268"/>
      <c r="I322" s="267"/>
      <c r="J322" s="267"/>
      <c r="K322" s="267"/>
      <c r="L322" s="269"/>
      <c r="M322" s="267"/>
      <c r="N322" s="267"/>
      <c r="O322" s="267"/>
      <c r="P322" s="267"/>
      <c r="Q322" s="267"/>
      <c r="R322" s="270"/>
      <c r="S322" s="267"/>
      <c r="T322" s="267"/>
      <c r="U322" s="271"/>
      <c r="V322" s="268"/>
      <c r="W322" s="272"/>
      <c r="X322" s="272"/>
      <c r="Y322" s="272"/>
      <c r="Z322" s="272"/>
      <c r="AA322" s="272"/>
      <c r="AB322" s="268"/>
      <c r="AC322" s="272"/>
      <c r="AD322" s="272"/>
      <c r="AE322" s="272"/>
      <c r="AF322" s="268"/>
      <c r="AG322" s="272"/>
      <c r="AH322" s="196"/>
    </row>
    <row r="323" spans="1:34" ht="12.75" customHeight="1" x14ac:dyDescent="0.15">
      <c r="A323" s="264"/>
      <c r="B323" s="265"/>
      <c r="C323" s="266"/>
      <c r="D323" s="267"/>
      <c r="E323" s="267"/>
      <c r="F323" s="267"/>
      <c r="G323" s="267"/>
      <c r="H323" s="268"/>
      <c r="I323" s="267"/>
      <c r="J323" s="267"/>
      <c r="K323" s="267"/>
      <c r="L323" s="269"/>
      <c r="M323" s="267"/>
      <c r="N323" s="267"/>
      <c r="O323" s="267"/>
      <c r="P323" s="267"/>
      <c r="Q323" s="267"/>
      <c r="R323" s="270"/>
      <c r="S323" s="267"/>
      <c r="T323" s="267"/>
      <c r="U323" s="271"/>
      <c r="V323" s="268"/>
      <c r="W323" s="272"/>
      <c r="X323" s="272"/>
      <c r="Y323" s="272"/>
      <c r="Z323" s="272"/>
      <c r="AA323" s="272"/>
      <c r="AB323" s="268"/>
      <c r="AC323" s="272"/>
      <c r="AD323" s="272"/>
      <c r="AE323" s="272"/>
      <c r="AF323" s="268"/>
      <c r="AG323" s="272"/>
      <c r="AH323" s="196"/>
    </row>
    <row r="324" spans="1:34" ht="12.75" customHeight="1" x14ac:dyDescent="0.15">
      <c r="A324" s="264"/>
      <c r="B324" s="265"/>
      <c r="C324" s="266"/>
      <c r="D324" s="267"/>
      <c r="E324" s="267"/>
      <c r="F324" s="267"/>
      <c r="G324" s="267"/>
      <c r="H324" s="268"/>
      <c r="I324" s="267"/>
      <c r="J324" s="267"/>
      <c r="K324" s="267"/>
      <c r="L324" s="269"/>
      <c r="M324" s="267"/>
      <c r="N324" s="267"/>
      <c r="O324" s="267"/>
      <c r="P324" s="267"/>
      <c r="Q324" s="267"/>
      <c r="R324" s="270"/>
      <c r="S324" s="267"/>
      <c r="T324" s="267"/>
      <c r="U324" s="271"/>
      <c r="V324" s="268"/>
      <c r="W324" s="272"/>
      <c r="X324" s="272"/>
      <c r="Y324" s="272"/>
      <c r="Z324" s="272"/>
      <c r="AA324" s="272"/>
      <c r="AB324" s="268"/>
      <c r="AC324" s="272"/>
      <c r="AD324" s="272"/>
      <c r="AE324" s="272"/>
      <c r="AF324" s="268"/>
      <c r="AG324" s="272"/>
      <c r="AH324" s="196"/>
    </row>
    <row r="325" spans="1:34" ht="12.75" customHeight="1" x14ac:dyDescent="0.15">
      <c r="A325" s="264"/>
      <c r="B325" s="265"/>
      <c r="C325" s="266"/>
      <c r="D325" s="267"/>
      <c r="E325" s="267"/>
      <c r="F325" s="267"/>
      <c r="G325" s="267"/>
      <c r="H325" s="268"/>
      <c r="I325" s="267"/>
      <c r="J325" s="267"/>
      <c r="K325" s="267"/>
      <c r="L325" s="269"/>
      <c r="M325" s="267"/>
      <c r="N325" s="267"/>
      <c r="O325" s="267"/>
      <c r="P325" s="267"/>
      <c r="Q325" s="267"/>
      <c r="R325" s="270"/>
      <c r="S325" s="267"/>
      <c r="T325" s="267"/>
      <c r="U325" s="271"/>
      <c r="V325" s="268"/>
      <c r="W325" s="272"/>
      <c r="X325" s="272"/>
      <c r="Y325" s="272"/>
      <c r="Z325" s="272"/>
      <c r="AA325" s="272"/>
      <c r="AB325" s="268"/>
      <c r="AC325" s="272"/>
      <c r="AD325" s="272"/>
      <c r="AE325" s="272"/>
      <c r="AF325" s="268"/>
      <c r="AG325" s="272"/>
      <c r="AH325" s="196"/>
    </row>
    <row r="326" spans="1:34" ht="12.75" customHeight="1" x14ac:dyDescent="0.15">
      <c r="A326" s="264"/>
      <c r="B326" s="265"/>
      <c r="C326" s="266"/>
      <c r="D326" s="267"/>
      <c r="E326" s="267"/>
      <c r="F326" s="267"/>
      <c r="G326" s="267"/>
      <c r="H326" s="268"/>
      <c r="I326" s="267"/>
      <c r="J326" s="267"/>
      <c r="K326" s="267"/>
      <c r="L326" s="269"/>
      <c r="M326" s="267"/>
      <c r="N326" s="267"/>
      <c r="O326" s="267"/>
      <c r="P326" s="267"/>
      <c r="Q326" s="267"/>
      <c r="R326" s="270"/>
      <c r="S326" s="267"/>
      <c r="T326" s="267"/>
      <c r="U326" s="271"/>
      <c r="V326" s="268"/>
      <c r="W326" s="272"/>
      <c r="X326" s="272"/>
      <c r="Y326" s="272"/>
      <c r="Z326" s="272"/>
      <c r="AA326" s="272"/>
      <c r="AB326" s="268"/>
      <c r="AC326" s="272"/>
      <c r="AD326" s="272"/>
      <c r="AE326" s="272"/>
      <c r="AF326" s="268"/>
      <c r="AG326" s="272"/>
      <c r="AH326" s="196"/>
    </row>
    <row r="327" spans="1:34" ht="12.75" customHeight="1" x14ac:dyDescent="0.15">
      <c r="A327" s="264"/>
      <c r="B327" s="265"/>
      <c r="C327" s="266"/>
      <c r="D327" s="267"/>
      <c r="E327" s="267"/>
      <c r="F327" s="267"/>
      <c r="G327" s="267"/>
      <c r="H327" s="268"/>
      <c r="I327" s="267"/>
      <c r="J327" s="267"/>
      <c r="K327" s="267"/>
      <c r="L327" s="269"/>
      <c r="M327" s="267"/>
      <c r="N327" s="267"/>
      <c r="O327" s="267"/>
      <c r="P327" s="267"/>
      <c r="Q327" s="267"/>
      <c r="R327" s="270"/>
      <c r="S327" s="267"/>
      <c r="T327" s="267"/>
      <c r="U327" s="271"/>
      <c r="V327" s="268"/>
      <c r="W327" s="272"/>
      <c r="X327" s="272"/>
      <c r="Y327" s="272"/>
      <c r="Z327" s="272"/>
      <c r="AA327" s="272"/>
      <c r="AB327" s="268"/>
      <c r="AC327" s="272"/>
      <c r="AD327" s="272"/>
      <c r="AE327" s="272"/>
      <c r="AF327" s="268"/>
      <c r="AG327" s="272"/>
      <c r="AH327" s="196"/>
    </row>
    <row r="328" spans="1:34" ht="12.75" customHeight="1" x14ac:dyDescent="0.15">
      <c r="A328" s="264"/>
      <c r="B328" s="265"/>
      <c r="C328" s="266"/>
      <c r="D328" s="267"/>
      <c r="E328" s="267"/>
      <c r="F328" s="267"/>
      <c r="G328" s="267"/>
      <c r="H328" s="268"/>
      <c r="I328" s="267"/>
      <c r="J328" s="267"/>
      <c r="K328" s="267"/>
      <c r="L328" s="269"/>
      <c r="M328" s="267"/>
      <c r="N328" s="267"/>
      <c r="O328" s="267"/>
      <c r="P328" s="267"/>
      <c r="Q328" s="267"/>
      <c r="R328" s="270"/>
      <c r="S328" s="267"/>
      <c r="T328" s="267"/>
      <c r="U328" s="271"/>
      <c r="V328" s="268"/>
      <c r="W328" s="272"/>
      <c r="X328" s="272"/>
      <c r="Y328" s="272"/>
      <c r="Z328" s="272"/>
      <c r="AA328" s="272"/>
      <c r="AB328" s="268"/>
      <c r="AC328" s="272"/>
      <c r="AD328" s="272"/>
      <c r="AE328" s="272"/>
      <c r="AF328" s="268"/>
      <c r="AG328" s="272"/>
      <c r="AH328" s="196"/>
    </row>
    <row r="329" spans="1:34" ht="12.75" customHeight="1" x14ac:dyDescent="0.15">
      <c r="A329" s="264"/>
      <c r="B329" s="265"/>
      <c r="C329" s="266"/>
      <c r="D329" s="267"/>
      <c r="E329" s="267"/>
      <c r="F329" s="267"/>
      <c r="G329" s="267"/>
      <c r="H329" s="268"/>
      <c r="I329" s="267"/>
      <c r="J329" s="267"/>
      <c r="K329" s="267"/>
      <c r="L329" s="269"/>
      <c r="M329" s="267"/>
      <c r="N329" s="267"/>
      <c r="O329" s="267"/>
      <c r="P329" s="267"/>
      <c r="Q329" s="267"/>
      <c r="R329" s="270"/>
      <c r="S329" s="267"/>
      <c r="T329" s="267"/>
      <c r="U329" s="271"/>
      <c r="V329" s="268"/>
      <c r="W329" s="272"/>
      <c r="X329" s="272"/>
      <c r="Y329" s="272"/>
      <c r="Z329" s="272"/>
      <c r="AA329" s="272"/>
      <c r="AB329" s="268"/>
      <c r="AC329" s="272"/>
      <c r="AD329" s="272"/>
      <c r="AE329" s="272"/>
      <c r="AF329" s="268"/>
      <c r="AG329" s="272"/>
      <c r="AH329" s="196"/>
    </row>
    <row r="330" spans="1:34" ht="12.75" customHeight="1" x14ac:dyDescent="0.15">
      <c r="A330" s="264"/>
      <c r="B330" s="265"/>
      <c r="C330" s="266"/>
      <c r="D330" s="267"/>
      <c r="E330" s="267"/>
      <c r="F330" s="267"/>
      <c r="G330" s="267"/>
      <c r="H330" s="268"/>
      <c r="I330" s="267"/>
      <c r="J330" s="267"/>
      <c r="K330" s="267"/>
      <c r="L330" s="269"/>
      <c r="M330" s="267"/>
      <c r="N330" s="267"/>
      <c r="O330" s="267"/>
      <c r="P330" s="267"/>
      <c r="Q330" s="267"/>
      <c r="R330" s="270"/>
      <c r="S330" s="267"/>
      <c r="T330" s="267"/>
      <c r="U330" s="271"/>
      <c r="V330" s="268"/>
      <c r="W330" s="272"/>
      <c r="X330" s="272"/>
      <c r="Y330" s="272"/>
      <c r="Z330" s="272"/>
      <c r="AA330" s="272"/>
      <c r="AB330" s="268"/>
      <c r="AC330" s="272"/>
      <c r="AD330" s="272"/>
      <c r="AE330" s="272"/>
      <c r="AF330" s="268"/>
      <c r="AG330" s="272"/>
      <c r="AH330" s="196"/>
    </row>
    <row r="331" spans="1:34" ht="12.75" customHeight="1" x14ac:dyDescent="0.15">
      <c r="A331" s="264"/>
      <c r="B331" s="265"/>
      <c r="C331" s="266"/>
      <c r="D331" s="267"/>
      <c r="E331" s="267"/>
      <c r="F331" s="267"/>
      <c r="G331" s="267"/>
      <c r="H331" s="268"/>
      <c r="I331" s="267"/>
      <c r="J331" s="267"/>
      <c r="K331" s="267"/>
      <c r="L331" s="269"/>
      <c r="M331" s="267"/>
      <c r="N331" s="267"/>
      <c r="O331" s="267"/>
      <c r="P331" s="267"/>
      <c r="Q331" s="267"/>
      <c r="R331" s="270"/>
      <c r="S331" s="267"/>
      <c r="T331" s="267"/>
      <c r="U331" s="271"/>
      <c r="V331" s="268"/>
      <c r="W331" s="272"/>
      <c r="X331" s="272"/>
      <c r="Y331" s="272"/>
      <c r="Z331" s="272"/>
      <c r="AA331" s="272"/>
      <c r="AB331" s="268"/>
      <c r="AC331" s="272"/>
      <c r="AD331" s="272"/>
      <c r="AE331" s="272"/>
      <c r="AF331" s="268"/>
      <c r="AG331" s="272"/>
      <c r="AH331" s="196"/>
    </row>
    <row r="332" spans="1:34" ht="12.75" customHeight="1" x14ac:dyDescent="0.15">
      <c r="A332" s="264"/>
      <c r="B332" s="265"/>
      <c r="C332" s="266"/>
      <c r="D332" s="267"/>
      <c r="E332" s="267"/>
      <c r="F332" s="267"/>
      <c r="G332" s="267"/>
      <c r="H332" s="268"/>
      <c r="I332" s="267"/>
      <c r="J332" s="267"/>
      <c r="K332" s="267"/>
      <c r="L332" s="269"/>
      <c r="M332" s="267"/>
      <c r="N332" s="267"/>
      <c r="O332" s="267"/>
      <c r="P332" s="267"/>
      <c r="Q332" s="267"/>
      <c r="R332" s="270"/>
      <c r="S332" s="267"/>
      <c r="T332" s="267"/>
      <c r="U332" s="271"/>
      <c r="V332" s="268"/>
      <c r="W332" s="272"/>
      <c r="X332" s="272"/>
      <c r="Y332" s="272"/>
      <c r="Z332" s="272"/>
      <c r="AA332" s="272"/>
      <c r="AB332" s="268"/>
      <c r="AC332" s="272"/>
      <c r="AD332" s="272"/>
      <c r="AE332" s="272"/>
      <c r="AF332" s="268"/>
      <c r="AG332" s="272"/>
      <c r="AH332" s="196"/>
    </row>
    <row r="333" spans="1:34" ht="12.75" customHeight="1" x14ac:dyDescent="0.15">
      <c r="A333" s="264"/>
      <c r="B333" s="265"/>
      <c r="C333" s="266"/>
      <c r="D333" s="267"/>
      <c r="E333" s="267"/>
      <c r="F333" s="267"/>
      <c r="G333" s="267"/>
      <c r="H333" s="268"/>
      <c r="I333" s="267"/>
      <c r="J333" s="267"/>
      <c r="K333" s="267"/>
      <c r="L333" s="269"/>
      <c r="M333" s="267"/>
      <c r="N333" s="267"/>
      <c r="O333" s="267"/>
      <c r="P333" s="267"/>
      <c r="Q333" s="267"/>
      <c r="R333" s="270"/>
      <c r="S333" s="267"/>
      <c r="T333" s="267"/>
      <c r="U333" s="271"/>
      <c r="V333" s="268"/>
      <c r="W333" s="272"/>
      <c r="X333" s="272"/>
      <c r="Y333" s="272"/>
      <c r="Z333" s="272"/>
      <c r="AA333" s="272"/>
      <c r="AB333" s="268"/>
      <c r="AC333" s="272"/>
      <c r="AD333" s="272"/>
      <c r="AE333" s="272"/>
      <c r="AF333" s="268"/>
      <c r="AG333" s="272"/>
      <c r="AH333" s="196"/>
    </row>
    <row r="334" spans="1:34" ht="12.75" customHeight="1" x14ac:dyDescent="0.15">
      <c r="A334" s="264"/>
      <c r="B334" s="265"/>
      <c r="C334" s="266"/>
      <c r="D334" s="267"/>
      <c r="E334" s="267"/>
      <c r="F334" s="267"/>
      <c r="G334" s="267"/>
      <c r="H334" s="268"/>
      <c r="I334" s="267"/>
      <c r="J334" s="267"/>
      <c r="K334" s="267"/>
      <c r="L334" s="269"/>
      <c r="M334" s="267"/>
      <c r="N334" s="267"/>
      <c r="O334" s="267"/>
      <c r="P334" s="267"/>
      <c r="Q334" s="267"/>
      <c r="R334" s="270"/>
      <c r="S334" s="267"/>
      <c r="T334" s="267"/>
      <c r="U334" s="271"/>
      <c r="V334" s="268"/>
      <c r="W334" s="272"/>
      <c r="X334" s="272"/>
      <c r="Y334" s="272"/>
      <c r="Z334" s="272"/>
      <c r="AA334" s="272"/>
      <c r="AB334" s="268"/>
      <c r="AC334" s="272"/>
      <c r="AD334" s="272"/>
      <c r="AE334" s="272"/>
      <c r="AF334" s="268"/>
      <c r="AG334" s="272"/>
      <c r="AH334" s="196"/>
    </row>
    <row r="335" spans="1:34" ht="12.75" customHeight="1" x14ac:dyDescent="0.15">
      <c r="A335" s="264"/>
      <c r="B335" s="265"/>
      <c r="C335" s="266"/>
      <c r="D335" s="267"/>
      <c r="E335" s="267"/>
      <c r="F335" s="267"/>
      <c r="G335" s="267"/>
      <c r="H335" s="268"/>
      <c r="I335" s="267"/>
      <c r="J335" s="267"/>
      <c r="K335" s="267"/>
      <c r="L335" s="269"/>
      <c r="M335" s="267"/>
      <c r="N335" s="267"/>
      <c r="O335" s="267"/>
      <c r="P335" s="267"/>
      <c r="Q335" s="267"/>
      <c r="R335" s="270"/>
      <c r="S335" s="267"/>
      <c r="T335" s="267"/>
      <c r="U335" s="271"/>
      <c r="V335" s="268"/>
      <c r="W335" s="272"/>
      <c r="X335" s="272"/>
      <c r="Y335" s="272"/>
      <c r="Z335" s="272"/>
      <c r="AA335" s="272"/>
      <c r="AB335" s="268"/>
      <c r="AC335" s="272"/>
      <c r="AD335" s="272"/>
      <c r="AE335" s="272"/>
      <c r="AF335" s="268"/>
      <c r="AG335" s="272"/>
      <c r="AH335" s="196"/>
    </row>
    <row r="336" spans="1:34" ht="12.75" customHeight="1" x14ac:dyDescent="0.15">
      <c r="A336" s="264"/>
      <c r="B336" s="265"/>
      <c r="C336" s="266"/>
      <c r="D336" s="267"/>
      <c r="E336" s="267"/>
      <c r="F336" s="267"/>
      <c r="G336" s="267"/>
      <c r="H336" s="268"/>
      <c r="I336" s="267"/>
      <c r="J336" s="267"/>
      <c r="K336" s="267"/>
      <c r="L336" s="269"/>
      <c r="M336" s="267"/>
      <c r="N336" s="267"/>
      <c r="O336" s="267"/>
      <c r="P336" s="267"/>
      <c r="Q336" s="267"/>
      <c r="R336" s="270"/>
      <c r="S336" s="267"/>
      <c r="T336" s="267"/>
      <c r="U336" s="271"/>
      <c r="V336" s="268"/>
      <c r="W336" s="272"/>
      <c r="X336" s="272"/>
      <c r="Y336" s="272"/>
      <c r="Z336" s="272"/>
      <c r="AA336" s="272"/>
      <c r="AB336" s="268"/>
      <c r="AC336" s="272"/>
      <c r="AD336" s="272"/>
      <c r="AE336" s="272"/>
      <c r="AF336" s="268"/>
      <c r="AG336" s="272"/>
      <c r="AH336" s="196"/>
    </row>
    <row r="337" spans="1:34" ht="12.75" customHeight="1" x14ac:dyDescent="0.15">
      <c r="A337" s="264"/>
      <c r="B337" s="265"/>
      <c r="C337" s="266"/>
      <c r="D337" s="267"/>
      <c r="E337" s="267"/>
      <c r="F337" s="267"/>
      <c r="G337" s="267"/>
      <c r="H337" s="268"/>
      <c r="I337" s="267"/>
      <c r="J337" s="267"/>
      <c r="K337" s="267"/>
      <c r="L337" s="269"/>
      <c r="M337" s="267"/>
      <c r="N337" s="267"/>
      <c r="O337" s="267"/>
      <c r="P337" s="267"/>
      <c r="Q337" s="267"/>
      <c r="R337" s="270"/>
      <c r="S337" s="267"/>
      <c r="T337" s="267"/>
      <c r="U337" s="271"/>
      <c r="V337" s="268"/>
      <c r="W337" s="272"/>
      <c r="X337" s="272"/>
      <c r="Y337" s="272"/>
      <c r="Z337" s="272"/>
      <c r="AA337" s="272"/>
      <c r="AB337" s="268"/>
      <c r="AC337" s="272"/>
      <c r="AD337" s="272"/>
      <c r="AE337" s="272"/>
      <c r="AF337" s="268"/>
      <c r="AG337" s="272"/>
      <c r="AH337" s="196"/>
    </row>
    <row r="338" spans="1:34" ht="12.75" customHeight="1" x14ac:dyDescent="0.15">
      <c r="A338" s="264"/>
      <c r="B338" s="265"/>
      <c r="C338" s="266"/>
      <c r="D338" s="267"/>
      <c r="E338" s="267"/>
      <c r="F338" s="267"/>
      <c r="G338" s="267"/>
      <c r="H338" s="268"/>
      <c r="I338" s="267"/>
      <c r="J338" s="267"/>
      <c r="K338" s="267"/>
      <c r="L338" s="269"/>
      <c r="M338" s="267"/>
      <c r="N338" s="267"/>
      <c r="O338" s="267"/>
      <c r="P338" s="267"/>
      <c r="Q338" s="267"/>
      <c r="R338" s="270"/>
      <c r="S338" s="267"/>
      <c r="T338" s="267"/>
      <c r="U338" s="271"/>
      <c r="V338" s="268"/>
      <c r="W338" s="272"/>
      <c r="X338" s="272"/>
      <c r="Y338" s="272"/>
      <c r="Z338" s="272"/>
      <c r="AA338" s="272"/>
      <c r="AB338" s="268"/>
      <c r="AC338" s="272"/>
      <c r="AD338" s="272"/>
      <c r="AE338" s="272"/>
      <c r="AF338" s="268"/>
      <c r="AG338" s="272"/>
      <c r="AH338" s="196"/>
    </row>
    <row r="339" spans="1:34" ht="12.75" customHeight="1" x14ac:dyDescent="0.15">
      <c r="A339" s="264"/>
      <c r="B339" s="265"/>
      <c r="C339" s="266"/>
      <c r="D339" s="267"/>
      <c r="E339" s="267"/>
      <c r="F339" s="267"/>
      <c r="G339" s="267"/>
      <c r="H339" s="268"/>
      <c r="I339" s="267"/>
      <c r="J339" s="267"/>
      <c r="K339" s="267"/>
      <c r="L339" s="269"/>
      <c r="M339" s="267"/>
      <c r="N339" s="267"/>
      <c r="O339" s="267"/>
      <c r="P339" s="267"/>
      <c r="Q339" s="267"/>
      <c r="R339" s="270"/>
      <c r="S339" s="267"/>
      <c r="T339" s="267"/>
      <c r="U339" s="271"/>
      <c r="V339" s="268"/>
      <c r="W339" s="272"/>
      <c r="X339" s="272"/>
      <c r="Y339" s="272"/>
      <c r="Z339" s="272"/>
      <c r="AA339" s="272"/>
      <c r="AB339" s="268"/>
      <c r="AC339" s="272"/>
      <c r="AD339" s="272"/>
      <c r="AE339" s="272"/>
      <c r="AF339" s="268"/>
      <c r="AG339" s="272"/>
      <c r="AH339" s="196"/>
    </row>
    <row r="340" spans="1:34" ht="12.75" customHeight="1" x14ac:dyDescent="0.15">
      <c r="A340" s="264"/>
      <c r="B340" s="265"/>
      <c r="C340" s="266"/>
      <c r="D340" s="267"/>
      <c r="E340" s="267"/>
      <c r="F340" s="267"/>
      <c r="G340" s="267"/>
      <c r="H340" s="268"/>
      <c r="I340" s="267"/>
      <c r="J340" s="267"/>
      <c r="K340" s="267"/>
      <c r="L340" s="269"/>
      <c r="M340" s="267"/>
      <c r="N340" s="267"/>
      <c r="O340" s="267"/>
      <c r="P340" s="267"/>
      <c r="Q340" s="267"/>
      <c r="R340" s="270"/>
      <c r="S340" s="267"/>
      <c r="T340" s="267"/>
      <c r="U340" s="271"/>
      <c r="V340" s="268"/>
      <c r="W340" s="272"/>
      <c r="X340" s="272"/>
      <c r="Y340" s="272"/>
      <c r="Z340" s="272"/>
      <c r="AA340" s="272"/>
      <c r="AB340" s="268"/>
      <c r="AC340" s="272"/>
      <c r="AD340" s="272"/>
      <c r="AE340" s="272"/>
      <c r="AF340" s="268"/>
      <c r="AG340" s="272"/>
      <c r="AH340" s="196"/>
    </row>
    <row r="341" spans="1:34" ht="12.75" customHeight="1" x14ac:dyDescent="0.15">
      <c r="A341" s="264"/>
      <c r="B341" s="265"/>
      <c r="C341" s="266"/>
      <c r="D341" s="267"/>
      <c r="E341" s="267"/>
      <c r="F341" s="267"/>
      <c r="G341" s="267"/>
      <c r="H341" s="268"/>
      <c r="I341" s="267"/>
      <c r="J341" s="267"/>
      <c r="K341" s="267"/>
      <c r="L341" s="269"/>
      <c r="M341" s="267"/>
      <c r="N341" s="267"/>
      <c r="O341" s="267"/>
      <c r="P341" s="267"/>
      <c r="Q341" s="267"/>
      <c r="R341" s="270"/>
      <c r="S341" s="267"/>
      <c r="T341" s="267"/>
      <c r="U341" s="271"/>
      <c r="V341" s="268"/>
      <c r="W341" s="272"/>
      <c r="X341" s="272"/>
      <c r="Y341" s="272"/>
      <c r="Z341" s="272"/>
      <c r="AA341" s="272"/>
      <c r="AB341" s="268"/>
      <c r="AC341" s="272"/>
      <c r="AD341" s="272"/>
      <c r="AE341" s="272"/>
      <c r="AF341" s="268"/>
      <c r="AG341" s="272"/>
      <c r="AH341" s="196"/>
    </row>
    <row r="342" spans="1:34" ht="12.75" customHeight="1" x14ac:dyDescent="0.15">
      <c r="A342" s="264"/>
      <c r="B342" s="265"/>
      <c r="C342" s="266"/>
      <c r="D342" s="267"/>
      <c r="E342" s="267"/>
      <c r="F342" s="267"/>
      <c r="G342" s="267"/>
      <c r="H342" s="268"/>
      <c r="I342" s="267"/>
      <c r="J342" s="267"/>
      <c r="K342" s="267"/>
      <c r="L342" s="269"/>
      <c r="M342" s="267"/>
      <c r="N342" s="267"/>
      <c r="O342" s="267"/>
      <c r="P342" s="267"/>
      <c r="Q342" s="267"/>
      <c r="R342" s="270"/>
      <c r="S342" s="267"/>
      <c r="T342" s="267"/>
      <c r="U342" s="271"/>
      <c r="V342" s="268"/>
      <c r="W342" s="272"/>
      <c r="X342" s="272"/>
      <c r="Y342" s="272"/>
      <c r="Z342" s="272"/>
      <c r="AA342" s="272"/>
      <c r="AB342" s="268"/>
      <c r="AC342" s="272"/>
      <c r="AD342" s="272"/>
      <c r="AE342" s="272"/>
      <c r="AF342" s="268"/>
      <c r="AG342" s="272"/>
      <c r="AH342" s="196"/>
    </row>
    <row r="343" spans="1:34" ht="12.75" customHeight="1" x14ac:dyDescent="0.15">
      <c r="A343" s="264"/>
      <c r="B343" s="265"/>
      <c r="C343" s="266"/>
      <c r="D343" s="267"/>
      <c r="E343" s="267"/>
      <c r="F343" s="267"/>
      <c r="G343" s="267"/>
      <c r="H343" s="268"/>
      <c r="I343" s="267"/>
      <c r="J343" s="267"/>
      <c r="K343" s="267"/>
      <c r="L343" s="269"/>
      <c r="M343" s="267"/>
      <c r="N343" s="267"/>
      <c r="O343" s="267"/>
      <c r="P343" s="267"/>
      <c r="Q343" s="267"/>
      <c r="R343" s="270"/>
      <c r="S343" s="267"/>
      <c r="T343" s="267"/>
      <c r="U343" s="271"/>
      <c r="V343" s="268"/>
      <c r="W343" s="272"/>
      <c r="X343" s="272"/>
      <c r="Y343" s="272"/>
      <c r="Z343" s="272"/>
      <c r="AA343" s="272"/>
      <c r="AB343" s="268"/>
      <c r="AC343" s="272"/>
      <c r="AD343" s="272"/>
      <c r="AE343" s="272"/>
      <c r="AF343" s="268"/>
      <c r="AG343" s="272"/>
      <c r="AH343" s="196"/>
    </row>
    <row r="344" spans="1:34" ht="12.75" customHeight="1" x14ac:dyDescent="0.15">
      <c r="A344" s="264"/>
      <c r="B344" s="265"/>
      <c r="C344" s="266"/>
      <c r="D344" s="267"/>
      <c r="E344" s="267"/>
      <c r="F344" s="267"/>
      <c r="G344" s="267"/>
      <c r="H344" s="268"/>
      <c r="I344" s="267"/>
      <c r="J344" s="267"/>
      <c r="K344" s="267"/>
      <c r="L344" s="269"/>
      <c r="M344" s="267"/>
      <c r="N344" s="267"/>
      <c r="O344" s="267"/>
      <c r="P344" s="267"/>
      <c r="Q344" s="267"/>
      <c r="R344" s="270"/>
      <c r="S344" s="267"/>
      <c r="T344" s="267"/>
      <c r="U344" s="271"/>
      <c r="V344" s="268"/>
      <c r="W344" s="272"/>
      <c r="X344" s="272"/>
      <c r="Y344" s="272"/>
      <c r="Z344" s="272"/>
      <c r="AA344" s="272"/>
      <c r="AB344" s="268"/>
      <c r="AC344" s="272"/>
      <c r="AD344" s="272"/>
      <c r="AE344" s="272"/>
      <c r="AF344" s="268"/>
      <c r="AG344" s="272"/>
      <c r="AH344" s="196"/>
    </row>
    <row r="345" spans="1:34" ht="12.75" customHeight="1" x14ac:dyDescent="0.15">
      <c r="A345" s="264"/>
      <c r="B345" s="265"/>
      <c r="C345" s="266"/>
      <c r="D345" s="267"/>
      <c r="E345" s="267"/>
      <c r="F345" s="267"/>
      <c r="G345" s="267"/>
      <c r="H345" s="268"/>
      <c r="I345" s="267"/>
      <c r="J345" s="267"/>
      <c r="K345" s="267"/>
      <c r="L345" s="269"/>
      <c r="M345" s="267"/>
      <c r="N345" s="267"/>
      <c r="O345" s="267"/>
      <c r="P345" s="267"/>
      <c r="Q345" s="267"/>
      <c r="R345" s="270"/>
      <c r="S345" s="267"/>
      <c r="T345" s="267"/>
      <c r="U345" s="271"/>
      <c r="V345" s="268"/>
      <c r="W345" s="272"/>
      <c r="X345" s="272"/>
      <c r="Y345" s="272"/>
      <c r="Z345" s="272"/>
      <c r="AA345" s="272"/>
      <c r="AB345" s="268"/>
      <c r="AC345" s="272"/>
      <c r="AD345" s="272"/>
      <c r="AE345" s="272"/>
      <c r="AF345" s="268"/>
      <c r="AG345" s="272"/>
      <c r="AH345" s="196"/>
    </row>
    <row r="346" spans="1:34" ht="12.75" customHeight="1" x14ac:dyDescent="0.15">
      <c r="A346" s="264"/>
      <c r="B346" s="265"/>
      <c r="C346" s="266"/>
      <c r="D346" s="267"/>
      <c r="E346" s="267"/>
      <c r="F346" s="267"/>
      <c r="G346" s="267"/>
      <c r="H346" s="268"/>
      <c r="I346" s="267"/>
      <c r="J346" s="267"/>
      <c r="K346" s="267"/>
      <c r="L346" s="269"/>
      <c r="M346" s="267"/>
      <c r="N346" s="267"/>
      <c r="O346" s="267"/>
      <c r="P346" s="267"/>
      <c r="Q346" s="267"/>
      <c r="R346" s="270"/>
      <c r="S346" s="267"/>
      <c r="T346" s="267"/>
      <c r="U346" s="271"/>
      <c r="V346" s="268"/>
      <c r="W346" s="272"/>
      <c r="X346" s="272"/>
      <c r="Y346" s="272"/>
      <c r="Z346" s="272"/>
      <c r="AA346" s="272"/>
      <c r="AB346" s="268"/>
      <c r="AC346" s="272"/>
      <c r="AD346" s="272"/>
      <c r="AE346" s="272"/>
      <c r="AF346" s="268"/>
      <c r="AG346" s="272"/>
      <c r="AH346" s="196"/>
    </row>
    <row r="347" spans="1:34" ht="12.75" customHeight="1" x14ac:dyDescent="0.15">
      <c r="A347" s="264"/>
      <c r="B347" s="265"/>
      <c r="C347" s="266"/>
      <c r="D347" s="267"/>
      <c r="E347" s="267"/>
      <c r="F347" s="267"/>
      <c r="G347" s="267"/>
      <c r="H347" s="268"/>
      <c r="I347" s="267"/>
      <c r="J347" s="267"/>
      <c r="K347" s="267"/>
      <c r="L347" s="269"/>
      <c r="M347" s="267"/>
      <c r="N347" s="267"/>
      <c r="O347" s="267"/>
      <c r="P347" s="267"/>
      <c r="Q347" s="267"/>
      <c r="R347" s="270"/>
      <c r="S347" s="267"/>
      <c r="T347" s="267"/>
      <c r="U347" s="271"/>
      <c r="V347" s="268"/>
      <c r="W347" s="272"/>
      <c r="X347" s="272"/>
      <c r="Y347" s="272"/>
      <c r="Z347" s="272"/>
      <c r="AA347" s="272"/>
      <c r="AB347" s="268"/>
      <c r="AC347" s="272"/>
      <c r="AD347" s="272"/>
      <c r="AE347" s="272"/>
      <c r="AF347" s="268"/>
      <c r="AG347" s="272"/>
      <c r="AH347" s="196"/>
    </row>
    <row r="348" spans="1:34" ht="12.75" customHeight="1" x14ac:dyDescent="0.15">
      <c r="A348" s="264"/>
      <c r="B348" s="265"/>
      <c r="C348" s="266"/>
      <c r="D348" s="267"/>
      <c r="E348" s="267"/>
      <c r="F348" s="267"/>
      <c r="G348" s="267"/>
      <c r="H348" s="268"/>
      <c r="I348" s="267"/>
      <c r="J348" s="267"/>
      <c r="K348" s="267"/>
      <c r="L348" s="269"/>
      <c r="M348" s="267"/>
      <c r="N348" s="267"/>
      <c r="O348" s="267"/>
      <c r="P348" s="267"/>
      <c r="Q348" s="267"/>
      <c r="R348" s="270"/>
      <c r="S348" s="267"/>
      <c r="T348" s="267"/>
      <c r="U348" s="271"/>
      <c r="V348" s="268"/>
      <c r="W348" s="272"/>
      <c r="X348" s="272"/>
      <c r="Y348" s="272"/>
      <c r="Z348" s="272"/>
      <c r="AA348" s="272"/>
      <c r="AB348" s="268"/>
      <c r="AC348" s="272"/>
      <c r="AD348" s="272"/>
      <c r="AE348" s="272"/>
      <c r="AF348" s="268"/>
      <c r="AG348" s="272"/>
      <c r="AH348" s="196"/>
    </row>
    <row r="349" spans="1:34" ht="12.75" customHeight="1" x14ac:dyDescent="0.15">
      <c r="A349" s="264"/>
      <c r="B349" s="265"/>
      <c r="C349" s="266"/>
      <c r="D349" s="267"/>
      <c r="E349" s="267"/>
      <c r="F349" s="267"/>
      <c r="G349" s="267"/>
      <c r="H349" s="268"/>
      <c r="I349" s="267"/>
      <c r="J349" s="267"/>
      <c r="K349" s="267"/>
      <c r="L349" s="269"/>
      <c r="M349" s="267"/>
      <c r="N349" s="267"/>
      <c r="O349" s="267"/>
      <c r="P349" s="267"/>
      <c r="Q349" s="267"/>
      <c r="R349" s="270"/>
      <c r="S349" s="267"/>
      <c r="T349" s="267"/>
      <c r="U349" s="271"/>
      <c r="V349" s="268"/>
      <c r="W349" s="272"/>
      <c r="X349" s="272"/>
      <c r="Y349" s="272"/>
      <c r="Z349" s="272"/>
      <c r="AA349" s="272"/>
      <c r="AB349" s="268"/>
      <c r="AC349" s="272"/>
      <c r="AD349" s="272"/>
      <c r="AE349" s="272"/>
      <c r="AF349" s="268"/>
      <c r="AG349" s="272"/>
      <c r="AH349" s="196"/>
    </row>
    <row r="350" spans="1:34" ht="12.75" customHeight="1" x14ac:dyDescent="0.15">
      <c r="A350" s="264"/>
      <c r="B350" s="265"/>
      <c r="C350" s="266"/>
      <c r="D350" s="267"/>
      <c r="E350" s="267"/>
      <c r="F350" s="267"/>
      <c r="G350" s="267"/>
      <c r="H350" s="268"/>
      <c r="I350" s="267"/>
      <c r="J350" s="267"/>
      <c r="K350" s="267"/>
      <c r="L350" s="269"/>
      <c r="M350" s="267"/>
      <c r="N350" s="267"/>
      <c r="O350" s="267"/>
      <c r="P350" s="267"/>
      <c r="Q350" s="267"/>
      <c r="R350" s="270"/>
      <c r="S350" s="267"/>
      <c r="T350" s="267"/>
      <c r="U350" s="271"/>
      <c r="V350" s="268"/>
      <c r="W350" s="272"/>
      <c r="X350" s="272"/>
      <c r="Y350" s="272"/>
      <c r="Z350" s="272"/>
      <c r="AA350" s="272"/>
      <c r="AB350" s="268"/>
      <c r="AC350" s="272"/>
      <c r="AD350" s="272"/>
      <c r="AE350" s="272"/>
      <c r="AF350" s="268"/>
      <c r="AG350" s="272"/>
      <c r="AH350" s="196"/>
    </row>
    <row r="351" spans="1:34" ht="12.75" customHeight="1" x14ac:dyDescent="0.15">
      <c r="A351" s="264"/>
      <c r="B351" s="265"/>
      <c r="C351" s="266"/>
      <c r="D351" s="267"/>
      <c r="E351" s="267"/>
      <c r="F351" s="267"/>
      <c r="G351" s="267"/>
      <c r="H351" s="268"/>
      <c r="I351" s="267"/>
      <c r="J351" s="267"/>
      <c r="K351" s="267"/>
      <c r="L351" s="269"/>
      <c r="M351" s="267"/>
      <c r="N351" s="267"/>
      <c r="O351" s="267"/>
      <c r="P351" s="267"/>
      <c r="Q351" s="267"/>
      <c r="R351" s="270"/>
      <c r="S351" s="267"/>
      <c r="T351" s="267"/>
      <c r="U351" s="271"/>
      <c r="V351" s="268"/>
      <c r="W351" s="272"/>
      <c r="X351" s="272"/>
      <c r="Y351" s="272"/>
      <c r="Z351" s="272"/>
      <c r="AA351" s="272"/>
      <c r="AB351" s="268"/>
      <c r="AC351" s="272"/>
      <c r="AD351" s="272"/>
      <c r="AE351" s="272"/>
      <c r="AF351" s="268"/>
      <c r="AG351" s="272"/>
      <c r="AH351" s="196"/>
    </row>
    <row r="352" spans="1:34" ht="12.75" customHeight="1" x14ac:dyDescent="0.15">
      <c r="A352" s="264"/>
      <c r="B352" s="265"/>
      <c r="C352" s="266"/>
      <c r="D352" s="267"/>
      <c r="E352" s="267"/>
      <c r="F352" s="267"/>
      <c r="G352" s="267"/>
      <c r="H352" s="268"/>
      <c r="I352" s="267"/>
      <c r="J352" s="267"/>
      <c r="K352" s="267"/>
      <c r="L352" s="269"/>
      <c r="M352" s="267"/>
      <c r="N352" s="267"/>
      <c r="O352" s="267"/>
      <c r="P352" s="267"/>
      <c r="Q352" s="267"/>
      <c r="R352" s="270"/>
      <c r="S352" s="267"/>
      <c r="T352" s="267"/>
      <c r="U352" s="271"/>
      <c r="V352" s="268"/>
      <c r="W352" s="272"/>
      <c r="X352" s="272"/>
      <c r="Y352" s="272"/>
      <c r="Z352" s="272"/>
      <c r="AA352" s="272"/>
      <c r="AB352" s="268"/>
      <c r="AC352" s="272"/>
      <c r="AD352" s="272"/>
      <c r="AE352" s="272"/>
      <c r="AF352" s="268"/>
      <c r="AG352" s="272"/>
      <c r="AH352" s="196"/>
    </row>
    <row r="353" spans="1:34" ht="12.75" customHeight="1" x14ac:dyDescent="0.15">
      <c r="A353" s="264"/>
      <c r="B353" s="265"/>
      <c r="C353" s="266"/>
      <c r="D353" s="267"/>
      <c r="E353" s="267"/>
      <c r="F353" s="267"/>
      <c r="G353" s="267"/>
      <c r="H353" s="268"/>
      <c r="I353" s="267"/>
      <c r="J353" s="267"/>
      <c r="K353" s="267"/>
      <c r="L353" s="269"/>
      <c r="M353" s="267"/>
      <c r="N353" s="267"/>
      <c r="O353" s="267"/>
      <c r="P353" s="267"/>
      <c r="Q353" s="267"/>
      <c r="R353" s="270"/>
      <c r="S353" s="267"/>
      <c r="T353" s="267"/>
      <c r="U353" s="271"/>
      <c r="V353" s="268"/>
      <c r="W353" s="272"/>
      <c r="X353" s="272"/>
      <c r="Y353" s="272"/>
      <c r="Z353" s="272"/>
      <c r="AA353" s="272"/>
      <c r="AB353" s="268"/>
      <c r="AC353" s="272"/>
      <c r="AD353" s="272"/>
      <c r="AE353" s="272"/>
      <c r="AF353" s="268"/>
      <c r="AG353" s="272"/>
      <c r="AH353" s="196"/>
    </row>
    <row r="354" spans="1:34" ht="12.75" customHeight="1" x14ac:dyDescent="0.15">
      <c r="A354" s="264"/>
      <c r="B354" s="265"/>
      <c r="C354" s="266"/>
      <c r="D354" s="267"/>
      <c r="E354" s="267"/>
      <c r="F354" s="267"/>
      <c r="G354" s="267"/>
      <c r="H354" s="268"/>
      <c r="I354" s="267"/>
      <c r="J354" s="267"/>
      <c r="K354" s="267"/>
      <c r="L354" s="269"/>
      <c r="M354" s="267"/>
      <c r="N354" s="267"/>
      <c r="O354" s="267"/>
      <c r="P354" s="267"/>
      <c r="Q354" s="267"/>
      <c r="R354" s="270"/>
      <c r="S354" s="267"/>
      <c r="T354" s="267"/>
      <c r="U354" s="271"/>
      <c r="V354" s="268"/>
      <c r="W354" s="272"/>
      <c r="X354" s="272"/>
      <c r="Y354" s="272"/>
      <c r="Z354" s="272"/>
      <c r="AA354" s="272"/>
      <c r="AB354" s="268"/>
      <c r="AC354" s="272"/>
      <c r="AD354" s="272"/>
      <c r="AE354" s="272"/>
      <c r="AF354" s="268"/>
      <c r="AG354" s="272"/>
      <c r="AH354" s="196"/>
    </row>
    <row r="355" spans="1:34" ht="12.75" customHeight="1" x14ac:dyDescent="0.15">
      <c r="A355" s="264"/>
      <c r="B355" s="265"/>
      <c r="C355" s="266"/>
      <c r="D355" s="267"/>
      <c r="E355" s="267"/>
      <c r="F355" s="267"/>
      <c r="G355" s="267"/>
      <c r="H355" s="268"/>
      <c r="I355" s="267"/>
      <c r="J355" s="267"/>
      <c r="K355" s="267"/>
      <c r="L355" s="269"/>
      <c r="M355" s="267"/>
      <c r="N355" s="267"/>
      <c r="O355" s="267"/>
      <c r="P355" s="267"/>
      <c r="Q355" s="267"/>
      <c r="R355" s="270"/>
      <c r="S355" s="267"/>
      <c r="T355" s="267"/>
      <c r="U355" s="271"/>
      <c r="V355" s="268"/>
      <c r="W355" s="272"/>
      <c r="X355" s="272"/>
      <c r="Y355" s="272"/>
      <c r="Z355" s="272"/>
      <c r="AA355" s="272"/>
      <c r="AB355" s="268"/>
      <c r="AC355" s="272"/>
      <c r="AD355" s="272"/>
      <c r="AE355" s="272"/>
      <c r="AF355" s="268"/>
      <c r="AG355" s="272"/>
      <c r="AH355" s="196"/>
    </row>
    <row r="356" spans="1:34" ht="12.75" customHeight="1" x14ac:dyDescent="0.15">
      <c r="A356" s="264"/>
      <c r="B356" s="265"/>
      <c r="C356" s="266"/>
      <c r="D356" s="267"/>
      <c r="E356" s="267"/>
      <c r="F356" s="267"/>
      <c r="G356" s="267"/>
      <c r="H356" s="268"/>
      <c r="I356" s="267"/>
      <c r="J356" s="267"/>
      <c r="K356" s="267"/>
      <c r="L356" s="269"/>
      <c r="M356" s="267"/>
      <c r="N356" s="267"/>
      <c r="O356" s="267"/>
      <c r="P356" s="267"/>
      <c r="Q356" s="267"/>
      <c r="R356" s="270"/>
      <c r="S356" s="267"/>
      <c r="T356" s="267"/>
      <c r="U356" s="271"/>
      <c r="V356" s="268"/>
      <c r="W356" s="272"/>
      <c r="X356" s="272"/>
      <c r="Y356" s="272"/>
      <c r="Z356" s="272"/>
      <c r="AA356" s="272"/>
      <c r="AB356" s="268"/>
      <c r="AC356" s="272"/>
      <c r="AD356" s="272"/>
      <c r="AE356" s="272"/>
      <c r="AF356" s="268"/>
      <c r="AG356" s="272"/>
      <c r="AH356" s="196"/>
    </row>
    <row r="357" spans="1:34" ht="12.75" customHeight="1" x14ac:dyDescent="0.15">
      <c r="A357" s="264"/>
      <c r="B357" s="265"/>
      <c r="C357" s="266"/>
      <c r="D357" s="267"/>
      <c r="E357" s="267"/>
      <c r="F357" s="267"/>
      <c r="G357" s="267"/>
      <c r="H357" s="268"/>
      <c r="I357" s="267"/>
      <c r="J357" s="267"/>
      <c r="K357" s="267"/>
      <c r="L357" s="269"/>
      <c r="M357" s="267"/>
      <c r="N357" s="267"/>
      <c r="O357" s="267"/>
      <c r="P357" s="267"/>
      <c r="Q357" s="267"/>
      <c r="R357" s="270"/>
      <c r="S357" s="267"/>
      <c r="T357" s="267"/>
      <c r="U357" s="271"/>
      <c r="V357" s="268"/>
      <c r="W357" s="272"/>
      <c r="X357" s="272"/>
      <c r="Y357" s="272"/>
      <c r="Z357" s="272"/>
      <c r="AA357" s="272"/>
      <c r="AB357" s="268"/>
      <c r="AC357" s="272"/>
      <c r="AD357" s="272"/>
      <c r="AE357" s="272"/>
      <c r="AF357" s="268"/>
      <c r="AG357" s="272"/>
      <c r="AH357" s="196"/>
    </row>
    <row r="358" spans="1:34" ht="12.75" customHeight="1" x14ac:dyDescent="0.15">
      <c r="A358" s="264"/>
      <c r="B358" s="265"/>
      <c r="C358" s="266"/>
      <c r="D358" s="267"/>
      <c r="E358" s="267"/>
      <c r="F358" s="267"/>
      <c r="G358" s="267"/>
      <c r="H358" s="268"/>
      <c r="I358" s="267"/>
      <c r="J358" s="267"/>
      <c r="K358" s="267"/>
      <c r="L358" s="269"/>
      <c r="M358" s="267"/>
      <c r="N358" s="267"/>
      <c r="O358" s="267"/>
      <c r="P358" s="267"/>
      <c r="Q358" s="267"/>
      <c r="R358" s="270"/>
      <c r="S358" s="267"/>
      <c r="T358" s="267"/>
      <c r="U358" s="271"/>
      <c r="V358" s="268"/>
      <c r="W358" s="272"/>
      <c r="X358" s="272"/>
      <c r="Y358" s="272"/>
      <c r="Z358" s="272"/>
      <c r="AA358" s="272"/>
      <c r="AB358" s="268"/>
      <c r="AC358" s="272"/>
      <c r="AD358" s="272"/>
      <c r="AE358" s="272"/>
      <c r="AF358" s="268"/>
      <c r="AG358" s="272"/>
      <c r="AH358" s="196"/>
    </row>
    <row r="359" spans="1:34" ht="12.75" customHeight="1" x14ac:dyDescent="0.15">
      <c r="A359" s="264"/>
      <c r="B359" s="265"/>
      <c r="C359" s="266"/>
      <c r="D359" s="267"/>
      <c r="E359" s="267"/>
      <c r="F359" s="267"/>
      <c r="G359" s="267"/>
      <c r="H359" s="268"/>
      <c r="I359" s="267"/>
      <c r="J359" s="267"/>
      <c r="K359" s="267"/>
      <c r="L359" s="269"/>
      <c r="M359" s="267"/>
      <c r="N359" s="267"/>
      <c r="O359" s="267"/>
      <c r="P359" s="267"/>
      <c r="Q359" s="267"/>
      <c r="R359" s="270"/>
      <c r="S359" s="267"/>
      <c r="T359" s="267"/>
      <c r="U359" s="271"/>
      <c r="V359" s="268"/>
      <c r="W359" s="272"/>
      <c r="X359" s="272"/>
      <c r="Y359" s="272"/>
      <c r="Z359" s="272"/>
      <c r="AA359" s="272"/>
      <c r="AB359" s="268"/>
      <c r="AC359" s="272"/>
      <c r="AD359" s="272"/>
      <c r="AE359" s="272"/>
      <c r="AF359" s="268"/>
      <c r="AG359" s="272"/>
      <c r="AH359" s="196"/>
    </row>
    <row r="360" spans="1:34" ht="12.75" customHeight="1" x14ac:dyDescent="0.15">
      <c r="A360" s="264"/>
      <c r="B360" s="265"/>
      <c r="C360" s="266"/>
      <c r="D360" s="267"/>
      <c r="E360" s="267"/>
      <c r="F360" s="267"/>
      <c r="G360" s="267"/>
      <c r="H360" s="268"/>
      <c r="I360" s="267"/>
      <c r="J360" s="267"/>
      <c r="K360" s="267"/>
      <c r="L360" s="269"/>
      <c r="M360" s="267"/>
      <c r="N360" s="267"/>
      <c r="O360" s="267"/>
      <c r="P360" s="267"/>
      <c r="Q360" s="267"/>
      <c r="R360" s="270"/>
      <c r="S360" s="267"/>
      <c r="T360" s="267"/>
      <c r="U360" s="271"/>
      <c r="V360" s="268"/>
      <c r="W360" s="272"/>
      <c r="X360" s="272"/>
      <c r="Y360" s="272"/>
      <c r="Z360" s="272"/>
      <c r="AA360" s="272"/>
      <c r="AB360" s="268"/>
      <c r="AC360" s="272"/>
      <c r="AD360" s="272"/>
      <c r="AE360" s="272"/>
      <c r="AF360" s="268"/>
      <c r="AG360" s="272"/>
      <c r="AH360" s="196"/>
    </row>
    <row r="361" spans="1:34" ht="12.75" customHeight="1" x14ac:dyDescent="0.15">
      <c r="A361" s="264"/>
      <c r="B361" s="265"/>
      <c r="C361" s="266"/>
      <c r="D361" s="267"/>
      <c r="E361" s="267"/>
      <c r="F361" s="267"/>
      <c r="G361" s="267"/>
      <c r="H361" s="268"/>
      <c r="I361" s="267"/>
      <c r="J361" s="267"/>
      <c r="K361" s="267"/>
      <c r="L361" s="269"/>
      <c r="M361" s="267"/>
      <c r="N361" s="267"/>
      <c r="O361" s="267"/>
      <c r="P361" s="267"/>
      <c r="Q361" s="267"/>
      <c r="R361" s="270"/>
      <c r="S361" s="267"/>
      <c r="T361" s="267"/>
      <c r="U361" s="271"/>
      <c r="V361" s="268"/>
      <c r="W361" s="272"/>
      <c r="X361" s="272"/>
      <c r="Y361" s="272"/>
      <c r="Z361" s="272"/>
      <c r="AA361" s="272"/>
      <c r="AB361" s="268"/>
      <c r="AC361" s="272"/>
      <c r="AD361" s="272"/>
      <c r="AE361" s="272"/>
      <c r="AF361" s="268"/>
      <c r="AG361" s="272"/>
      <c r="AH361" s="196"/>
    </row>
    <row r="362" spans="1:34" ht="12.75" customHeight="1" x14ac:dyDescent="0.15">
      <c r="A362" s="264"/>
      <c r="B362" s="265"/>
      <c r="C362" s="266"/>
      <c r="D362" s="267"/>
      <c r="E362" s="267"/>
      <c r="F362" s="267"/>
      <c r="G362" s="267"/>
      <c r="H362" s="268"/>
      <c r="I362" s="267"/>
      <c r="J362" s="267"/>
      <c r="K362" s="267"/>
      <c r="L362" s="269"/>
      <c r="M362" s="267"/>
      <c r="N362" s="267"/>
      <c r="O362" s="267"/>
      <c r="P362" s="267"/>
      <c r="Q362" s="267"/>
      <c r="R362" s="270"/>
      <c r="S362" s="267"/>
      <c r="T362" s="267"/>
      <c r="U362" s="271"/>
      <c r="V362" s="268"/>
      <c r="W362" s="272"/>
      <c r="X362" s="272"/>
      <c r="Y362" s="272"/>
      <c r="Z362" s="272"/>
      <c r="AA362" s="272"/>
      <c r="AB362" s="268"/>
      <c r="AC362" s="272"/>
      <c r="AD362" s="272"/>
      <c r="AE362" s="272"/>
      <c r="AF362" s="268"/>
      <c r="AG362" s="272"/>
      <c r="AH362" s="196"/>
    </row>
    <row r="363" spans="1:34" ht="12.75" customHeight="1" x14ac:dyDescent="0.15">
      <c r="A363" s="264"/>
      <c r="B363" s="265"/>
      <c r="C363" s="266"/>
      <c r="D363" s="267"/>
      <c r="E363" s="267"/>
      <c r="F363" s="267"/>
      <c r="G363" s="267"/>
      <c r="H363" s="268"/>
      <c r="I363" s="267"/>
      <c r="J363" s="267"/>
      <c r="K363" s="267"/>
      <c r="L363" s="269"/>
      <c r="M363" s="267"/>
      <c r="N363" s="267"/>
      <c r="O363" s="267"/>
      <c r="P363" s="267"/>
      <c r="Q363" s="267"/>
      <c r="R363" s="270"/>
      <c r="S363" s="267"/>
      <c r="T363" s="267"/>
      <c r="U363" s="271"/>
      <c r="V363" s="268"/>
      <c r="W363" s="272"/>
      <c r="X363" s="272"/>
      <c r="Y363" s="272"/>
      <c r="Z363" s="272"/>
      <c r="AA363" s="272"/>
      <c r="AB363" s="268"/>
      <c r="AC363" s="272"/>
      <c r="AD363" s="272"/>
      <c r="AE363" s="272"/>
      <c r="AF363" s="268"/>
      <c r="AG363" s="272"/>
      <c r="AH363" s="196"/>
    </row>
    <row r="364" spans="1:34" ht="12.75" customHeight="1" x14ac:dyDescent="0.15">
      <c r="A364" s="264"/>
      <c r="B364" s="265"/>
      <c r="C364" s="266"/>
      <c r="D364" s="267"/>
      <c r="E364" s="267"/>
      <c r="F364" s="267"/>
      <c r="G364" s="267"/>
      <c r="H364" s="268"/>
      <c r="I364" s="267"/>
      <c r="J364" s="267"/>
      <c r="K364" s="267"/>
      <c r="L364" s="269"/>
      <c r="M364" s="267"/>
      <c r="N364" s="267"/>
      <c r="O364" s="267"/>
      <c r="P364" s="267"/>
      <c r="Q364" s="267"/>
      <c r="R364" s="270"/>
      <c r="S364" s="267"/>
      <c r="T364" s="267"/>
      <c r="U364" s="271"/>
      <c r="V364" s="268"/>
      <c r="W364" s="272"/>
      <c r="X364" s="272"/>
      <c r="Y364" s="272"/>
      <c r="Z364" s="272"/>
      <c r="AA364" s="272"/>
      <c r="AB364" s="268"/>
      <c r="AC364" s="272"/>
      <c r="AD364" s="272"/>
      <c r="AE364" s="272"/>
      <c r="AF364" s="268"/>
      <c r="AG364" s="272"/>
      <c r="AH364" s="196"/>
    </row>
    <row r="365" spans="1:34" ht="12.75" customHeight="1" x14ac:dyDescent="0.15">
      <c r="A365" s="264"/>
      <c r="B365" s="265"/>
      <c r="C365" s="266"/>
      <c r="D365" s="267"/>
      <c r="E365" s="267"/>
      <c r="F365" s="267"/>
      <c r="G365" s="267"/>
      <c r="H365" s="268"/>
      <c r="I365" s="267"/>
      <c r="J365" s="267"/>
      <c r="K365" s="267"/>
      <c r="L365" s="269"/>
      <c r="M365" s="267"/>
      <c r="N365" s="267"/>
      <c r="O365" s="267"/>
      <c r="P365" s="267"/>
      <c r="Q365" s="267"/>
      <c r="R365" s="270"/>
      <c r="S365" s="267"/>
      <c r="T365" s="267"/>
      <c r="U365" s="271"/>
      <c r="V365" s="268"/>
      <c r="W365" s="272"/>
      <c r="X365" s="272"/>
      <c r="Y365" s="272"/>
      <c r="Z365" s="272"/>
      <c r="AA365" s="272"/>
      <c r="AB365" s="268"/>
      <c r="AC365" s="272"/>
      <c r="AD365" s="272"/>
      <c r="AE365" s="272"/>
      <c r="AF365" s="268"/>
      <c r="AG365" s="272"/>
      <c r="AH365" s="196"/>
    </row>
    <row r="366" spans="1:34" ht="12.75" customHeight="1" x14ac:dyDescent="0.15">
      <c r="A366" s="264"/>
      <c r="B366" s="265"/>
      <c r="C366" s="266"/>
      <c r="D366" s="267"/>
      <c r="E366" s="267"/>
      <c r="F366" s="267"/>
      <c r="G366" s="267"/>
      <c r="H366" s="268"/>
      <c r="I366" s="267"/>
      <c r="J366" s="267"/>
      <c r="K366" s="267"/>
      <c r="L366" s="269"/>
      <c r="M366" s="267"/>
      <c r="N366" s="267"/>
      <c r="O366" s="267"/>
      <c r="P366" s="267"/>
      <c r="Q366" s="267"/>
      <c r="R366" s="270"/>
      <c r="S366" s="267"/>
      <c r="T366" s="267"/>
      <c r="U366" s="271"/>
      <c r="V366" s="268"/>
      <c r="W366" s="272"/>
      <c r="X366" s="272"/>
      <c r="Y366" s="272"/>
      <c r="Z366" s="272"/>
      <c r="AA366" s="272"/>
      <c r="AB366" s="268"/>
      <c r="AC366" s="272"/>
      <c r="AD366" s="272"/>
      <c r="AE366" s="272"/>
      <c r="AF366" s="268"/>
      <c r="AG366" s="272"/>
      <c r="AH366" s="196"/>
    </row>
    <row r="367" spans="1:34" ht="12.75" customHeight="1" x14ac:dyDescent="0.15">
      <c r="A367" s="264"/>
      <c r="B367" s="265"/>
      <c r="C367" s="266"/>
      <c r="D367" s="267"/>
      <c r="E367" s="267"/>
      <c r="F367" s="267"/>
      <c r="G367" s="267"/>
      <c r="H367" s="268"/>
      <c r="I367" s="267"/>
      <c r="J367" s="267"/>
      <c r="K367" s="267"/>
      <c r="L367" s="269"/>
      <c r="M367" s="267"/>
      <c r="N367" s="267"/>
      <c r="O367" s="267"/>
      <c r="P367" s="267"/>
      <c r="Q367" s="267"/>
      <c r="R367" s="270"/>
      <c r="S367" s="267"/>
      <c r="T367" s="267"/>
      <c r="U367" s="271"/>
      <c r="V367" s="268"/>
      <c r="W367" s="272"/>
      <c r="X367" s="272"/>
      <c r="Y367" s="272"/>
      <c r="Z367" s="272"/>
      <c r="AA367" s="272"/>
      <c r="AB367" s="268"/>
      <c r="AC367" s="272"/>
      <c r="AD367" s="272"/>
      <c r="AE367" s="272"/>
      <c r="AF367" s="268"/>
      <c r="AG367" s="272"/>
      <c r="AH367" s="196"/>
    </row>
    <row r="368" spans="1:34" ht="12.75" customHeight="1" x14ac:dyDescent="0.15">
      <c r="A368" s="264"/>
      <c r="B368" s="265"/>
      <c r="C368" s="266"/>
      <c r="D368" s="267"/>
      <c r="E368" s="267"/>
      <c r="F368" s="267"/>
      <c r="G368" s="267"/>
      <c r="H368" s="268"/>
      <c r="I368" s="267"/>
      <c r="J368" s="267"/>
      <c r="K368" s="267"/>
      <c r="L368" s="269"/>
      <c r="M368" s="267"/>
      <c r="N368" s="267"/>
      <c r="O368" s="267"/>
      <c r="P368" s="267"/>
      <c r="Q368" s="267"/>
      <c r="R368" s="270"/>
      <c r="S368" s="267"/>
      <c r="T368" s="267"/>
      <c r="U368" s="271"/>
      <c r="V368" s="268"/>
      <c r="W368" s="272"/>
      <c r="X368" s="272"/>
      <c r="Y368" s="272"/>
      <c r="Z368" s="272"/>
      <c r="AA368" s="272"/>
      <c r="AB368" s="268"/>
      <c r="AC368" s="272"/>
      <c r="AD368" s="272"/>
      <c r="AE368" s="272"/>
      <c r="AF368" s="268"/>
      <c r="AG368" s="272"/>
      <c r="AH368" s="196"/>
    </row>
    <row r="369" spans="1:34" ht="12.75" customHeight="1" x14ac:dyDescent="0.15">
      <c r="A369" s="264"/>
      <c r="B369" s="265"/>
      <c r="C369" s="266"/>
      <c r="D369" s="267"/>
      <c r="E369" s="267"/>
      <c r="F369" s="267"/>
      <c r="G369" s="267"/>
      <c r="H369" s="268"/>
      <c r="I369" s="267"/>
      <c r="J369" s="267"/>
      <c r="K369" s="267"/>
      <c r="L369" s="269"/>
      <c r="M369" s="267"/>
      <c r="N369" s="267"/>
      <c r="O369" s="267"/>
      <c r="P369" s="267"/>
      <c r="Q369" s="267"/>
      <c r="R369" s="270"/>
      <c r="S369" s="267"/>
      <c r="T369" s="267"/>
      <c r="U369" s="271"/>
      <c r="V369" s="268"/>
      <c r="W369" s="272"/>
      <c r="X369" s="272"/>
      <c r="Y369" s="272"/>
      <c r="Z369" s="272"/>
      <c r="AA369" s="272"/>
      <c r="AB369" s="268"/>
      <c r="AC369" s="272"/>
      <c r="AD369" s="272"/>
      <c r="AE369" s="272"/>
      <c r="AF369" s="268"/>
      <c r="AG369" s="272"/>
      <c r="AH369" s="196"/>
    </row>
    <row r="370" spans="1:34" ht="12.75" customHeight="1" x14ac:dyDescent="0.15">
      <c r="A370" s="264"/>
      <c r="B370" s="265"/>
      <c r="C370" s="266"/>
      <c r="D370" s="267"/>
      <c r="E370" s="267"/>
      <c r="F370" s="267"/>
      <c r="G370" s="267"/>
      <c r="H370" s="268"/>
      <c r="I370" s="267"/>
      <c r="J370" s="267"/>
      <c r="K370" s="267"/>
      <c r="L370" s="269"/>
      <c r="M370" s="267"/>
      <c r="N370" s="267"/>
      <c r="O370" s="267"/>
      <c r="P370" s="267"/>
      <c r="Q370" s="267"/>
      <c r="R370" s="270"/>
      <c r="S370" s="267"/>
      <c r="T370" s="267"/>
      <c r="U370" s="271"/>
      <c r="V370" s="268"/>
      <c r="W370" s="272"/>
      <c r="X370" s="272"/>
      <c r="Y370" s="272"/>
      <c r="Z370" s="272"/>
      <c r="AA370" s="272"/>
      <c r="AB370" s="268"/>
      <c r="AC370" s="272"/>
      <c r="AD370" s="272"/>
      <c r="AE370" s="272"/>
      <c r="AF370" s="268"/>
      <c r="AG370" s="272"/>
      <c r="AH370" s="196"/>
    </row>
    <row r="371" spans="1:34" ht="12.75" customHeight="1" x14ac:dyDescent="0.15">
      <c r="A371" s="264"/>
      <c r="B371" s="265"/>
      <c r="C371" s="266"/>
      <c r="D371" s="267"/>
      <c r="E371" s="267"/>
      <c r="F371" s="267"/>
      <c r="G371" s="267"/>
      <c r="H371" s="268"/>
      <c r="I371" s="267"/>
      <c r="J371" s="267"/>
      <c r="K371" s="267"/>
      <c r="L371" s="269"/>
      <c r="M371" s="267"/>
      <c r="N371" s="267"/>
      <c r="O371" s="267"/>
      <c r="P371" s="267"/>
      <c r="Q371" s="267"/>
      <c r="R371" s="270"/>
      <c r="S371" s="267"/>
      <c r="T371" s="267"/>
      <c r="U371" s="271"/>
      <c r="V371" s="268"/>
      <c r="W371" s="272"/>
      <c r="X371" s="272"/>
      <c r="Y371" s="272"/>
      <c r="Z371" s="272"/>
      <c r="AA371" s="272"/>
      <c r="AB371" s="268"/>
      <c r="AC371" s="272"/>
      <c r="AD371" s="272"/>
      <c r="AE371" s="272"/>
      <c r="AF371" s="268"/>
      <c r="AG371" s="272"/>
      <c r="AH371" s="196"/>
    </row>
    <row r="372" spans="1:34" ht="12.75" customHeight="1" x14ac:dyDescent="0.15">
      <c r="A372" s="264"/>
      <c r="B372" s="265"/>
      <c r="C372" s="266"/>
      <c r="D372" s="267"/>
      <c r="E372" s="267"/>
      <c r="F372" s="267"/>
      <c r="G372" s="267"/>
      <c r="H372" s="268"/>
      <c r="I372" s="267"/>
      <c r="J372" s="267"/>
      <c r="K372" s="267"/>
      <c r="L372" s="269"/>
      <c r="M372" s="267"/>
      <c r="N372" s="267"/>
      <c r="O372" s="267"/>
      <c r="P372" s="267"/>
      <c r="Q372" s="267"/>
      <c r="R372" s="270"/>
      <c r="S372" s="267"/>
      <c r="T372" s="267"/>
      <c r="U372" s="271"/>
      <c r="V372" s="268"/>
      <c r="W372" s="272"/>
      <c r="X372" s="272"/>
      <c r="Y372" s="272"/>
      <c r="Z372" s="272"/>
      <c r="AA372" s="272"/>
      <c r="AB372" s="268"/>
      <c r="AC372" s="272"/>
      <c r="AD372" s="272"/>
      <c r="AE372" s="272"/>
      <c r="AF372" s="268"/>
      <c r="AG372" s="272"/>
      <c r="AH372" s="196"/>
    </row>
    <row r="373" spans="1:34" ht="12.75" customHeight="1" x14ac:dyDescent="0.15">
      <c r="A373" s="264"/>
      <c r="B373" s="265"/>
      <c r="C373" s="266"/>
      <c r="D373" s="267"/>
      <c r="E373" s="267"/>
      <c r="F373" s="267"/>
      <c r="G373" s="267"/>
      <c r="H373" s="268"/>
      <c r="I373" s="267"/>
      <c r="J373" s="267"/>
      <c r="K373" s="267"/>
      <c r="L373" s="269"/>
      <c r="M373" s="267"/>
      <c r="N373" s="267"/>
      <c r="O373" s="267"/>
      <c r="P373" s="267"/>
      <c r="Q373" s="267"/>
      <c r="R373" s="270"/>
      <c r="S373" s="267"/>
      <c r="T373" s="267"/>
      <c r="U373" s="271"/>
      <c r="V373" s="268"/>
      <c r="W373" s="272"/>
      <c r="X373" s="272"/>
      <c r="Y373" s="272"/>
      <c r="Z373" s="272"/>
      <c r="AA373" s="272"/>
      <c r="AB373" s="268"/>
      <c r="AC373" s="272"/>
      <c r="AD373" s="272"/>
      <c r="AE373" s="272"/>
      <c r="AF373" s="268"/>
      <c r="AG373" s="272"/>
      <c r="AH373" s="196"/>
    </row>
    <row r="374" spans="1:34" ht="12.75" customHeight="1" x14ac:dyDescent="0.15">
      <c r="A374" s="264"/>
      <c r="B374" s="265"/>
      <c r="C374" s="266"/>
      <c r="D374" s="267"/>
      <c r="E374" s="267"/>
      <c r="F374" s="267"/>
      <c r="G374" s="267"/>
      <c r="H374" s="268"/>
      <c r="I374" s="267"/>
      <c r="J374" s="267"/>
      <c r="K374" s="267"/>
      <c r="L374" s="269"/>
      <c r="M374" s="267"/>
      <c r="N374" s="267"/>
      <c r="O374" s="267"/>
      <c r="P374" s="267"/>
      <c r="Q374" s="267"/>
      <c r="R374" s="270"/>
      <c r="S374" s="267"/>
      <c r="T374" s="267"/>
      <c r="U374" s="271"/>
      <c r="V374" s="268"/>
      <c r="W374" s="272"/>
      <c r="X374" s="272"/>
      <c r="Y374" s="272"/>
      <c r="Z374" s="272"/>
      <c r="AA374" s="272"/>
      <c r="AB374" s="268"/>
      <c r="AC374" s="272"/>
      <c r="AD374" s="272"/>
      <c r="AE374" s="272"/>
      <c r="AF374" s="268"/>
      <c r="AG374" s="272"/>
      <c r="AH374" s="196"/>
    </row>
    <row r="375" spans="1:34" ht="12.75" customHeight="1" x14ac:dyDescent="0.15">
      <c r="A375" s="264"/>
      <c r="B375" s="265"/>
      <c r="C375" s="266"/>
      <c r="D375" s="267"/>
      <c r="E375" s="267"/>
      <c r="F375" s="267"/>
      <c r="G375" s="267"/>
      <c r="H375" s="268"/>
      <c r="I375" s="267"/>
      <c r="J375" s="267"/>
      <c r="K375" s="267"/>
      <c r="L375" s="269"/>
      <c r="M375" s="267"/>
      <c r="N375" s="267"/>
      <c r="O375" s="267"/>
      <c r="P375" s="267"/>
      <c r="Q375" s="267"/>
      <c r="R375" s="270"/>
      <c r="S375" s="267"/>
      <c r="T375" s="267"/>
      <c r="U375" s="271"/>
      <c r="V375" s="268"/>
      <c r="W375" s="272"/>
      <c r="X375" s="272"/>
      <c r="Y375" s="272"/>
      <c r="Z375" s="272"/>
      <c r="AA375" s="272"/>
      <c r="AB375" s="268"/>
      <c r="AC375" s="272"/>
      <c r="AD375" s="272"/>
      <c r="AE375" s="272"/>
      <c r="AF375" s="268"/>
      <c r="AG375" s="272"/>
      <c r="AH375" s="196"/>
    </row>
    <row r="376" spans="1:34" ht="12.75" customHeight="1" x14ac:dyDescent="0.15">
      <c r="A376" s="264"/>
      <c r="B376" s="265"/>
      <c r="C376" s="266"/>
      <c r="D376" s="267"/>
      <c r="E376" s="267"/>
      <c r="F376" s="267"/>
      <c r="G376" s="267"/>
      <c r="H376" s="268"/>
      <c r="I376" s="267"/>
      <c r="J376" s="267"/>
      <c r="K376" s="267"/>
      <c r="L376" s="269"/>
      <c r="M376" s="267"/>
      <c r="N376" s="267"/>
      <c r="O376" s="267"/>
      <c r="P376" s="267"/>
      <c r="Q376" s="267"/>
      <c r="R376" s="270"/>
      <c r="S376" s="267"/>
      <c r="T376" s="267"/>
      <c r="U376" s="271"/>
      <c r="V376" s="268"/>
      <c r="W376" s="272"/>
      <c r="X376" s="272"/>
      <c r="Y376" s="272"/>
      <c r="Z376" s="272"/>
      <c r="AA376" s="272"/>
      <c r="AB376" s="268"/>
      <c r="AC376" s="272"/>
      <c r="AD376" s="272"/>
      <c r="AE376" s="272"/>
      <c r="AF376" s="268"/>
      <c r="AG376" s="272"/>
      <c r="AH376" s="196"/>
    </row>
    <row r="377" spans="1:34" ht="12.75" customHeight="1" x14ac:dyDescent="0.15">
      <c r="A377" s="264"/>
      <c r="B377" s="265"/>
      <c r="C377" s="266"/>
      <c r="D377" s="267"/>
      <c r="E377" s="267"/>
      <c r="F377" s="267"/>
      <c r="G377" s="267"/>
      <c r="H377" s="268"/>
      <c r="I377" s="267"/>
      <c r="J377" s="267"/>
      <c r="K377" s="267"/>
      <c r="L377" s="269"/>
      <c r="M377" s="267"/>
      <c r="N377" s="267"/>
      <c r="O377" s="267"/>
      <c r="P377" s="267"/>
      <c r="Q377" s="267"/>
      <c r="R377" s="270"/>
      <c r="S377" s="267"/>
      <c r="T377" s="267"/>
      <c r="U377" s="271"/>
      <c r="V377" s="268"/>
      <c r="W377" s="272"/>
      <c r="X377" s="272"/>
      <c r="Y377" s="272"/>
      <c r="Z377" s="272"/>
      <c r="AA377" s="272"/>
      <c r="AB377" s="268"/>
      <c r="AC377" s="272"/>
      <c r="AD377" s="272"/>
      <c r="AE377" s="272"/>
      <c r="AF377" s="268"/>
      <c r="AG377" s="272"/>
      <c r="AH377" s="196"/>
    </row>
    <row r="378" spans="1:34" ht="12.75" customHeight="1" x14ac:dyDescent="0.15">
      <c r="A378" s="264"/>
      <c r="B378" s="265"/>
      <c r="C378" s="266"/>
      <c r="D378" s="267"/>
      <c r="E378" s="267"/>
      <c r="F378" s="267"/>
      <c r="G378" s="267"/>
      <c r="H378" s="268"/>
      <c r="I378" s="267"/>
      <c r="J378" s="267"/>
      <c r="K378" s="267"/>
      <c r="L378" s="269"/>
      <c r="M378" s="267"/>
      <c r="N378" s="267"/>
      <c r="O378" s="267"/>
      <c r="P378" s="267"/>
      <c r="Q378" s="267"/>
      <c r="R378" s="270"/>
      <c r="S378" s="267"/>
      <c r="T378" s="267"/>
      <c r="U378" s="271"/>
      <c r="V378" s="268"/>
      <c r="W378" s="272"/>
      <c r="X378" s="272"/>
      <c r="Y378" s="272"/>
      <c r="Z378" s="272"/>
      <c r="AA378" s="272"/>
      <c r="AB378" s="268"/>
      <c r="AC378" s="272"/>
      <c r="AD378" s="272"/>
      <c r="AE378" s="272"/>
      <c r="AF378" s="268"/>
      <c r="AG378" s="272"/>
      <c r="AH378" s="196"/>
    </row>
    <row r="379" spans="1:34" ht="12.75" customHeight="1" x14ac:dyDescent="0.15">
      <c r="A379" s="264"/>
      <c r="B379" s="265"/>
      <c r="C379" s="266"/>
      <c r="D379" s="267"/>
      <c r="E379" s="267"/>
      <c r="F379" s="267"/>
      <c r="G379" s="267"/>
      <c r="H379" s="268"/>
      <c r="I379" s="267"/>
      <c r="J379" s="267"/>
      <c r="K379" s="267"/>
      <c r="L379" s="269"/>
      <c r="M379" s="267"/>
      <c r="N379" s="267"/>
      <c r="O379" s="267"/>
      <c r="P379" s="267"/>
      <c r="Q379" s="267"/>
      <c r="R379" s="270"/>
      <c r="S379" s="267"/>
      <c r="T379" s="267"/>
      <c r="U379" s="271"/>
      <c r="V379" s="268"/>
      <c r="W379" s="272"/>
      <c r="X379" s="272"/>
      <c r="Y379" s="272"/>
      <c r="Z379" s="272"/>
      <c r="AA379" s="272"/>
      <c r="AB379" s="268"/>
      <c r="AC379" s="272"/>
      <c r="AD379" s="272"/>
      <c r="AE379" s="272"/>
      <c r="AF379" s="268"/>
      <c r="AG379" s="272"/>
      <c r="AH379" s="196"/>
    </row>
    <row r="380" spans="1:34" ht="12.75" customHeight="1" x14ac:dyDescent="0.15">
      <c r="A380" s="264"/>
      <c r="B380" s="265"/>
      <c r="C380" s="266"/>
      <c r="D380" s="267"/>
      <c r="E380" s="267"/>
      <c r="F380" s="267"/>
      <c r="G380" s="267"/>
      <c r="H380" s="268"/>
      <c r="I380" s="267"/>
      <c r="J380" s="267"/>
      <c r="K380" s="267"/>
      <c r="L380" s="269"/>
      <c r="M380" s="267"/>
      <c r="N380" s="267"/>
      <c r="O380" s="267"/>
      <c r="P380" s="267"/>
      <c r="Q380" s="267"/>
      <c r="R380" s="270"/>
      <c r="S380" s="267"/>
      <c r="T380" s="267"/>
      <c r="U380" s="271"/>
      <c r="V380" s="268"/>
      <c r="W380" s="272"/>
      <c r="X380" s="272"/>
      <c r="Y380" s="272"/>
      <c r="Z380" s="272"/>
      <c r="AA380" s="272"/>
      <c r="AB380" s="268"/>
      <c r="AC380" s="272"/>
      <c r="AD380" s="272"/>
      <c r="AE380" s="272"/>
      <c r="AF380" s="268"/>
      <c r="AG380" s="272"/>
      <c r="AH380" s="196"/>
    </row>
    <row r="381" spans="1:34" ht="12.75" customHeight="1" x14ac:dyDescent="0.15">
      <c r="A381" s="264"/>
      <c r="B381" s="265"/>
      <c r="C381" s="266"/>
      <c r="D381" s="267"/>
      <c r="E381" s="267"/>
      <c r="F381" s="267"/>
      <c r="G381" s="267"/>
      <c r="H381" s="268"/>
      <c r="I381" s="267"/>
      <c r="J381" s="267"/>
      <c r="K381" s="267"/>
      <c r="L381" s="269"/>
      <c r="M381" s="267"/>
      <c r="N381" s="267"/>
      <c r="O381" s="267"/>
      <c r="P381" s="267"/>
      <c r="Q381" s="267"/>
      <c r="R381" s="270"/>
      <c r="S381" s="267"/>
      <c r="T381" s="267"/>
      <c r="U381" s="271"/>
      <c r="V381" s="268"/>
      <c r="W381" s="272"/>
      <c r="X381" s="272"/>
      <c r="Y381" s="272"/>
      <c r="Z381" s="272"/>
      <c r="AA381" s="272"/>
      <c r="AB381" s="268"/>
      <c r="AC381" s="272"/>
      <c r="AD381" s="272"/>
      <c r="AE381" s="272"/>
      <c r="AF381" s="268"/>
      <c r="AG381" s="272"/>
      <c r="AH381" s="196"/>
    </row>
    <row r="382" spans="1:34" ht="12.75" customHeight="1" x14ac:dyDescent="0.15">
      <c r="A382" s="264"/>
      <c r="B382" s="265"/>
      <c r="C382" s="266"/>
      <c r="D382" s="267"/>
      <c r="E382" s="267"/>
      <c r="F382" s="267"/>
      <c r="G382" s="267"/>
      <c r="H382" s="268"/>
      <c r="I382" s="267"/>
      <c r="J382" s="267"/>
      <c r="K382" s="267"/>
      <c r="L382" s="269"/>
      <c r="M382" s="267"/>
      <c r="N382" s="267"/>
      <c r="O382" s="267"/>
      <c r="P382" s="267"/>
      <c r="Q382" s="267"/>
      <c r="R382" s="270"/>
      <c r="S382" s="267"/>
      <c r="T382" s="267"/>
      <c r="U382" s="271"/>
      <c r="V382" s="268"/>
      <c r="W382" s="272"/>
      <c r="X382" s="272"/>
      <c r="Y382" s="272"/>
      <c r="Z382" s="272"/>
      <c r="AA382" s="272"/>
      <c r="AB382" s="268"/>
      <c r="AC382" s="272"/>
      <c r="AD382" s="272"/>
      <c r="AE382" s="272"/>
      <c r="AF382" s="268"/>
      <c r="AG382" s="272"/>
      <c r="AH382" s="196"/>
    </row>
    <row r="383" spans="1:34" ht="12.75" customHeight="1" x14ac:dyDescent="0.15">
      <c r="A383" s="264"/>
      <c r="B383" s="265"/>
      <c r="C383" s="266"/>
      <c r="D383" s="267"/>
      <c r="E383" s="267"/>
      <c r="F383" s="267"/>
      <c r="G383" s="267"/>
      <c r="H383" s="268"/>
      <c r="I383" s="267"/>
      <c r="J383" s="267"/>
      <c r="K383" s="267"/>
      <c r="L383" s="269"/>
      <c r="M383" s="267"/>
      <c r="N383" s="267"/>
      <c r="O383" s="267"/>
      <c r="P383" s="267"/>
      <c r="Q383" s="267"/>
      <c r="R383" s="270"/>
      <c r="S383" s="267"/>
      <c r="T383" s="267"/>
      <c r="U383" s="271"/>
      <c r="V383" s="268"/>
      <c r="W383" s="272"/>
      <c r="X383" s="272"/>
      <c r="Y383" s="272"/>
      <c r="Z383" s="272"/>
      <c r="AA383" s="272"/>
      <c r="AB383" s="268"/>
      <c r="AC383" s="272"/>
      <c r="AD383" s="272"/>
      <c r="AE383" s="272"/>
      <c r="AF383" s="268"/>
      <c r="AG383" s="272"/>
      <c r="AH383" s="196"/>
    </row>
    <row r="384" spans="1:34" ht="12.75" customHeight="1" x14ac:dyDescent="0.15">
      <c r="A384" s="264"/>
      <c r="B384" s="265"/>
      <c r="C384" s="266"/>
      <c r="D384" s="267"/>
      <c r="E384" s="267"/>
      <c r="F384" s="267"/>
      <c r="G384" s="267"/>
      <c r="H384" s="268"/>
      <c r="I384" s="267"/>
      <c r="J384" s="267"/>
      <c r="K384" s="267"/>
      <c r="L384" s="269"/>
      <c r="M384" s="267"/>
      <c r="N384" s="267"/>
      <c r="O384" s="267"/>
      <c r="P384" s="267"/>
      <c r="Q384" s="267"/>
      <c r="R384" s="270"/>
      <c r="S384" s="267"/>
      <c r="T384" s="267"/>
      <c r="U384" s="271"/>
      <c r="V384" s="268"/>
      <c r="W384" s="272"/>
      <c r="X384" s="272"/>
      <c r="Y384" s="272"/>
      <c r="Z384" s="272"/>
      <c r="AA384" s="272"/>
      <c r="AB384" s="268"/>
      <c r="AC384" s="272"/>
      <c r="AD384" s="272"/>
      <c r="AE384" s="272"/>
      <c r="AF384" s="268"/>
      <c r="AG384" s="272"/>
      <c r="AH384" s="196"/>
    </row>
    <row r="385" spans="1:34" ht="12.75" customHeight="1" x14ac:dyDescent="0.15">
      <c r="A385" s="264"/>
      <c r="B385" s="265"/>
      <c r="C385" s="266"/>
      <c r="D385" s="267"/>
      <c r="E385" s="267"/>
      <c r="F385" s="267"/>
      <c r="G385" s="267"/>
      <c r="H385" s="268"/>
      <c r="I385" s="267"/>
      <c r="J385" s="267"/>
      <c r="K385" s="267"/>
      <c r="L385" s="269"/>
      <c r="M385" s="267"/>
      <c r="N385" s="267"/>
      <c r="O385" s="267"/>
      <c r="P385" s="267"/>
      <c r="Q385" s="267"/>
      <c r="R385" s="270"/>
      <c r="S385" s="267"/>
      <c r="T385" s="267"/>
      <c r="U385" s="271"/>
      <c r="V385" s="268"/>
      <c r="W385" s="272"/>
      <c r="X385" s="272"/>
      <c r="Y385" s="272"/>
      <c r="Z385" s="272"/>
      <c r="AA385" s="272"/>
      <c r="AB385" s="268"/>
      <c r="AC385" s="272"/>
      <c r="AD385" s="272"/>
      <c r="AE385" s="272"/>
      <c r="AF385" s="268"/>
      <c r="AG385" s="272"/>
      <c r="AH385" s="196"/>
    </row>
    <row r="386" spans="1:34" ht="12.75" customHeight="1" x14ac:dyDescent="0.15">
      <c r="A386" s="264"/>
      <c r="B386" s="265"/>
      <c r="C386" s="266"/>
      <c r="D386" s="267"/>
      <c r="E386" s="267"/>
      <c r="F386" s="267"/>
      <c r="G386" s="267"/>
      <c r="H386" s="268"/>
      <c r="I386" s="267"/>
      <c r="J386" s="267"/>
      <c r="K386" s="267"/>
      <c r="L386" s="269"/>
      <c r="M386" s="267"/>
      <c r="N386" s="267"/>
      <c r="O386" s="267"/>
      <c r="P386" s="267"/>
      <c r="Q386" s="267"/>
      <c r="R386" s="270"/>
      <c r="S386" s="267"/>
      <c r="T386" s="267"/>
      <c r="U386" s="271"/>
      <c r="V386" s="268"/>
      <c r="W386" s="272"/>
      <c r="X386" s="272"/>
      <c r="Y386" s="272"/>
      <c r="Z386" s="272"/>
      <c r="AA386" s="272"/>
      <c r="AB386" s="268"/>
      <c r="AC386" s="272"/>
      <c r="AD386" s="272"/>
      <c r="AE386" s="272"/>
      <c r="AF386" s="268"/>
      <c r="AG386" s="272"/>
      <c r="AH386" s="196"/>
    </row>
    <row r="387" spans="1:34" ht="12.75" customHeight="1" x14ac:dyDescent="0.15">
      <c r="A387" s="264"/>
      <c r="B387" s="265"/>
      <c r="C387" s="266"/>
      <c r="D387" s="267"/>
      <c r="E387" s="267"/>
      <c r="F387" s="267"/>
      <c r="G387" s="267"/>
      <c r="H387" s="268"/>
      <c r="I387" s="267"/>
      <c r="J387" s="267"/>
      <c r="K387" s="267"/>
      <c r="L387" s="269"/>
      <c r="M387" s="267"/>
      <c r="N387" s="267"/>
      <c r="O387" s="267"/>
      <c r="P387" s="267"/>
      <c r="Q387" s="267"/>
      <c r="R387" s="270"/>
      <c r="S387" s="267"/>
      <c r="T387" s="267"/>
      <c r="U387" s="271"/>
      <c r="V387" s="268"/>
      <c r="W387" s="272"/>
      <c r="X387" s="272"/>
      <c r="Y387" s="272"/>
      <c r="Z387" s="272"/>
      <c r="AA387" s="272"/>
      <c r="AB387" s="268"/>
      <c r="AC387" s="272"/>
      <c r="AD387" s="272"/>
      <c r="AE387" s="272"/>
      <c r="AF387" s="268"/>
      <c r="AG387" s="272"/>
      <c r="AH387" s="196"/>
    </row>
    <row r="388" spans="1:34" ht="12.75" customHeight="1" x14ac:dyDescent="0.15">
      <c r="A388" s="264"/>
      <c r="B388" s="265"/>
      <c r="C388" s="266"/>
      <c r="D388" s="267"/>
      <c r="E388" s="267"/>
      <c r="F388" s="267"/>
      <c r="G388" s="267"/>
      <c r="H388" s="268"/>
      <c r="I388" s="267"/>
      <c r="J388" s="267"/>
      <c r="K388" s="267"/>
      <c r="L388" s="269"/>
      <c r="M388" s="267"/>
      <c r="N388" s="267"/>
      <c r="O388" s="267"/>
      <c r="P388" s="267"/>
      <c r="Q388" s="267"/>
      <c r="R388" s="270"/>
      <c r="S388" s="267"/>
      <c r="T388" s="267"/>
      <c r="U388" s="271"/>
      <c r="V388" s="268"/>
      <c r="W388" s="272"/>
      <c r="X388" s="272"/>
      <c r="Y388" s="272"/>
      <c r="Z388" s="272"/>
      <c r="AA388" s="272"/>
      <c r="AB388" s="268"/>
      <c r="AC388" s="272"/>
      <c r="AD388" s="272"/>
      <c r="AE388" s="272"/>
      <c r="AF388" s="268"/>
      <c r="AG388" s="272"/>
      <c r="AH388" s="196"/>
    </row>
    <row r="389" spans="1:34" ht="12.75" customHeight="1" x14ac:dyDescent="0.15">
      <c r="A389" s="264"/>
      <c r="B389" s="265"/>
      <c r="C389" s="266"/>
      <c r="D389" s="267"/>
      <c r="E389" s="267"/>
      <c r="F389" s="267"/>
      <c r="G389" s="267"/>
      <c r="H389" s="268"/>
      <c r="I389" s="267"/>
      <c r="J389" s="267"/>
      <c r="K389" s="267"/>
      <c r="L389" s="269"/>
      <c r="M389" s="267"/>
      <c r="N389" s="267"/>
      <c r="O389" s="267"/>
      <c r="P389" s="267"/>
      <c r="Q389" s="267"/>
      <c r="R389" s="270"/>
      <c r="S389" s="267"/>
      <c r="T389" s="267"/>
      <c r="U389" s="271"/>
      <c r="V389" s="268"/>
      <c r="W389" s="272"/>
      <c r="X389" s="272"/>
      <c r="Y389" s="272"/>
      <c r="Z389" s="272"/>
      <c r="AA389" s="272"/>
      <c r="AB389" s="268"/>
      <c r="AC389" s="272"/>
      <c r="AD389" s="272"/>
      <c r="AE389" s="272"/>
      <c r="AF389" s="268"/>
      <c r="AG389" s="272"/>
      <c r="AH389" s="196"/>
    </row>
    <row r="390" spans="1:34" ht="12.75" customHeight="1" x14ac:dyDescent="0.15">
      <c r="A390" s="264"/>
      <c r="B390" s="265"/>
      <c r="C390" s="266"/>
      <c r="D390" s="267"/>
      <c r="E390" s="267"/>
      <c r="F390" s="267"/>
      <c r="G390" s="267"/>
      <c r="H390" s="268"/>
      <c r="I390" s="267"/>
      <c r="J390" s="267"/>
      <c r="K390" s="267"/>
      <c r="L390" s="269"/>
      <c r="M390" s="267"/>
      <c r="N390" s="267"/>
      <c r="O390" s="267"/>
      <c r="P390" s="267"/>
      <c r="Q390" s="267"/>
      <c r="R390" s="270"/>
      <c r="S390" s="267"/>
      <c r="T390" s="267"/>
      <c r="U390" s="271"/>
      <c r="V390" s="268"/>
      <c r="W390" s="272"/>
      <c r="X390" s="272"/>
      <c r="Y390" s="272"/>
      <c r="Z390" s="272"/>
      <c r="AA390" s="272"/>
      <c r="AB390" s="268"/>
      <c r="AC390" s="272"/>
      <c r="AD390" s="272"/>
      <c r="AE390" s="272"/>
      <c r="AF390" s="268"/>
      <c r="AG390" s="272"/>
      <c r="AH390" s="196"/>
    </row>
    <row r="391" spans="1:34" ht="12.75" customHeight="1" x14ac:dyDescent="0.15">
      <c r="A391" s="264"/>
      <c r="B391" s="265"/>
      <c r="C391" s="266"/>
      <c r="D391" s="267"/>
      <c r="E391" s="267"/>
      <c r="F391" s="267"/>
      <c r="G391" s="267"/>
      <c r="H391" s="268"/>
      <c r="I391" s="267"/>
      <c r="J391" s="267"/>
      <c r="K391" s="267"/>
      <c r="L391" s="269"/>
      <c r="M391" s="267"/>
      <c r="N391" s="267"/>
      <c r="O391" s="267"/>
      <c r="P391" s="267"/>
      <c r="Q391" s="267"/>
      <c r="R391" s="270"/>
      <c r="S391" s="267"/>
      <c r="T391" s="267"/>
      <c r="U391" s="271"/>
      <c r="V391" s="268"/>
      <c r="W391" s="272"/>
      <c r="X391" s="272"/>
      <c r="Y391" s="272"/>
      <c r="Z391" s="272"/>
      <c r="AA391" s="272"/>
      <c r="AB391" s="268"/>
      <c r="AC391" s="272"/>
      <c r="AD391" s="272"/>
      <c r="AE391" s="272"/>
      <c r="AF391" s="268"/>
      <c r="AG391" s="272"/>
      <c r="AH391" s="196"/>
    </row>
    <row r="392" spans="1:34" ht="12.75" customHeight="1" x14ac:dyDescent="0.15">
      <c r="A392" s="264"/>
      <c r="B392" s="265"/>
      <c r="C392" s="266"/>
      <c r="D392" s="267"/>
      <c r="E392" s="267"/>
      <c r="F392" s="267"/>
      <c r="G392" s="267"/>
      <c r="H392" s="268"/>
      <c r="I392" s="267"/>
      <c r="J392" s="267"/>
      <c r="K392" s="267"/>
      <c r="L392" s="269"/>
      <c r="M392" s="267"/>
      <c r="N392" s="267"/>
      <c r="O392" s="267"/>
      <c r="P392" s="267"/>
      <c r="Q392" s="267"/>
      <c r="R392" s="270"/>
      <c r="S392" s="267"/>
      <c r="T392" s="267"/>
      <c r="U392" s="271"/>
      <c r="V392" s="268"/>
      <c r="W392" s="272"/>
      <c r="X392" s="272"/>
      <c r="Y392" s="272"/>
      <c r="Z392" s="272"/>
      <c r="AA392" s="272"/>
      <c r="AB392" s="268"/>
      <c r="AC392" s="272"/>
      <c r="AD392" s="272"/>
      <c r="AE392" s="272"/>
      <c r="AF392" s="268"/>
      <c r="AG392" s="272"/>
      <c r="AH392" s="196"/>
    </row>
    <row r="393" spans="1:34" ht="12.75" customHeight="1" x14ac:dyDescent="0.15">
      <c r="A393" s="264"/>
      <c r="B393" s="265"/>
      <c r="C393" s="266"/>
      <c r="D393" s="267"/>
      <c r="E393" s="267"/>
      <c r="F393" s="267"/>
      <c r="G393" s="267"/>
      <c r="H393" s="268"/>
      <c r="I393" s="267"/>
      <c r="J393" s="267"/>
      <c r="K393" s="267"/>
      <c r="L393" s="269"/>
      <c r="M393" s="267"/>
      <c r="N393" s="267"/>
      <c r="O393" s="267"/>
      <c r="P393" s="267"/>
      <c r="Q393" s="267"/>
      <c r="R393" s="270"/>
      <c r="S393" s="267"/>
      <c r="T393" s="267"/>
      <c r="U393" s="271"/>
      <c r="V393" s="268"/>
      <c r="W393" s="272"/>
      <c r="X393" s="272"/>
      <c r="Y393" s="272"/>
      <c r="Z393" s="272"/>
      <c r="AA393" s="272"/>
      <c r="AB393" s="268"/>
      <c r="AC393" s="272"/>
      <c r="AD393" s="272"/>
      <c r="AE393" s="272"/>
      <c r="AF393" s="268"/>
      <c r="AG393" s="272"/>
      <c r="AH393" s="196"/>
    </row>
    <row r="394" spans="1:34" ht="12.75" customHeight="1" x14ac:dyDescent="0.15">
      <c r="A394" s="264"/>
      <c r="B394" s="265"/>
      <c r="C394" s="266"/>
      <c r="D394" s="267"/>
      <c r="E394" s="267"/>
      <c r="F394" s="267"/>
      <c r="G394" s="267"/>
      <c r="H394" s="268"/>
      <c r="I394" s="267"/>
      <c r="J394" s="267"/>
      <c r="K394" s="267"/>
      <c r="L394" s="269"/>
      <c r="M394" s="267"/>
      <c r="N394" s="267"/>
      <c r="O394" s="267"/>
      <c r="P394" s="267"/>
      <c r="Q394" s="267"/>
      <c r="R394" s="270"/>
      <c r="S394" s="267"/>
      <c r="T394" s="267"/>
      <c r="U394" s="271"/>
      <c r="V394" s="268"/>
      <c r="W394" s="272"/>
      <c r="X394" s="272"/>
      <c r="Y394" s="272"/>
      <c r="Z394" s="272"/>
      <c r="AA394" s="272"/>
      <c r="AB394" s="268"/>
      <c r="AC394" s="272"/>
      <c r="AD394" s="272"/>
      <c r="AE394" s="272"/>
      <c r="AF394" s="268"/>
      <c r="AG394" s="272"/>
      <c r="AH394" s="196"/>
    </row>
    <row r="395" spans="1:34" ht="12.75" customHeight="1" x14ac:dyDescent="0.15">
      <c r="A395" s="264"/>
      <c r="B395" s="265"/>
      <c r="C395" s="266"/>
      <c r="D395" s="267"/>
      <c r="E395" s="267"/>
      <c r="F395" s="267"/>
      <c r="G395" s="267"/>
      <c r="H395" s="268"/>
      <c r="I395" s="267"/>
      <c r="J395" s="267"/>
      <c r="K395" s="267"/>
      <c r="L395" s="269"/>
      <c r="M395" s="267"/>
      <c r="N395" s="267"/>
      <c r="O395" s="267"/>
      <c r="P395" s="267"/>
      <c r="Q395" s="267"/>
      <c r="R395" s="270"/>
      <c r="S395" s="267"/>
      <c r="T395" s="267"/>
      <c r="U395" s="271"/>
      <c r="V395" s="268"/>
      <c r="W395" s="272"/>
      <c r="X395" s="272"/>
      <c r="Y395" s="272"/>
      <c r="Z395" s="272"/>
      <c r="AA395" s="272"/>
      <c r="AB395" s="268"/>
      <c r="AC395" s="272"/>
      <c r="AD395" s="272"/>
      <c r="AE395" s="272"/>
      <c r="AF395" s="268"/>
      <c r="AG395" s="272"/>
      <c r="AH395" s="196"/>
    </row>
    <row r="396" spans="1:34" ht="12.75" customHeight="1" x14ac:dyDescent="0.15">
      <c r="A396" s="264"/>
      <c r="B396" s="265"/>
      <c r="C396" s="266"/>
      <c r="D396" s="267"/>
      <c r="E396" s="267"/>
      <c r="F396" s="267"/>
      <c r="G396" s="267"/>
      <c r="H396" s="268"/>
      <c r="I396" s="267"/>
      <c r="J396" s="267"/>
      <c r="K396" s="267"/>
      <c r="L396" s="269"/>
      <c r="M396" s="267"/>
      <c r="N396" s="267"/>
      <c r="O396" s="267"/>
      <c r="P396" s="267"/>
      <c r="Q396" s="267"/>
      <c r="R396" s="270"/>
      <c r="S396" s="267"/>
      <c r="T396" s="267"/>
      <c r="U396" s="271"/>
      <c r="V396" s="268"/>
      <c r="W396" s="272"/>
      <c r="X396" s="272"/>
      <c r="Y396" s="272"/>
      <c r="Z396" s="272"/>
      <c r="AA396" s="272"/>
      <c r="AB396" s="268"/>
      <c r="AC396" s="272"/>
      <c r="AD396" s="272"/>
      <c r="AE396" s="272"/>
      <c r="AF396" s="268"/>
      <c r="AG396" s="272"/>
      <c r="AH396" s="196"/>
    </row>
    <row r="397" spans="1:34" ht="12.75" customHeight="1" x14ac:dyDescent="0.15">
      <c r="A397" s="264"/>
      <c r="B397" s="265"/>
      <c r="C397" s="266"/>
      <c r="D397" s="267"/>
      <c r="E397" s="267"/>
      <c r="F397" s="267"/>
      <c r="G397" s="267"/>
      <c r="H397" s="268"/>
      <c r="I397" s="267"/>
      <c r="J397" s="267"/>
      <c r="K397" s="267"/>
      <c r="L397" s="269"/>
      <c r="M397" s="267"/>
      <c r="N397" s="267"/>
      <c r="O397" s="267"/>
      <c r="P397" s="267"/>
      <c r="Q397" s="267"/>
      <c r="R397" s="270"/>
      <c r="S397" s="267"/>
      <c r="T397" s="267"/>
      <c r="U397" s="271"/>
      <c r="V397" s="268"/>
      <c r="W397" s="272"/>
      <c r="X397" s="272"/>
      <c r="Y397" s="272"/>
      <c r="Z397" s="272"/>
      <c r="AA397" s="272"/>
      <c r="AB397" s="268"/>
      <c r="AC397" s="272"/>
      <c r="AD397" s="272"/>
      <c r="AE397" s="272"/>
      <c r="AF397" s="268"/>
      <c r="AG397" s="272"/>
      <c r="AH397" s="196"/>
    </row>
    <row r="398" spans="1:34" ht="12.75" customHeight="1" x14ac:dyDescent="0.15">
      <c r="A398" s="264"/>
      <c r="B398" s="265"/>
      <c r="C398" s="266"/>
      <c r="D398" s="267"/>
      <c r="E398" s="267"/>
      <c r="F398" s="267"/>
      <c r="G398" s="267"/>
      <c r="H398" s="268"/>
      <c r="I398" s="267"/>
      <c r="J398" s="267"/>
      <c r="K398" s="267"/>
      <c r="L398" s="269"/>
      <c r="M398" s="267"/>
      <c r="N398" s="267"/>
      <c r="O398" s="267"/>
      <c r="P398" s="267"/>
      <c r="Q398" s="267"/>
      <c r="R398" s="270"/>
      <c r="S398" s="267"/>
      <c r="T398" s="267"/>
      <c r="U398" s="271"/>
      <c r="V398" s="268"/>
      <c r="W398" s="272"/>
      <c r="X398" s="272"/>
      <c r="Y398" s="272"/>
      <c r="Z398" s="272"/>
      <c r="AA398" s="272"/>
      <c r="AB398" s="268"/>
      <c r="AC398" s="272"/>
      <c r="AD398" s="272"/>
      <c r="AE398" s="272"/>
      <c r="AF398" s="268"/>
      <c r="AG398" s="272"/>
      <c r="AH398" s="196"/>
    </row>
    <row r="399" spans="1:34" ht="12.75" customHeight="1" x14ac:dyDescent="0.15">
      <c r="A399" s="264"/>
      <c r="B399" s="265"/>
      <c r="C399" s="266"/>
      <c r="D399" s="267"/>
      <c r="E399" s="267"/>
      <c r="F399" s="267"/>
      <c r="G399" s="267"/>
      <c r="H399" s="268"/>
      <c r="I399" s="267"/>
      <c r="J399" s="267"/>
      <c r="K399" s="267"/>
      <c r="L399" s="269"/>
      <c r="M399" s="267"/>
      <c r="N399" s="267"/>
      <c r="O399" s="267"/>
      <c r="P399" s="267"/>
      <c r="Q399" s="267"/>
      <c r="R399" s="270"/>
      <c r="S399" s="267"/>
      <c r="T399" s="267"/>
      <c r="U399" s="271"/>
      <c r="V399" s="268"/>
      <c r="W399" s="272"/>
      <c r="X399" s="272"/>
      <c r="Y399" s="272"/>
      <c r="Z399" s="272"/>
      <c r="AA399" s="272"/>
      <c r="AB399" s="268"/>
      <c r="AC399" s="272"/>
      <c r="AD399" s="272"/>
      <c r="AE399" s="272"/>
      <c r="AF399" s="268"/>
      <c r="AG399" s="272"/>
      <c r="AH399" s="196"/>
    </row>
    <row r="400" spans="1:34" ht="12.75" customHeight="1" x14ac:dyDescent="0.15">
      <c r="A400" s="264"/>
      <c r="B400" s="265"/>
      <c r="C400" s="266"/>
      <c r="D400" s="267"/>
      <c r="E400" s="267"/>
      <c r="F400" s="267"/>
      <c r="G400" s="267"/>
      <c r="H400" s="268"/>
      <c r="I400" s="267"/>
      <c r="J400" s="267"/>
      <c r="K400" s="267"/>
      <c r="L400" s="269"/>
      <c r="M400" s="267"/>
      <c r="N400" s="267"/>
      <c r="O400" s="267"/>
      <c r="P400" s="267"/>
      <c r="Q400" s="267"/>
      <c r="R400" s="270"/>
      <c r="S400" s="267"/>
      <c r="T400" s="267"/>
      <c r="U400" s="271"/>
      <c r="V400" s="268"/>
      <c r="W400" s="272"/>
      <c r="X400" s="272"/>
      <c r="Y400" s="272"/>
      <c r="Z400" s="272"/>
      <c r="AA400" s="272"/>
      <c r="AB400" s="268"/>
      <c r="AC400" s="272"/>
      <c r="AD400" s="272"/>
      <c r="AE400" s="272"/>
      <c r="AF400" s="268"/>
      <c r="AG400" s="272"/>
      <c r="AH400" s="196"/>
    </row>
    <row r="401" spans="1:34" ht="12.75" customHeight="1" x14ac:dyDescent="0.15">
      <c r="A401" s="264"/>
      <c r="B401" s="265"/>
      <c r="C401" s="266"/>
      <c r="D401" s="267"/>
      <c r="E401" s="267"/>
      <c r="F401" s="267"/>
      <c r="G401" s="267"/>
      <c r="H401" s="268"/>
      <c r="I401" s="267"/>
      <c r="J401" s="267"/>
      <c r="K401" s="267"/>
      <c r="L401" s="269"/>
      <c r="M401" s="267"/>
      <c r="N401" s="267"/>
      <c r="O401" s="267"/>
      <c r="P401" s="267"/>
      <c r="Q401" s="267"/>
      <c r="R401" s="270"/>
      <c r="S401" s="267"/>
      <c r="T401" s="267"/>
      <c r="U401" s="271"/>
      <c r="V401" s="268"/>
      <c r="W401" s="272"/>
      <c r="X401" s="272"/>
      <c r="Y401" s="272"/>
      <c r="Z401" s="272"/>
      <c r="AA401" s="272"/>
      <c r="AB401" s="268"/>
      <c r="AC401" s="272"/>
      <c r="AD401" s="272"/>
      <c r="AE401" s="272"/>
      <c r="AF401" s="268"/>
      <c r="AG401" s="272"/>
      <c r="AH401" s="196"/>
    </row>
    <row r="402" spans="1:34" ht="12.75" customHeight="1" x14ac:dyDescent="0.15">
      <c r="A402" s="264"/>
      <c r="B402" s="265"/>
      <c r="C402" s="266"/>
      <c r="D402" s="267"/>
      <c r="E402" s="267"/>
      <c r="F402" s="267"/>
      <c r="G402" s="267"/>
      <c r="H402" s="268"/>
      <c r="I402" s="267"/>
      <c r="J402" s="267"/>
      <c r="K402" s="267"/>
      <c r="L402" s="269"/>
      <c r="M402" s="267"/>
      <c r="N402" s="267"/>
      <c r="O402" s="267"/>
      <c r="P402" s="267"/>
      <c r="Q402" s="267"/>
      <c r="R402" s="270"/>
      <c r="S402" s="267"/>
      <c r="T402" s="267"/>
      <c r="U402" s="271"/>
      <c r="V402" s="268"/>
      <c r="W402" s="272"/>
      <c r="X402" s="272"/>
      <c r="Y402" s="272"/>
      <c r="Z402" s="272"/>
      <c r="AA402" s="272"/>
      <c r="AB402" s="268"/>
      <c r="AC402" s="272"/>
      <c r="AD402" s="272"/>
      <c r="AE402" s="272"/>
      <c r="AF402" s="268"/>
      <c r="AG402" s="272"/>
      <c r="AH402" s="196"/>
    </row>
    <row r="403" spans="1:34" ht="12.75" customHeight="1" x14ac:dyDescent="0.15">
      <c r="A403" s="264"/>
      <c r="B403" s="265"/>
      <c r="C403" s="266"/>
      <c r="D403" s="267"/>
      <c r="E403" s="267"/>
      <c r="F403" s="267"/>
      <c r="G403" s="267"/>
      <c r="H403" s="268"/>
      <c r="I403" s="267"/>
      <c r="J403" s="267"/>
      <c r="K403" s="267"/>
      <c r="L403" s="269"/>
      <c r="M403" s="267"/>
      <c r="N403" s="267"/>
      <c r="O403" s="267"/>
      <c r="P403" s="267"/>
      <c r="Q403" s="267"/>
      <c r="R403" s="270"/>
      <c r="S403" s="267"/>
      <c r="T403" s="267"/>
      <c r="U403" s="271"/>
      <c r="V403" s="268"/>
      <c r="W403" s="272"/>
      <c r="X403" s="272"/>
      <c r="Y403" s="272"/>
      <c r="Z403" s="272"/>
      <c r="AA403" s="272"/>
      <c r="AB403" s="268"/>
      <c r="AC403" s="272"/>
      <c r="AD403" s="272"/>
      <c r="AE403" s="272"/>
      <c r="AF403" s="268"/>
      <c r="AG403" s="272"/>
      <c r="AH403" s="196"/>
    </row>
    <row r="404" spans="1:34" ht="12.75" customHeight="1" x14ac:dyDescent="0.15">
      <c r="A404" s="264"/>
      <c r="B404" s="265"/>
      <c r="C404" s="266"/>
      <c r="D404" s="267"/>
      <c r="E404" s="267"/>
      <c r="F404" s="267"/>
      <c r="G404" s="267"/>
      <c r="H404" s="268"/>
      <c r="I404" s="267"/>
      <c r="J404" s="267"/>
      <c r="K404" s="267"/>
      <c r="L404" s="269"/>
      <c r="M404" s="267"/>
      <c r="N404" s="267"/>
      <c r="O404" s="267"/>
      <c r="P404" s="267"/>
      <c r="Q404" s="267"/>
      <c r="R404" s="270"/>
      <c r="S404" s="267"/>
      <c r="T404" s="267"/>
      <c r="U404" s="271"/>
      <c r="V404" s="268"/>
      <c r="W404" s="272"/>
      <c r="X404" s="272"/>
      <c r="Y404" s="272"/>
      <c r="Z404" s="272"/>
      <c r="AA404" s="272"/>
      <c r="AB404" s="268"/>
      <c r="AC404" s="272"/>
      <c r="AD404" s="272"/>
      <c r="AE404" s="272"/>
      <c r="AF404" s="268"/>
      <c r="AG404" s="272"/>
      <c r="AH404" s="196"/>
    </row>
    <row r="405" spans="1:34" ht="12.75" customHeight="1" x14ac:dyDescent="0.15">
      <c r="A405" s="264"/>
      <c r="B405" s="265"/>
      <c r="C405" s="266"/>
      <c r="D405" s="267"/>
      <c r="E405" s="267"/>
      <c r="F405" s="267"/>
      <c r="G405" s="267"/>
      <c r="H405" s="268"/>
      <c r="I405" s="267"/>
      <c r="J405" s="267"/>
      <c r="K405" s="267"/>
      <c r="L405" s="269"/>
      <c r="M405" s="267"/>
      <c r="N405" s="267"/>
      <c r="O405" s="267"/>
      <c r="P405" s="267"/>
      <c r="Q405" s="267"/>
      <c r="R405" s="270"/>
      <c r="S405" s="267"/>
      <c r="T405" s="267"/>
      <c r="U405" s="271"/>
      <c r="V405" s="268"/>
      <c r="W405" s="272"/>
      <c r="X405" s="272"/>
      <c r="Y405" s="272"/>
      <c r="Z405" s="272"/>
      <c r="AA405" s="272"/>
      <c r="AB405" s="268"/>
      <c r="AC405" s="272"/>
      <c r="AD405" s="272"/>
      <c r="AE405" s="272"/>
      <c r="AF405" s="268"/>
      <c r="AG405" s="272"/>
      <c r="AH405" s="196"/>
    </row>
    <row r="406" spans="1:34" ht="12.75" customHeight="1" x14ac:dyDescent="0.15">
      <c r="A406" s="264"/>
      <c r="B406" s="265"/>
      <c r="C406" s="266"/>
      <c r="D406" s="267"/>
      <c r="E406" s="267"/>
      <c r="F406" s="267"/>
      <c r="G406" s="267"/>
      <c r="H406" s="268"/>
      <c r="I406" s="267"/>
      <c r="J406" s="267"/>
      <c r="K406" s="267"/>
      <c r="L406" s="269"/>
      <c r="M406" s="267"/>
      <c r="N406" s="267"/>
      <c r="O406" s="267"/>
      <c r="P406" s="267"/>
      <c r="Q406" s="267"/>
      <c r="R406" s="270"/>
      <c r="S406" s="267"/>
      <c r="T406" s="267"/>
      <c r="U406" s="271"/>
      <c r="V406" s="268"/>
      <c r="W406" s="272"/>
      <c r="X406" s="272"/>
      <c r="Y406" s="272"/>
      <c r="Z406" s="272"/>
      <c r="AA406" s="272"/>
      <c r="AB406" s="268"/>
      <c r="AC406" s="272"/>
      <c r="AD406" s="272"/>
      <c r="AE406" s="272"/>
      <c r="AF406" s="268"/>
      <c r="AG406" s="272"/>
      <c r="AH406" s="196"/>
    </row>
    <row r="407" spans="1:34" ht="12.75" customHeight="1" x14ac:dyDescent="0.15">
      <c r="A407" s="264"/>
      <c r="B407" s="265"/>
      <c r="C407" s="266"/>
      <c r="D407" s="267"/>
      <c r="E407" s="267"/>
      <c r="F407" s="267"/>
      <c r="G407" s="267"/>
      <c r="H407" s="268"/>
      <c r="I407" s="267"/>
      <c r="J407" s="267"/>
      <c r="K407" s="267"/>
      <c r="L407" s="269"/>
      <c r="M407" s="267"/>
      <c r="N407" s="267"/>
      <c r="O407" s="267"/>
      <c r="P407" s="267"/>
      <c r="Q407" s="267"/>
      <c r="R407" s="270"/>
      <c r="S407" s="267"/>
      <c r="T407" s="267"/>
      <c r="U407" s="271"/>
      <c r="V407" s="268"/>
      <c r="W407" s="272"/>
      <c r="X407" s="272"/>
      <c r="Y407" s="272"/>
      <c r="Z407" s="272"/>
      <c r="AA407" s="272"/>
      <c r="AB407" s="268"/>
      <c r="AC407" s="272"/>
      <c r="AD407" s="272"/>
      <c r="AE407" s="272"/>
      <c r="AF407" s="268"/>
      <c r="AG407" s="272"/>
      <c r="AH407" s="196"/>
    </row>
    <row r="408" spans="1:34" ht="12.75" customHeight="1" x14ac:dyDescent="0.15">
      <c r="A408" s="264"/>
      <c r="B408" s="265"/>
      <c r="C408" s="266"/>
      <c r="D408" s="267"/>
      <c r="E408" s="267"/>
      <c r="F408" s="267"/>
      <c r="G408" s="267"/>
      <c r="H408" s="268"/>
      <c r="I408" s="267"/>
      <c r="J408" s="267"/>
      <c r="K408" s="267"/>
      <c r="L408" s="269"/>
      <c r="M408" s="267"/>
      <c r="N408" s="267"/>
      <c r="O408" s="267"/>
      <c r="P408" s="267"/>
      <c r="Q408" s="267"/>
      <c r="R408" s="270"/>
      <c r="S408" s="267"/>
      <c r="T408" s="267"/>
      <c r="U408" s="271"/>
      <c r="V408" s="268"/>
      <c r="W408" s="272"/>
      <c r="X408" s="272"/>
      <c r="Y408" s="272"/>
      <c r="Z408" s="272"/>
      <c r="AA408" s="272"/>
      <c r="AB408" s="268"/>
      <c r="AC408" s="272"/>
      <c r="AD408" s="272"/>
      <c r="AE408" s="272"/>
      <c r="AF408" s="268"/>
      <c r="AG408" s="272"/>
      <c r="AH408" s="196"/>
    </row>
    <row r="409" spans="1:34" ht="12.75" customHeight="1" x14ac:dyDescent="0.15">
      <c r="A409" s="264"/>
      <c r="B409" s="265"/>
      <c r="C409" s="266"/>
      <c r="D409" s="267"/>
      <c r="E409" s="267"/>
      <c r="F409" s="267"/>
      <c r="G409" s="267"/>
      <c r="H409" s="268"/>
      <c r="I409" s="267"/>
      <c r="J409" s="267"/>
      <c r="K409" s="267"/>
      <c r="L409" s="269"/>
      <c r="M409" s="267"/>
      <c r="N409" s="267"/>
      <c r="O409" s="267"/>
      <c r="P409" s="267"/>
      <c r="Q409" s="267"/>
      <c r="R409" s="270"/>
      <c r="S409" s="267"/>
      <c r="T409" s="267"/>
      <c r="U409" s="271"/>
      <c r="V409" s="268"/>
      <c r="W409" s="272"/>
      <c r="X409" s="272"/>
      <c r="Y409" s="272"/>
      <c r="Z409" s="272"/>
      <c r="AA409" s="272"/>
      <c r="AB409" s="268"/>
      <c r="AC409" s="272"/>
      <c r="AD409" s="272"/>
      <c r="AE409" s="272"/>
      <c r="AF409" s="268"/>
      <c r="AG409" s="272"/>
      <c r="AH409" s="196"/>
    </row>
    <row r="410" spans="1:34" ht="12.75" customHeight="1" x14ac:dyDescent="0.15">
      <c r="A410" s="264"/>
      <c r="B410" s="265"/>
      <c r="C410" s="266"/>
      <c r="D410" s="267"/>
      <c r="E410" s="267"/>
      <c r="F410" s="267"/>
      <c r="G410" s="267"/>
      <c r="H410" s="268"/>
      <c r="I410" s="267"/>
      <c r="J410" s="267"/>
      <c r="K410" s="267"/>
      <c r="L410" s="269"/>
      <c r="M410" s="267"/>
      <c r="N410" s="267"/>
      <c r="O410" s="267"/>
      <c r="P410" s="267"/>
      <c r="Q410" s="267"/>
      <c r="R410" s="270"/>
      <c r="S410" s="267"/>
      <c r="T410" s="267"/>
      <c r="U410" s="271"/>
      <c r="V410" s="268"/>
      <c r="W410" s="272"/>
      <c r="X410" s="272"/>
      <c r="Y410" s="272"/>
      <c r="Z410" s="272"/>
      <c r="AA410" s="272"/>
      <c r="AB410" s="268"/>
      <c r="AC410" s="272"/>
      <c r="AD410" s="272"/>
      <c r="AE410" s="272"/>
      <c r="AF410" s="268"/>
      <c r="AG410" s="272"/>
      <c r="AH410" s="196"/>
    </row>
    <row r="411" spans="1:34" ht="12.75" customHeight="1" x14ac:dyDescent="0.15">
      <c r="A411" s="264"/>
      <c r="B411" s="265"/>
      <c r="C411" s="266"/>
      <c r="D411" s="267"/>
      <c r="E411" s="267"/>
      <c r="F411" s="267"/>
      <c r="G411" s="267"/>
      <c r="H411" s="268"/>
      <c r="I411" s="267"/>
      <c r="J411" s="267"/>
      <c r="K411" s="267"/>
      <c r="L411" s="269"/>
      <c r="M411" s="267"/>
      <c r="N411" s="267"/>
      <c r="O411" s="267"/>
      <c r="P411" s="267"/>
      <c r="Q411" s="267"/>
      <c r="R411" s="270"/>
      <c r="S411" s="267"/>
      <c r="T411" s="267"/>
      <c r="U411" s="271"/>
      <c r="V411" s="268"/>
      <c r="W411" s="272"/>
      <c r="X411" s="272"/>
      <c r="Y411" s="272"/>
      <c r="Z411" s="272"/>
      <c r="AA411" s="272"/>
      <c r="AB411" s="268"/>
      <c r="AC411" s="272"/>
      <c r="AD411" s="272"/>
      <c r="AE411" s="272"/>
      <c r="AF411" s="268"/>
      <c r="AG411" s="272"/>
      <c r="AH411" s="196"/>
    </row>
    <row r="412" spans="1:34" ht="12.75" customHeight="1" x14ac:dyDescent="0.15">
      <c r="A412" s="264"/>
      <c r="B412" s="265"/>
      <c r="C412" s="266"/>
      <c r="D412" s="267"/>
      <c r="E412" s="267"/>
      <c r="F412" s="267"/>
      <c r="G412" s="267"/>
      <c r="H412" s="268"/>
      <c r="I412" s="267"/>
      <c r="J412" s="267"/>
      <c r="K412" s="267"/>
      <c r="L412" s="269"/>
      <c r="M412" s="267"/>
      <c r="N412" s="267"/>
      <c r="O412" s="267"/>
      <c r="P412" s="267"/>
      <c r="Q412" s="267"/>
      <c r="R412" s="270"/>
      <c r="S412" s="267"/>
      <c r="T412" s="267"/>
      <c r="U412" s="271"/>
      <c r="V412" s="268"/>
      <c r="W412" s="272"/>
      <c r="X412" s="272"/>
      <c r="Y412" s="272"/>
      <c r="Z412" s="272"/>
      <c r="AA412" s="272"/>
      <c r="AB412" s="268"/>
      <c r="AC412" s="272"/>
      <c r="AD412" s="272"/>
      <c r="AE412" s="272"/>
      <c r="AF412" s="268"/>
      <c r="AG412" s="272"/>
      <c r="AH412" s="196"/>
    </row>
    <row r="413" spans="1:34" ht="12.75" customHeight="1" x14ac:dyDescent="0.15">
      <c r="A413" s="264"/>
      <c r="B413" s="265"/>
      <c r="C413" s="266"/>
      <c r="D413" s="267"/>
      <c r="E413" s="267"/>
      <c r="F413" s="267"/>
      <c r="G413" s="267"/>
      <c r="H413" s="268"/>
      <c r="I413" s="267"/>
      <c r="J413" s="267"/>
      <c r="K413" s="267"/>
      <c r="L413" s="269"/>
      <c r="M413" s="267"/>
      <c r="N413" s="267"/>
      <c r="O413" s="267"/>
      <c r="P413" s="267"/>
      <c r="Q413" s="267"/>
      <c r="R413" s="270"/>
      <c r="S413" s="267"/>
      <c r="T413" s="267"/>
      <c r="U413" s="271"/>
      <c r="V413" s="268"/>
      <c r="W413" s="272"/>
      <c r="X413" s="272"/>
      <c r="Y413" s="272"/>
      <c r="Z413" s="272"/>
      <c r="AA413" s="272"/>
      <c r="AB413" s="268"/>
      <c r="AC413" s="272"/>
      <c r="AD413" s="272"/>
      <c r="AE413" s="272"/>
      <c r="AF413" s="268"/>
      <c r="AG413" s="272"/>
      <c r="AH413" s="196"/>
    </row>
    <row r="414" spans="1:34" ht="12.75" customHeight="1" x14ac:dyDescent="0.15">
      <c r="A414" s="264"/>
      <c r="B414" s="265"/>
      <c r="C414" s="266"/>
      <c r="D414" s="267"/>
      <c r="E414" s="267"/>
      <c r="F414" s="267"/>
      <c r="G414" s="267"/>
      <c r="H414" s="268"/>
      <c r="I414" s="267"/>
      <c r="J414" s="267"/>
      <c r="K414" s="267"/>
      <c r="L414" s="269"/>
      <c r="M414" s="267"/>
      <c r="N414" s="267"/>
      <c r="O414" s="267"/>
      <c r="P414" s="267"/>
      <c r="Q414" s="267"/>
      <c r="R414" s="270"/>
      <c r="S414" s="267"/>
      <c r="T414" s="267"/>
      <c r="U414" s="271"/>
      <c r="V414" s="268"/>
      <c r="W414" s="272"/>
      <c r="X414" s="272"/>
      <c r="Y414" s="272"/>
      <c r="Z414" s="272"/>
      <c r="AA414" s="272"/>
      <c r="AB414" s="268"/>
      <c r="AC414" s="272"/>
      <c r="AD414" s="272"/>
      <c r="AE414" s="272"/>
      <c r="AF414" s="268"/>
      <c r="AG414" s="272"/>
      <c r="AH414" s="196"/>
    </row>
    <row r="415" spans="1:34" ht="12.75" customHeight="1" x14ac:dyDescent="0.15">
      <c r="A415" s="264"/>
      <c r="B415" s="265"/>
      <c r="C415" s="266"/>
      <c r="D415" s="267"/>
      <c r="E415" s="267"/>
      <c r="F415" s="267"/>
      <c r="G415" s="267"/>
      <c r="H415" s="268"/>
      <c r="I415" s="267"/>
      <c r="J415" s="267"/>
      <c r="K415" s="267"/>
      <c r="L415" s="269"/>
      <c r="M415" s="267"/>
      <c r="N415" s="267"/>
      <c r="O415" s="267"/>
      <c r="P415" s="267"/>
      <c r="Q415" s="267"/>
      <c r="R415" s="270"/>
      <c r="S415" s="267"/>
      <c r="T415" s="267"/>
      <c r="U415" s="271"/>
      <c r="V415" s="268"/>
      <c r="W415" s="272"/>
      <c r="X415" s="272"/>
      <c r="Y415" s="272"/>
      <c r="Z415" s="272"/>
      <c r="AA415" s="272"/>
      <c r="AB415" s="268"/>
      <c r="AC415" s="272"/>
      <c r="AD415" s="272"/>
      <c r="AE415" s="272"/>
      <c r="AF415" s="268"/>
      <c r="AG415" s="272"/>
      <c r="AH415" s="196"/>
    </row>
    <row r="416" spans="1:34" ht="12.75" customHeight="1" x14ac:dyDescent="0.15">
      <c r="A416" s="264"/>
      <c r="B416" s="265"/>
      <c r="C416" s="266"/>
      <c r="D416" s="267"/>
      <c r="E416" s="267"/>
      <c r="F416" s="267"/>
      <c r="G416" s="267"/>
      <c r="H416" s="268"/>
      <c r="I416" s="267"/>
      <c r="J416" s="267"/>
      <c r="K416" s="267"/>
      <c r="L416" s="269"/>
      <c r="M416" s="267"/>
      <c r="N416" s="267"/>
      <c r="O416" s="267"/>
      <c r="P416" s="267"/>
      <c r="Q416" s="267"/>
      <c r="R416" s="270"/>
      <c r="S416" s="267"/>
      <c r="T416" s="267"/>
      <c r="U416" s="271"/>
      <c r="V416" s="268"/>
      <c r="W416" s="272"/>
      <c r="X416" s="272"/>
      <c r="Y416" s="272"/>
      <c r="Z416" s="272"/>
      <c r="AA416" s="272"/>
      <c r="AB416" s="268"/>
      <c r="AC416" s="272"/>
      <c r="AD416" s="272"/>
      <c r="AE416" s="272"/>
      <c r="AF416" s="268"/>
      <c r="AG416" s="272"/>
      <c r="AH416" s="196"/>
    </row>
    <row r="417" spans="1:34" ht="12.75" customHeight="1" x14ac:dyDescent="0.15">
      <c r="A417" s="264"/>
      <c r="B417" s="265"/>
      <c r="C417" s="266"/>
      <c r="D417" s="267"/>
      <c r="E417" s="267"/>
      <c r="F417" s="267"/>
      <c r="G417" s="267"/>
      <c r="H417" s="268"/>
      <c r="I417" s="267"/>
      <c r="J417" s="267"/>
      <c r="K417" s="267"/>
      <c r="L417" s="269"/>
      <c r="M417" s="267"/>
      <c r="N417" s="267"/>
      <c r="O417" s="267"/>
      <c r="P417" s="267"/>
      <c r="Q417" s="267"/>
      <c r="R417" s="270"/>
      <c r="S417" s="267"/>
      <c r="T417" s="267"/>
      <c r="U417" s="271"/>
      <c r="V417" s="268"/>
      <c r="W417" s="272"/>
      <c r="X417" s="272"/>
      <c r="Y417" s="272"/>
      <c r="Z417" s="272"/>
      <c r="AA417" s="272"/>
      <c r="AB417" s="268"/>
      <c r="AC417" s="272"/>
      <c r="AD417" s="272"/>
      <c r="AE417" s="272"/>
      <c r="AF417" s="268"/>
      <c r="AG417" s="272"/>
      <c r="AH417" s="196"/>
    </row>
    <row r="418" spans="1:34" ht="12.75" customHeight="1" x14ac:dyDescent="0.15">
      <c r="A418" s="264"/>
      <c r="B418" s="265"/>
      <c r="C418" s="266"/>
      <c r="D418" s="267"/>
      <c r="E418" s="267"/>
      <c r="F418" s="267"/>
      <c r="G418" s="267"/>
      <c r="H418" s="268"/>
      <c r="I418" s="267"/>
      <c r="J418" s="267"/>
      <c r="K418" s="267"/>
      <c r="L418" s="269"/>
      <c r="M418" s="267"/>
      <c r="N418" s="267"/>
      <c r="O418" s="267"/>
      <c r="P418" s="267"/>
      <c r="Q418" s="267"/>
      <c r="R418" s="270"/>
      <c r="S418" s="267"/>
      <c r="T418" s="267"/>
      <c r="U418" s="271"/>
      <c r="V418" s="268"/>
      <c r="W418" s="272"/>
      <c r="X418" s="272"/>
      <c r="Y418" s="272"/>
      <c r="Z418" s="272"/>
      <c r="AA418" s="272"/>
      <c r="AB418" s="268"/>
      <c r="AC418" s="272"/>
      <c r="AD418" s="272"/>
      <c r="AE418" s="272"/>
      <c r="AF418" s="268"/>
      <c r="AG418" s="272"/>
      <c r="AH418" s="196"/>
    </row>
    <row r="419" spans="1:34" ht="12.75" customHeight="1" x14ac:dyDescent="0.15">
      <c r="A419" s="264"/>
      <c r="B419" s="265"/>
      <c r="C419" s="266"/>
      <c r="D419" s="267"/>
      <c r="E419" s="267"/>
      <c r="F419" s="267"/>
      <c r="G419" s="267"/>
      <c r="H419" s="268"/>
      <c r="I419" s="267"/>
      <c r="J419" s="267"/>
      <c r="K419" s="267"/>
      <c r="L419" s="269"/>
      <c r="M419" s="267"/>
      <c r="N419" s="267"/>
      <c r="O419" s="267"/>
      <c r="P419" s="267"/>
      <c r="Q419" s="267"/>
      <c r="R419" s="270"/>
      <c r="S419" s="267"/>
      <c r="T419" s="267"/>
      <c r="U419" s="271"/>
      <c r="V419" s="268"/>
      <c r="W419" s="272"/>
      <c r="X419" s="272"/>
      <c r="Y419" s="272"/>
      <c r="Z419" s="272"/>
      <c r="AA419" s="272"/>
      <c r="AB419" s="268"/>
      <c r="AC419" s="272"/>
      <c r="AD419" s="272"/>
      <c r="AE419" s="272"/>
      <c r="AF419" s="268"/>
      <c r="AG419" s="272"/>
      <c r="AH419" s="196"/>
    </row>
    <row r="420" spans="1:34" ht="12.75" customHeight="1" x14ac:dyDescent="0.15">
      <c r="A420" s="264"/>
      <c r="B420" s="265"/>
      <c r="C420" s="266"/>
      <c r="D420" s="267"/>
      <c r="E420" s="267"/>
      <c r="F420" s="267"/>
      <c r="G420" s="267"/>
      <c r="H420" s="268"/>
      <c r="I420" s="267"/>
      <c r="J420" s="267"/>
      <c r="K420" s="267"/>
      <c r="L420" s="269"/>
      <c r="M420" s="267"/>
      <c r="N420" s="267"/>
      <c r="O420" s="267"/>
      <c r="P420" s="267"/>
      <c r="Q420" s="267"/>
      <c r="R420" s="270"/>
      <c r="S420" s="267"/>
      <c r="T420" s="267"/>
      <c r="U420" s="271"/>
      <c r="V420" s="268"/>
      <c r="W420" s="272"/>
      <c r="X420" s="272"/>
      <c r="Y420" s="272"/>
      <c r="Z420" s="272"/>
      <c r="AA420" s="272"/>
      <c r="AB420" s="268"/>
      <c r="AC420" s="272"/>
      <c r="AD420" s="272"/>
      <c r="AE420" s="272"/>
      <c r="AF420" s="268"/>
      <c r="AG420" s="272"/>
      <c r="AH420" s="196"/>
    </row>
    <row r="421" spans="1:34" ht="12.75" customHeight="1" x14ac:dyDescent="0.15">
      <c r="A421" s="264"/>
      <c r="B421" s="265"/>
      <c r="C421" s="266"/>
      <c r="D421" s="267"/>
      <c r="E421" s="267"/>
      <c r="F421" s="267"/>
      <c r="G421" s="267"/>
      <c r="H421" s="268"/>
      <c r="I421" s="267"/>
      <c r="J421" s="267"/>
      <c r="K421" s="267"/>
      <c r="L421" s="269"/>
      <c r="M421" s="267"/>
      <c r="N421" s="267"/>
      <c r="O421" s="267"/>
      <c r="P421" s="267"/>
      <c r="Q421" s="267"/>
      <c r="R421" s="270"/>
      <c r="S421" s="267"/>
      <c r="T421" s="267"/>
      <c r="U421" s="271"/>
      <c r="V421" s="268"/>
      <c r="W421" s="272"/>
      <c r="X421" s="272"/>
      <c r="Y421" s="272"/>
      <c r="Z421" s="272"/>
      <c r="AA421" s="272"/>
      <c r="AB421" s="268"/>
      <c r="AC421" s="272"/>
      <c r="AD421" s="272"/>
      <c r="AE421" s="272"/>
      <c r="AF421" s="268"/>
      <c r="AG421" s="272"/>
      <c r="AH421" s="196"/>
    </row>
    <row r="422" spans="1:34" ht="12.75" customHeight="1" x14ac:dyDescent="0.15">
      <c r="A422" s="264"/>
      <c r="B422" s="265"/>
      <c r="C422" s="266"/>
      <c r="D422" s="267"/>
      <c r="E422" s="267"/>
      <c r="F422" s="267"/>
      <c r="G422" s="267"/>
      <c r="H422" s="268"/>
      <c r="I422" s="267"/>
      <c r="J422" s="267"/>
      <c r="K422" s="267"/>
      <c r="L422" s="269"/>
      <c r="M422" s="267"/>
      <c r="N422" s="267"/>
      <c r="O422" s="267"/>
      <c r="P422" s="267"/>
      <c r="Q422" s="267"/>
      <c r="R422" s="270"/>
      <c r="S422" s="267"/>
      <c r="T422" s="267"/>
      <c r="U422" s="271"/>
      <c r="V422" s="268"/>
      <c r="W422" s="272"/>
      <c r="X422" s="272"/>
      <c r="Y422" s="272"/>
      <c r="Z422" s="272"/>
      <c r="AA422" s="272"/>
      <c r="AB422" s="268"/>
      <c r="AC422" s="272"/>
      <c r="AD422" s="272"/>
      <c r="AE422" s="272"/>
      <c r="AF422" s="268"/>
      <c r="AG422" s="272"/>
      <c r="AH422" s="196"/>
    </row>
    <row r="423" spans="1:34" ht="12.75" customHeight="1" x14ac:dyDescent="0.15">
      <c r="A423" s="264"/>
      <c r="B423" s="265"/>
      <c r="C423" s="266"/>
      <c r="D423" s="267"/>
      <c r="E423" s="267"/>
      <c r="F423" s="267"/>
      <c r="G423" s="267"/>
      <c r="H423" s="268"/>
      <c r="I423" s="267"/>
      <c r="J423" s="267"/>
      <c r="K423" s="267"/>
      <c r="L423" s="269"/>
      <c r="M423" s="267"/>
      <c r="N423" s="267"/>
      <c r="O423" s="267"/>
      <c r="P423" s="267"/>
      <c r="Q423" s="267"/>
      <c r="R423" s="270"/>
      <c r="S423" s="267"/>
      <c r="T423" s="267"/>
      <c r="U423" s="271"/>
      <c r="V423" s="268"/>
      <c r="W423" s="272"/>
      <c r="X423" s="272"/>
      <c r="Y423" s="272"/>
      <c r="Z423" s="272"/>
      <c r="AA423" s="272"/>
      <c r="AB423" s="268"/>
      <c r="AC423" s="272"/>
      <c r="AD423" s="272"/>
      <c r="AE423" s="272"/>
      <c r="AF423" s="268"/>
      <c r="AG423" s="272"/>
      <c r="AH423" s="196"/>
    </row>
    <row r="424" spans="1:34" ht="12.75" customHeight="1" x14ac:dyDescent="0.15">
      <c r="A424" s="264"/>
      <c r="B424" s="265"/>
      <c r="C424" s="266"/>
      <c r="D424" s="267"/>
      <c r="E424" s="267"/>
      <c r="F424" s="267"/>
      <c r="G424" s="267"/>
      <c r="H424" s="268"/>
      <c r="I424" s="267"/>
      <c r="J424" s="267"/>
      <c r="K424" s="267"/>
      <c r="L424" s="269"/>
      <c r="M424" s="267"/>
      <c r="N424" s="267"/>
      <c r="O424" s="267"/>
      <c r="P424" s="267"/>
      <c r="Q424" s="267"/>
      <c r="R424" s="270"/>
      <c r="S424" s="267"/>
      <c r="T424" s="267"/>
      <c r="U424" s="271"/>
      <c r="V424" s="268"/>
      <c r="W424" s="272"/>
      <c r="X424" s="272"/>
      <c r="Y424" s="272"/>
      <c r="Z424" s="272"/>
      <c r="AA424" s="272"/>
      <c r="AB424" s="268"/>
      <c r="AC424" s="272"/>
      <c r="AD424" s="272"/>
      <c r="AE424" s="272"/>
      <c r="AF424" s="268"/>
      <c r="AG424" s="272"/>
      <c r="AH424" s="196"/>
    </row>
    <row r="425" spans="1:34" ht="12.75" customHeight="1" x14ac:dyDescent="0.15">
      <c r="A425" s="264"/>
      <c r="B425" s="265"/>
      <c r="C425" s="266"/>
      <c r="D425" s="267"/>
      <c r="E425" s="267"/>
      <c r="F425" s="267"/>
      <c r="G425" s="267"/>
      <c r="H425" s="268"/>
      <c r="I425" s="267"/>
      <c r="J425" s="267"/>
      <c r="K425" s="267"/>
      <c r="L425" s="269"/>
      <c r="M425" s="267"/>
      <c r="N425" s="267"/>
      <c r="O425" s="267"/>
      <c r="P425" s="267"/>
      <c r="Q425" s="267"/>
      <c r="R425" s="270"/>
      <c r="S425" s="267"/>
      <c r="T425" s="267"/>
      <c r="U425" s="271"/>
      <c r="V425" s="268"/>
      <c r="W425" s="272"/>
      <c r="X425" s="272"/>
      <c r="Y425" s="272"/>
      <c r="Z425" s="272"/>
      <c r="AA425" s="272"/>
      <c r="AB425" s="268"/>
      <c r="AC425" s="272"/>
      <c r="AD425" s="272"/>
      <c r="AE425" s="272"/>
      <c r="AF425" s="268"/>
      <c r="AG425" s="272"/>
      <c r="AH425" s="196"/>
    </row>
    <row r="426" spans="1:34" ht="12.75" customHeight="1" x14ac:dyDescent="0.15">
      <c r="A426" s="264"/>
      <c r="B426" s="265"/>
      <c r="C426" s="266"/>
      <c r="D426" s="267"/>
      <c r="E426" s="267"/>
      <c r="F426" s="267"/>
      <c r="G426" s="267"/>
      <c r="H426" s="268"/>
      <c r="I426" s="267"/>
      <c r="J426" s="267"/>
      <c r="K426" s="267"/>
      <c r="L426" s="269"/>
      <c r="M426" s="267"/>
      <c r="N426" s="267"/>
      <c r="O426" s="267"/>
      <c r="P426" s="267"/>
      <c r="Q426" s="267"/>
      <c r="R426" s="270"/>
      <c r="S426" s="267"/>
      <c r="T426" s="267"/>
      <c r="U426" s="271"/>
      <c r="V426" s="268"/>
      <c r="W426" s="272"/>
      <c r="X426" s="272"/>
      <c r="Y426" s="272"/>
      <c r="Z426" s="272"/>
      <c r="AA426" s="272"/>
      <c r="AB426" s="268"/>
      <c r="AC426" s="272"/>
      <c r="AD426" s="272"/>
      <c r="AE426" s="272"/>
      <c r="AF426" s="268"/>
      <c r="AG426" s="272"/>
      <c r="AH426" s="196"/>
    </row>
    <row r="427" spans="1:34" ht="12.75" customHeight="1" x14ac:dyDescent="0.15">
      <c r="A427" s="264"/>
      <c r="B427" s="265"/>
      <c r="C427" s="266"/>
      <c r="D427" s="267"/>
      <c r="E427" s="267"/>
      <c r="F427" s="267"/>
      <c r="G427" s="267"/>
      <c r="H427" s="268"/>
      <c r="I427" s="267"/>
      <c r="J427" s="267"/>
      <c r="K427" s="267"/>
      <c r="L427" s="269"/>
      <c r="M427" s="267"/>
      <c r="N427" s="267"/>
      <c r="O427" s="267"/>
      <c r="P427" s="267"/>
      <c r="Q427" s="267"/>
      <c r="R427" s="270"/>
      <c r="S427" s="267"/>
      <c r="T427" s="267"/>
      <c r="U427" s="271"/>
      <c r="V427" s="268"/>
      <c r="W427" s="272"/>
      <c r="X427" s="272"/>
      <c r="Y427" s="272"/>
      <c r="Z427" s="272"/>
      <c r="AA427" s="272"/>
      <c r="AB427" s="268"/>
      <c r="AC427" s="272"/>
      <c r="AD427" s="272"/>
      <c r="AE427" s="272"/>
      <c r="AF427" s="268"/>
      <c r="AG427" s="272"/>
      <c r="AH427" s="196"/>
    </row>
    <row r="428" spans="1:34" ht="12.75" customHeight="1" x14ac:dyDescent="0.15">
      <c r="A428" s="264"/>
      <c r="B428" s="265"/>
      <c r="C428" s="266"/>
      <c r="D428" s="267"/>
      <c r="E428" s="267"/>
      <c r="F428" s="267"/>
      <c r="G428" s="267"/>
      <c r="H428" s="268"/>
      <c r="I428" s="267"/>
      <c r="J428" s="267"/>
      <c r="K428" s="267"/>
      <c r="L428" s="269"/>
      <c r="M428" s="267"/>
      <c r="N428" s="267"/>
      <c r="O428" s="267"/>
      <c r="P428" s="267"/>
      <c r="Q428" s="267"/>
      <c r="R428" s="270"/>
      <c r="S428" s="267"/>
      <c r="T428" s="267"/>
      <c r="U428" s="271"/>
      <c r="V428" s="268"/>
      <c r="W428" s="272"/>
      <c r="X428" s="272"/>
      <c r="Y428" s="272"/>
      <c r="Z428" s="272"/>
      <c r="AA428" s="272"/>
      <c r="AB428" s="268"/>
      <c r="AC428" s="272"/>
      <c r="AD428" s="272"/>
      <c r="AE428" s="272"/>
      <c r="AF428" s="268"/>
      <c r="AG428" s="272"/>
      <c r="AH428" s="196"/>
    </row>
    <row r="429" spans="1:34" ht="12.75" customHeight="1" x14ac:dyDescent="0.15">
      <c r="A429" s="264"/>
      <c r="B429" s="265"/>
      <c r="C429" s="266"/>
      <c r="D429" s="267"/>
      <c r="E429" s="267"/>
      <c r="F429" s="267"/>
      <c r="G429" s="267"/>
      <c r="H429" s="268"/>
      <c r="I429" s="267"/>
      <c r="J429" s="267"/>
      <c r="K429" s="267"/>
      <c r="L429" s="269"/>
      <c r="M429" s="267"/>
      <c r="N429" s="267"/>
      <c r="O429" s="267"/>
      <c r="P429" s="267"/>
      <c r="Q429" s="267"/>
      <c r="R429" s="270"/>
      <c r="S429" s="267"/>
      <c r="T429" s="267"/>
      <c r="U429" s="271"/>
      <c r="V429" s="268"/>
      <c r="W429" s="272"/>
      <c r="X429" s="272"/>
      <c r="Y429" s="272"/>
      <c r="Z429" s="272"/>
      <c r="AA429" s="272"/>
      <c r="AB429" s="268"/>
      <c r="AC429" s="272"/>
      <c r="AD429" s="272"/>
      <c r="AE429" s="272"/>
      <c r="AF429" s="268"/>
      <c r="AG429" s="272"/>
      <c r="AH429" s="196"/>
    </row>
    <row r="430" spans="1:34" ht="12.75" customHeight="1" x14ac:dyDescent="0.15">
      <c r="A430" s="264"/>
      <c r="B430" s="265"/>
      <c r="C430" s="266"/>
      <c r="D430" s="267"/>
      <c r="E430" s="267"/>
      <c r="F430" s="267"/>
      <c r="G430" s="267"/>
      <c r="H430" s="268"/>
      <c r="I430" s="267"/>
      <c r="J430" s="267"/>
      <c r="K430" s="267"/>
      <c r="L430" s="269"/>
      <c r="M430" s="267"/>
      <c r="N430" s="267"/>
      <c r="O430" s="267"/>
      <c r="P430" s="267"/>
      <c r="Q430" s="267"/>
      <c r="R430" s="270"/>
      <c r="S430" s="267"/>
      <c r="T430" s="267"/>
      <c r="U430" s="271"/>
      <c r="V430" s="268"/>
      <c r="W430" s="272"/>
      <c r="X430" s="272"/>
      <c r="Y430" s="272"/>
      <c r="Z430" s="272"/>
      <c r="AA430" s="272"/>
      <c r="AB430" s="268"/>
      <c r="AC430" s="272"/>
      <c r="AD430" s="272"/>
      <c r="AE430" s="272"/>
      <c r="AF430" s="268"/>
      <c r="AG430" s="272"/>
      <c r="AH430" s="196"/>
    </row>
    <row r="431" spans="1:34" ht="12.75" customHeight="1" x14ac:dyDescent="0.15">
      <c r="A431" s="264"/>
      <c r="B431" s="265"/>
      <c r="C431" s="266"/>
      <c r="D431" s="267"/>
      <c r="E431" s="267"/>
      <c r="F431" s="267"/>
      <c r="G431" s="267"/>
      <c r="H431" s="268"/>
      <c r="I431" s="267"/>
      <c r="J431" s="267"/>
      <c r="K431" s="267"/>
      <c r="L431" s="269"/>
      <c r="M431" s="267"/>
      <c r="N431" s="267"/>
      <c r="O431" s="267"/>
      <c r="P431" s="267"/>
      <c r="Q431" s="267"/>
      <c r="R431" s="270"/>
      <c r="S431" s="267"/>
      <c r="T431" s="267"/>
      <c r="U431" s="271"/>
      <c r="V431" s="268"/>
      <c r="W431" s="272"/>
      <c r="X431" s="272"/>
      <c r="Y431" s="272"/>
      <c r="Z431" s="272"/>
      <c r="AA431" s="272"/>
      <c r="AB431" s="268"/>
      <c r="AC431" s="272"/>
      <c r="AD431" s="272"/>
      <c r="AE431" s="272"/>
      <c r="AF431" s="268"/>
      <c r="AG431" s="272"/>
      <c r="AH431" s="196"/>
    </row>
    <row r="432" spans="1:34" ht="12.75" customHeight="1" x14ac:dyDescent="0.15">
      <c r="A432" s="264"/>
      <c r="B432" s="265"/>
      <c r="C432" s="266"/>
      <c r="D432" s="267"/>
      <c r="E432" s="267"/>
      <c r="F432" s="267"/>
      <c r="G432" s="267"/>
      <c r="H432" s="268"/>
      <c r="I432" s="267"/>
      <c r="J432" s="267"/>
      <c r="K432" s="267"/>
      <c r="L432" s="269"/>
      <c r="M432" s="267"/>
      <c r="N432" s="267"/>
      <c r="O432" s="267"/>
      <c r="P432" s="267"/>
      <c r="Q432" s="267"/>
      <c r="R432" s="270"/>
      <c r="S432" s="267"/>
      <c r="T432" s="267"/>
      <c r="U432" s="271"/>
      <c r="V432" s="268"/>
      <c r="W432" s="272"/>
      <c r="X432" s="272"/>
      <c r="Y432" s="272"/>
      <c r="Z432" s="272"/>
      <c r="AA432" s="272"/>
      <c r="AB432" s="268"/>
      <c r="AC432" s="272"/>
      <c r="AD432" s="272"/>
      <c r="AE432" s="272"/>
      <c r="AF432" s="268"/>
      <c r="AG432" s="272"/>
      <c r="AH432" s="196"/>
    </row>
    <row r="433" spans="1:34" ht="12.75" customHeight="1" x14ac:dyDescent="0.15">
      <c r="A433" s="264"/>
      <c r="B433" s="265"/>
      <c r="C433" s="266"/>
      <c r="D433" s="267"/>
      <c r="E433" s="267"/>
      <c r="F433" s="267"/>
      <c r="G433" s="267"/>
      <c r="H433" s="268"/>
      <c r="I433" s="267"/>
      <c r="J433" s="267"/>
      <c r="K433" s="267"/>
      <c r="L433" s="269"/>
      <c r="M433" s="267"/>
      <c r="N433" s="267"/>
      <c r="O433" s="267"/>
      <c r="P433" s="267"/>
      <c r="Q433" s="267"/>
      <c r="R433" s="270"/>
      <c r="S433" s="267"/>
      <c r="T433" s="267"/>
      <c r="U433" s="271"/>
      <c r="V433" s="268"/>
      <c r="W433" s="272"/>
      <c r="X433" s="272"/>
      <c r="Y433" s="272"/>
      <c r="Z433" s="272"/>
      <c r="AA433" s="272"/>
      <c r="AB433" s="268"/>
      <c r="AC433" s="272"/>
      <c r="AD433" s="272"/>
      <c r="AE433" s="272"/>
      <c r="AF433" s="268"/>
      <c r="AG433" s="272"/>
      <c r="AH433" s="196"/>
    </row>
    <row r="434" spans="1:34" ht="12.75" customHeight="1" x14ac:dyDescent="0.15">
      <c r="A434" s="264"/>
      <c r="B434" s="265"/>
      <c r="C434" s="266"/>
      <c r="D434" s="267"/>
      <c r="E434" s="267"/>
      <c r="F434" s="267"/>
      <c r="G434" s="267"/>
      <c r="H434" s="268"/>
      <c r="I434" s="267"/>
      <c r="J434" s="267"/>
      <c r="K434" s="267"/>
      <c r="L434" s="269"/>
      <c r="M434" s="267"/>
      <c r="N434" s="267"/>
      <c r="O434" s="267"/>
      <c r="P434" s="267"/>
      <c r="Q434" s="267"/>
      <c r="R434" s="270"/>
      <c r="S434" s="267"/>
      <c r="T434" s="267"/>
      <c r="U434" s="271"/>
      <c r="V434" s="268"/>
      <c r="W434" s="272"/>
      <c r="X434" s="272"/>
      <c r="Y434" s="272"/>
      <c r="Z434" s="272"/>
      <c r="AA434" s="272"/>
      <c r="AB434" s="268"/>
      <c r="AC434" s="272"/>
      <c r="AD434" s="272"/>
      <c r="AE434" s="272"/>
      <c r="AF434" s="268"/>
      <c r="AG434" s="272"/>
      <c r="AH434" s="196"/>
    </row>
    <row r="435" spans="1:34" ht="12.75" customHeight="1" x14ac:dyDescent="0.15">
      <c r="A435" s="264"/>
      <c r="B435" s="265"/>
      <c r="C435" s="266"/>
      <c r="D435" s="267"/>
      <c r="E435" s="267"/>
      <c r="F435" s="267"/>
      <c r="G435" s="267"/>
      <c r="H435" s="268"/>
      <c r="I435" s="267"/>
      <c r="J435" s="267"/>
      <c r="K435" s="267"/>
      <c r="L435" s="269"/>
      <c r="M435" s="267"/>
      <c r="N435" s="267"/>
      <c r="O435" s="267"/>
      <c r="P435" s="267"/>
      <c r="Q435" s="267"/>
      <c r="R435" s="270"/>
      <c r="S435" s="267"/>
      <c r="T435" s="267"/>
      <c r="U435" s="271"/>
      <c r="V435" s="268"/>
      <c r="W435" s="272"/>
      <c r="X435" s="272"/>
      <c r="Y435" s="272"/>
      <c r="Z435" s="272"/>
      <c r="AA435" s="272"/>
      <c r="AB435" s="268"/>
      <c r="AC435" s="272"/>
      <c r="AD435" s="272"/>
      <c r="AE435" s="272"/>
      <c r="AF435" s="268"/>
      <c r="AG435" s="272"/>
      <c r="AH435" s="196"/>
    </row>
    <row r="436" spans="1:34" ht="12.75" customHeight="1" x14ac:dyDescent="0.15">
      <c r="A436" s="264"/>
      <c r="B436" s="265"/>
      <c r="C436" s="266"/>
      <c r="D436" s="267"/>
      <c r="E436" s="267"/>
      <c r="F436" s="267"/>
      <c r="G436" s="267"/>
      <c r="H436" s="268"/>
      <c r="I436" s="267"/>
      <c r="J436" s="267"/>
      <c r="K436" s="267"/>
      <c r="L436" s="269"/>
      <c r="M436" s="267"/>
      <c r="N436" s="267"/>
      <c r="O436" s="267"/>
      <c r="P436" s="267"/>
      <c r="Q436" s="267"/>
      <c r="R436" s="270"/>
      <c r="S436" s="267"/>
      <c r="T436" s="267"/>
      <c r="U436" s="271"/>
      <c r="V436" s="268"/>
      <c r="W436" s="272"/>
      <c r="X436" s="272"/>
      <c r="Y436" s="272"/>
      <c r="Z436" s="272"/>
      <c r="AA436" s="272"/>
      <c r="AB436" s="268"/>
      <c r="AC436" s="272"/>
      <c r="AD436" s="272"/>
      <c r="AE436" s="272"/>
      <c r="AF436" s="268"/>
      <c r="AG436" s="272"/>
      <c r="AH436" s="196"/>
    </row>
    <row r="437" spans="1:34" ht="12.75" customHeight="1" x14ac:dyDescent="0.15">
      <c r="A437" s="264"/>
      <c r="B437" s="265"/>
      <c r="C437" s="266"/>
      <c r="D437" s="267"/>
      <c r="E437" s="267"/>
      <c r="F437" s="267"/>
      <c r="G437" s="267"/>
      <c r="H437" s="268"/>
      <c r="I437" s="267"/>
      <c r="J437" s="267"/>
      <c r="K437" s="267"/>
      <c r="L437" s="269"/>
      <c r="M437" s="267"/>
      <c r="N437" s="267"/>
      <c r="O437" s="267"/>
      <c r="P437" s="267"/>
      <c r="Q437" s="267"/>
      <c r="R437" s="270"/>
      <c r="S437" s="267"/>
      <c r="T437" s="267"/>
      <c r="U437" s="271"/>
      <c r="V437" s="268"/>
      <c r="W437" s="272"/>
      <c r="X437" s="272"/>
      <c r="Y437" s="272"/>
      <c r="Z437" s="272"/>
      <c r="AA437" s="272"/>
      <c r="AB437" s="268"/>
      <c r="AC437" s="272"/>
      <c r="AD437" s="272"/>
      <c r="AE437" s="272"/>
      <c r="AF437" s="268"/>
      <c r="AG437" s="272"/>
      <c r="AH437" s="196"/>
    </row>
    <row r="438" spans="1:34" ht="12.75" customHeight="1" x14ac:dyDescent="0.15">
      <c r="A438" s="264"/>
      <c r="B438" s="265"/>
      <c r="C438" s="266"/>
      <c r="D438" s="267"/>
      <c r="E438" s="267"/>
      <c r="F438" s="267"/>
      <c r="G438" s="267"/>
      <c r="H438" s="268"/>
      <c r="I438" s="267"/>
      <c r="J438" s="267"/>
      <c r="K438" s="267"/>
      <c r="L438" s="269"/>
      <c r="M438" s="267"/>
      <c r="N438" s="267"/>
      <c r="O438" s="267"/>
      <c r="P438" s="267"/>
      <c r="Q438" s="267"/>
      <c r="R438" s="270"/>
      <c r="S438" s="267"/>
      <c r="T438" s="267"/>
      <c r="U438" s="271"/>
      <c r="V438" s="268"/>
      <c r="W438" s="272"/>
      <c r="X438" s="272"/>
      <c r="Y438" s="272"/>
      <c r="Z438" s="272"/>
      <c r="AA438" s="272"/>
      <c r="AB438" s="268"/>
      <c r="AC438" s="272"/>
      <c r="AD438" s="272"/>
      <c r="AE438" s="272"/>
      <c r="AF438" s="268"/>
      <c r="AG438" s="272"/>
      <c r="AH438" s="196"/>
    </row>
    <row r="439" spans="1:34" ht="12.75" customHeight="1" x14ac:dyDescent="0.15">
      <c r="A439" s="264"/>
      <c r="B439" s="265"/>
      <c r="C439" s="266"/>
      <c r="D439" s="267"/>
      <c r="E439" s="267"/>
      <c r="F439" s="267"/>
      <c r="G439" s="267"/>
      <c r="H439" s="268"/>
      <c r="I439" s="267"/>
      <c r="J439" s="267"/>
      <c r="K439" s="267"/>
      <c r="L439" s="269"/>
      <c r="M439" s="267"/>
      <c r="N439" s="267"/>
      <c r="O439" s="267"/>
      <c r="P439" s="267"/>
      <c r="Q439" s="267"/>
      <c r="R439" s="270"/>
      <c r="S439" s="267"/>
      <c r="T439" s="267"/>
      <c r="U439" s="271"/>
      <c r="V439" s="268"/>
      <c r="W439" s="272"/>
      <c r="X439" s="272"/>
      <c r="Y439" s="272"/>
      <c r="Z439" s="272"/>
      <c r="AA439" s="272"/>
      <c r="AB439" s="268"/>
      <c r="AC439" s="272"/>
      <c r="AD439" s="272"/>
      <c r="AE439" s="272"/>
      <c r="AF439" s="268"/>
      <c r="AG439" s="272"/>
      <c r="AH439" s="196"/>
    </row>
    <row r="440" spans="1:34" ht="12.75" customHeight="1" x14ac:dyDescent="0.15">
      <c r="A440" s="264"/>
      <c r="B440" s="265"/>
      <c r="C440" s="266"/>
      <c r="D440" s="267"/>
      <c r="E440" s="267"/>
      <c r="F440" s="267"/>
      <c r="G440" s="267"/>
      <c r="H440" s="268"/>
      <c r="I440" s="267"/>
      <c r="J440" s="267"/>
      <c r="K440" s="267"/>
      <c r="L440" s="269"/>
      <c r="M440" s="267"/>
      <c r="N440" s="267"/>
      <c r="O440" s="267"/>
      <c r="P440" s="267"/>
      <c r="Q440" s="267"/>
      <c r="R440" s="270"/>
      <c r="S440" s="267"/>
      <c r="T440" s="267"/>
      <c r="U440" s="271"/>
      <c r="V440" s="268"/>
      <c r="W440" s="272"/>
      <c r="X440" s="272"/>
      <c r="Y440" s="272"/>
      <c r="Z440" s="272"/>
      <c r="AA440" s="272"/>
      <c r="AB440" s="268"/>
      <c r="AC440" s="272"/>
      <c r="AD440" s="272"/>
      <c r="AE440" s="272"/>
      <c r="AF440" s="268"/>
      <c r="AG440" s="272"/>
      <c r="AH440" s="196"/>
    </row>
    <row r="441" spans="1:34" ht="12.75" customHeight="1" x14ac:dyDescent="0.15">
      <c r="A441" s="264"/>
      <c r="B441" s="265"/>
      <c r="C441" s="266"/>
      <c r="D441" s="267"/>
      <c r="E441" s="267"/>
      <c r="F441" s="267"/>
      <c r="G441" s="267"/>
      <c r="H441" s="268"/>
      <c r="I441" s="267"/>
      <c r="J441" s="267"/>
      <c r="K441" s="267"/>
      <c r="L441" s="269"/>
      <c r="M441" s="267"/>
      <c r="N441" s="267"/>
      <c r="O441" s="267"/>
      <c r="P441" s="267"/>
      <c r="Q441" s="267"/>
      <c r="R441" s="270"/>
      <c r="S441" s="267"/>
      <c r="T441" s="267"/>
      <c r="U441" s="271"/>
      <c r="V441" s="268"/>
      <c r="W441" s="272"/>
      <c r="X441" s="272"/>
      <c r="Y441" s="272"/>
      <c r="Z441" s="272"/>
      <c r="AA441" s="272"/>
      <c r="AB441" s="268"/>
      <c r="AC441" s="272"/>
      <c r="AD441" s="272"/>
      <c r="AE441" s="272"/>
      <c r="AF441" s="268"/>
      <c r="AG441" s="272"/>
      <c r="AH441" s="196"/>
    </row>
    <row r="442" spans="1:34" ht="12.75" customHeight="1" x14ac:dyDescent="0.15">
      <c r="A442" s="264"/>
      <c r="B442" s="265"/>
      <c r="C442" s="266"/>
      <c r="D442" s="267"/>
      <c r="E442" s="267"/>
      <c r="F442" s="267"/>
      <c r="G442" s="267"/>
      <c r="H442" s="268"/>
      <c r="I442" s="267"/>
      <c r="J442" s="267"/>
      <c r="K442" s="267"/>
      <c r="L442" s="269"/>
      <c r="M442" s="267"/>
      <c r="N442" s="267"/>
      <c r="O442" s="267"/>
      <c r="P442" s="267"/>
      <c r="Q442" s="267"/>
      <c r="R442" s="270"/>
      <c r="S442" s="267"/>
      <c r="T442" s="267"/>
      <c r="U442" s="271"/>
      <c r="V442" s="268"/>
      <c r="W442" s="272"/>
      <c r="X442" s="272"/>
      <c r="Y442" s="272"/>
      <c r="Z442" s="272"/>
      <c r="AA442" s="272"/>
      <c r="AB442" s="268"/>
      <c r="AC442" s="272"/>
      <c r="AD442" s="272"/>
      <c r="AE442" s="272"/>
      <c r="AF442" s="268"/>
      <c r="AG442" s="272"/>
      <c r="AH442" s="196"/>
    </row>
    <row r="443" spans="1:34" ht="12.75" customHeight="1" x14ac:dyDescent="0.15">
      <c r="A443" s="264"/>
      <c r="B443" s="265"/>
      <c r="C443" s="266"/>
      <c r="D443" s="267"/>
      <c r="E443" s="267"/>
      <c r="F443" s="267"/>
      <c r="G443" s="267"/>
      <c r="H443" s="268"/>
      <c r="I443" s="267"/>
      <c r="J443" s="267"/>
      <c r="K443" s="267"/>
      <c r="L443" s="269"/>
      <c r="M443" s="267"/>
      <c r="N443" s="267"/>
      <c r="O443" s="267"/>
      <c r="P443" s="267"/>
      <c r="Q443" s="267"/>
      <c r="R443" s="270"/>
      <c r="S443" s="267"/>
      <c r="T443" s="267"/>
      <c r="U443" s="271"/>
      <c r="V443" s="268"/>
      <c r="W443" s="272"/>
      <c r="X443" s="272"/>
      <c r="Y443" s="272"/>
      <c r="Z443" s="272"/>
      <c r="AA443" s="272"/>
      <c r="AB443" s="268"/>
      <c r="AC443" s="272"/>
      <c r="AD443" s="272"/>
      <c r="AE443" s="272"/>
      <c r="AF443" s="268"/>
      <c r="AG443" s="272"/>
      <c r="AH443" s="196"/>
    </row>
    <row r="444" spans="1:34" ht="12.75" customHeight="1" x14ac:dyDescent="0.15">
      <c r="A444" s="264"/>
      <c r="B444" s="265"/>
      <c r="C444" s="266"/>
      <c r="D444" s="267"/>
      <c r="E444" s="267"/>
      <c r="F444" s="267"/>
      <c r="G444" s="267"/>
      <c r="H444" s="268"/>
      <c r="I444" s="267"/>
      <c r="J444" s="267"/>
      <c r="K444" s="267"/>
      <c r="L444" s="269"/>
      <c r="M444" s="267"/>
      <c r="N444" s="267"/>
      <c r="O444" s="267"/>
      <c r="P444" s="267"/>
      <c r="Q444" s="267"/>
      <c r="R444" s="270"/>
      <c r="S444" s="267"/>
      <c r="T444" s="267"/>
      <c r="U444" s="271"/>
      <c r="V444" s="268"/>
      <c r="W444" s="272"/>
      <c r="X444" s="272"/>
      <c r="Y444" s="272"/>
      <c r="Z444" s="272"/>
      <c r="AA444" s="272"/>
      <c r="AB444" s="268"/>
      <c r="AC444" s="272"/>
      <c r="AD444" s="272"/>
      <c r="AE444" s="272"/>
      <c r="AF444" s="268"/>
      <c r="AG444" s="272"/>
      <c r="AH444" s="196"/>
    </row>
    <row r="445" spans="1:34" ht="12.75" customHeight="1" x14ac:dyDescent="0.15">
      <c r="A445" s="264"/>
      <c r="B445" s="265"/>
      <c r="C445" s="266"/>
      <c r="D445" s="267"/>
      <c r="E445" s="267"/>
      <c r="F445" s="267"/>
      <c r="G445" s="267"/>
      <c r="H445" s="268"/>
      <c r="I445" s="267"/>
      <c r="J445" s="267"/>
      <c r="K445" s="267"/>
      <c r="L445" s="269"/>
      <c r="M445" s="267"/>
      <c r="N445" s="267"/>
      <c r="O445" s="267"/>
      <c r="P445" s="267"/>
      <c r="Q445" s="267"/>
      <c r="R445" s="270"/>
      <c r="S445" s="267"/>
      <c r="T445" s="267"/>
      <c r="U445" s="271"/>
      <c r="V445" s="268"/>
      <c r="W445" s="272"/>
      <c r="X445" s="272"/>
      <c r="Y445" s="272"/>
      <c r="Z445" s="272"/>
      <c r="AA445" s="272"/>
      <c r="AB445" s="268"/>
      <c r="AC445" s="272"/>
      <c r="AD445" s="272"/>
      <c r="AE445" s="272"/>
      <c r="AF445" s="268"/>
      <c r="AG445" s="272"/>
      <c r="AH445" s="196"/>
    </row>
    <row r="446" spans="1:34" ht="12.75" customHeight="1" x14ac:dyDescent="0.15">
      <c r="A446" s="264"/>
      <c r="B446" s="265"/>
      <c r="C446" s="266"/>
      <c r="D446" s="267"/>
      <c r="E446" s="267"/>
      <c r="F446" s="267"/>
      <c r="G446" s="267"/>
      <c r="H446" s="268"/>
      <c r="I446" s="267"/>
      <c r="J446" s="267"/>
      <c r="K446" s="267"/>
      <c r="L446" s="269"/>
      <c r="M446" s="267"/>
      <c r="N446" s="267"/>
      <c r="O446" s="267"/>
      <c r="P446" s="267"/>
      <c r="Q446" s="267"/>
      <c r="R446" s="270"/>
      <c r="S446" s="267"/>
      <c r="T446" s="267"/>
      <c r="U446" s="271"/>
      <c r="V446" s="268"/>
      <c r="W446" s="272"/>
      <c r="X446" s="272"/>
      <c r="Y446" s="272"/>
      <c r="Z446" s="272"/>
      <c r="AA446" s="272"/>
      <c r="AB446" s="268"/>
      <c r="AC446" s="272"/>
      <c r="AD446" s="272"/>
      <c r="AE446" s="272"/>
      <c r="AF446" s="268"/>
      <c r="AG446" s="272"/>
      <c r="AH446" s="196"/>
    </row>
    <row r="447" spans="1:34" ht="12.75" customHeight="1" x14ac:dyDescent="0.15">
      <c r="A447" s="264"/>
      <c r="B447" s="265"/>
      <c r="C447" s="266"/>
      <c r="D447" s="267"/>
      <c r="E447" s="267"/>
      <c r="F447" s="267"/>
      <c r="G447" s="267"/>
      <c r="H447" s="268"/>
      <c r="I447" s="267"/>
      <c r="J447" s="267"/>
      <c r="K447" s="267"/>
      <c r="L447" s="269"/>
      <c r="M447" s="267"/>
      <c r="N447" s="267"/>
      <c r="O447" s="267"/>
      <c r="P447" s="267"/>
      <c r="Q447" s="267"/>
      <c r="R447" s="270"/>
      <c r="S447" s="267"/>
      <c r="T447" s="267"/>
      <c r="U447" s="271"/>
      <c r="V447" s="268"/>
      <c r="W447" s="272"/>
      <c r="X447" s="272"/>
      <c r="Y447" s="272"/>
      <c r="Z447" s="272"/>
      <c r="AA447" s="272"/>
      <c r="AB447" s="268"/>
      <c r="AC447" s="272"/>
      <c r="AD447" s="272"/>
      <c r="AE447" s="272"/>
      <c r="AF447" s="268"/>
      <c r="AG447" s="272"/>
      <c r="AH447" s="196"/>
    </row>
    <row r="448" spans="1:34" ht="12.75" customHeight="1" x14ac:dyDescent="0.15">
      <c r="A448" s="264"/>
      <c r="B448" s="265"/>
      <c r="C448" s="266"/>
      <c r="D448" s="267"/>
      <c r="E448" s="267"/>
      <c r="F448" s="267"/>
      <c r="G448" s="267"/>
      <c r="H448" s="268"/>
      <c r="I448" s="267"/>
      <c r="J448" s="267"/>
      <c r="K448" s="267"/>
      <c r="L448" s="269"/>
      <c r="M448" s="267"/>
      <c r="N448" s="267"/>
      <c r="O448" s="267"/>
      <c r="P448" s="267"/>
      <c r="Q448" s="267"/>
      <c r="R448" s="270"/>
      <c r="S448" s="267"/>
      <c r="T448" s="267"/>
      <c r="U448" s="271"/>
      <c r="V448" s="268"/>
      <c r="W448" s="272"/>
      <c r="X448" s="272"/>
      <c r="Y448" s="272"/>
      <c r="Z448" s="272"/>
      <c r="AA448" s="272"/>
      <c r="AB448" s="268"/>
      <c r="AC448" s="272"/>
      <c r="AD448" s="272"/>
      <c r="AE448" s="272"/>
      <c r="AF448" s="268"/>
      <c r="AG448" s="272"/>
      <c r="AH448" s="196"/>
    </row>
    <row r="449" spans="1:34" ht="12.75" customHeight="1" x14ac:dyDescent="0.15">
      <c r="A449" s="264"/>
      <c r="B449" s="265"/>
      <c r="C449" s="266"/>
      <c r="D449" s="267"/>
      <c r="E449" s="267"/>
      <c r="F449" s="267"/>
      <c r="G449" s="267"/>
      <c r="H449" s="268"/>
      <c r="I449" s="267"/>
      <c r="J449" s="267"/>
      <c r="K449" s="267"/>
      <c r="L449" s="269"/>
      <c r="M449" s="267"/>
      <c r="N449" s="267"/>
      <c r="O449" s="267"/>
      <c r="P449" s="267"/>
      <c r="Q449" s="267"/>
      <c r="R449" s="270"/>
      <c r="S449" s="267"/>
      <c r="T449" s="267"/>
      <c r="U449" s="271"/>
      <c r="V449" s="268"/>
      <c r="W449" s="272"/>
      <c r="X449" s="272"/>
      <c r="Y449" s="272"/>
      <c r="Z449" s="272"/>
      <c r="AA449" s="272"/>
      <c r="AB449" s="268"/>
      <c r="AC449" s="272"/>
      <c r="AD449" s="272"/>
      <c r="AE449" s="272"/>
      <c r="AF449" s="268"/>
      <c r="AG449" s="272"/>
      <c r="AH449" s="196"/>
    </row>
    <row r="450" spans="1:34" ht="12.75" customHeight="1" x14ac:dyDescent="0.15">
      <c r="A450" s="264"/>
      <c r="B450" s="265"/>
      <c r="C450" s="266"/>
      <c r="D450" s="267"/>
      <c r="E450" s="267"/>
      <c r="F450" s="267"/>
      <c r="G450" s="267"/>
      <c r="H450" s="268"/>
      <c r="I450" s="267"/>
      <c r="J450" s="267"/>
      <c r="K450" s="267"/>
      <c r="L450" s="269"/>
      <c r="M450" s="267"/>
      <c r="N450" s="267"/>
      <c r="O450" s="267"/>
      <c r="P450" s="267"/>
      <c r="Q450" s="267"/>
      <c r="R450" s="270"/>
      <c r="S450" s="267"/>
      <c r="T450" s="267"/>
      <c r="U450" s="271"/>
      <c r="V450" s="268"/>
      <c r="W450" s="272"/>
      <c r="X450" s="272"/>
      <c r="Y450" s="272"/>
      <c r="Z450" s="272"/>
      <c r="AA450" s="272"/>
      <c r="AB450" s="268"/>
      <c r="AC450" s="272"/>
      <c r="AD450" s="272"/>
      <c r="AE450" s="272"/>
      <c r="AF450" s="268"/>
      <c r="AG450" s="272"/>
      <c r="AH450" s="196"/>
    </row>
    <row r="451" spans="1:34" ht="12.75" customHeight="1" x14ac:dyDescent="0.15">
      <c r="A451" s="264"/>
      <c r="B451" s="265"/>
      <c r="C451" s="266"/>
      <c r="D451" s="267"/>
      <c r="E451" s="267"/>
      <c r="F451" s="267"/>
      <c r="G451" s="267"/>
      <c r="H451" s="268"/>
      <c r="I451" s="267"/>
      <c r="J451" s="267"/>
      <c r="K451" s="267"/>
      <c r="L451" s="269"/>
      <c r="M451" s="267"/>
      <c r="N451" s="267"/>
      <c r="O451" s="267"/>
      <c r="P451" s="267"/>
      <c r="Q451" s="267"/>
      <c r="R451" s="270"/>
      <c r="S451" s="267"/>
      <c r="T451" s="267"/>
      <c r="U451" s="271"/>
      <c r="V451" s="268"/>
      <c r="W451" s="272"/>
      <c r="X451" s="272"/>
      <c r="Y451" s="272"/>
      <c r="Z451" s="272"/>
      <c r="AA451" s="272"/>
      <c r="AB451" s="268"/>
      <c r="AC451" s="272"/>
      <c r="AD451" s="272"/>
      <c r="AE451" s="272"/>
      <c r="AF451" s="268"/>
      <c r="AG451" s="272"/>
      <c r="AH451" s="196"/>
    </row>
    <row r="452" spans="1:34" ht="12.75" customHeight="1" x14ac:dyDescent="0.15">
      <c r="A452" s="264"/>
      <c r="B452" s="265"/>
      <c r="C452" s="266"/>
      <c r="D452" s="267"/>
      <c r="E452" s="267"/>
      <c r="F452" s="267"/>
      <c r="G452" s="267"/>
      <c r="H452" s="268"/>
      <c r="I452" s="267"/>
      <c r="J452" s="267"/>
      <c r="K452" s="267"/>
      <c r="L452" s="269"/>
      <c r="M452" s="267"/>
      <c r="N452" s="267"/>
      <c r="O452" s="267"/>
      <c r="P452" s="267"/>
      <c r="Q452" s="267"/>
      <c r="R452" s="270"/>
      <c r="S452" s="267"/>
      <c r="T452" s="267"/>
      <c r="U452" s="271"/>
      <c r="V452" s="268"/>
      <c r="W452" s="272"/>
      <c r="X452" s="272"/>
      <c r="Y452" s="272"/>
      <c r="Z452" s="272"/>
      <c r="AA452" s="272"/>
      <c r="AB452" s="268"/>
      <c r="AC452" s="272"/>
      <c r="AD452" s="272"/>
      <c r="AE452" s="272"/>
      <c r="AF452" s="268"/>
      <c r="AG452" s="272"/>
      <c r="AH452" s="196"/>
    </row>
    <row r="453" spans="1:34" ht="12.75" customHeight="1" x14ac:dyDescent="0.15">
      <c r="A453" s="264"/>
      <c r="B453" s="265"/>
      <c r="C453" s="266"/>
      <c r="D453" s="267"/>
      <c r="E453" s="267"/>
      <c r="F453" s="267"/>
      <c r="G453" s="267"/>
      <c r="H453" s="268"/>
      <c r="I453" s="267"/>
      <c r="J453" s="267"/>
      <c r="K453" s="267"/>
      <c r="L453" s="269"/>
      <c r="M453" s="267"/>
      <c r="N453" s="267"/>
      <c r="O453" s="267"/>
      <c r="P453" s="267"/>
      <c r="Q453" s="267"/>
      <c r="R453" s="270"/>
      <c r="S453" s="267"/>
      <c r="T453" s="267"/>
      <c r="U453" s="271"/>
      <c r="V453" s="268"/>
      <c r="W453" s="272"/>
      <c r="X453" s="272"/>
      <c r="Y453" s="272"/>
      <c r="Z453" s="272"/>
      <c r="AA453" s="272"/>
      <c r="AB453" s="268"/>
      <c r="AC453" s="272"/>
      <c r="AD453" s="272"/>
      <c r="AE453" s="272"/>
      <c r="AF453" s="268"/>
      <c r="AG453" s="272"/>
      <c r="AH453" s="196"/>
    </row>
    <row r="454" spans="1:34" ht="12.75" customHeight="1" x14ac:dyDescent="0.15">
      <c r="A454" s="264"/>
      <c r="B454" s="265"/>
      <c r="C454" s="266"/>
      <c r="D454" s="267"/>
      <c r="E454" s="267"/>
      <c r="F454" s="267"/>
      <c r="G454" s="267"/>
      <c r="H454" s="268"/>
      <c r="I454" s="267"/>
      <c r="J454" s="267"/>
      <c r="K454" s="267"/>
      <c r="L454" s="269"/>
      <c r="M454" s="267"/>
      <c r="N454" s="267"/>
      <c r="O454" s="267"/>
      <c r="P454" s="267"/>
      <c r="Q454" s="267"/>
      <c r="R454" s="270"/>
      <c r="S454" s="267"/>
      <c r="T454" s="267"/>
      <c r="U454" s="271"/>
      <c r="V454" s="268"/>
      <c r="W454" s="272"/>
      <c r="X454" s="272"/>
      <c r="Y454" s="272"/>
      <c r="Z454" s="272"/>
      <c r="AA454" s="272"/>
      <c r="AB454" s="268"/>
      <c r="AC454" s="272"/>
      <c r="AD454" s="272"/>
      <c r="AE454" s="272"/>
      <c r="AF454" s="268"/>
      <c r="AG454" s="272"/>
      <c r="AH454" s="196"/>
    </row>
    <row r="455" spans="1:34" ht="12.75" customHeight="1" x14ac:dyDescent="0.15">
      <c r="A455" s="264"/>
      <c r="B455" s="265"/>
      <c r="C455" s="266"/>
      <c r="D455" s="267"/>
      <c r="E455" s="267"/>
      <c r="F455" s="267"/>
      <c r="G455" s="267"/>
      <c r="H455" s="268"/>
      <c r="I455" s="267"/>
      <c r="J455" s="267"/>
      <c r="K455" s="267"/>
      <c r="L455" s="269"/>
      <c r="M455" s="267"/>
      <c r="N455" s="267"/>
      <c r="O455" s="267"/>
      <c r="P455" s="267"/>
      <c r="Q455" s="267"/>
      <c r="R455" s="270"/>
      <c r="S455" s="267"/>
      <c r="T455" s="267"/>
      <c r="U455" s="271"/>
      <c r="V455" s="268"/>
      <c r="W455" s="272"/>
      <c r="X455" s="272"/>
      <c r="Y455" s="272"/>
      <c r="Z455" s="272"/>
      <c r="AA455" s="272"/>
      <c r="AB455" s="268"/>
      <c r="AC455" s="272"/>
      <c r="AD455" s="272"/>
      <c r="AE455" s="272"/>
      <c r="AF455" s="268"/>
      <c r="AG455" s="272"/>
      <c r="AH455" s="196"/>
    </row>
    <row r="456" spans="1:34" ht="12.75" customHeight="1" x14ac:dyDescent="0.15">
      <c r="A456" s="264"/>
      <c r="B456" s="265"/>
      <c r="C456" s="266"/>
      <c r="D456" s="267"/>
      <c r="E456" s="267"/>
      <c r="F456" s="267"/>
      <c r="G456" s="267"/>
      <c r="H456" s="268"/>
      <c r="I456" s="267"/>
      <c r="J456" s="267"/>
      <c r="K456" s="267"/>
      <c r="L456" s="269"/>
      <c r="M456" s="267"/>
      <c r="N456" s="267"/>
      <c r="O456" s="267"/>
      <c r="P456" s="267"/>
      <c r="Q456" s="267"/>
      <c r="R456" s="270"/>
      <c r="S456" s="267"/>
      <c r="T456" s="267"/>
      <c r="U456" s="271"/>
      <c r="V456" s="268"/>
      <c r="W456" s="272"/>
      <c r="X456" s="272"/>
      <c r="Y456" s="272"/>
      <c r="Z456" s="272"/>
      <c r="AA456" s="272"/>
      <c r="AB456" s="268"/>
      <c r="AC456" s="272"/>
      <c r="AD456" s="272"/>
      <c r="AE456" s="272"/>
      <c r="AF456" s="268"/>
      <c r="AG456" s="272"/>
      <c r="AH456" s="196"/>
    </row>
    <row r="457" spans="1:34" ht="12.75" customHeight="1" x14ac:dyDescent="0.15">
      <c r="A457" s="264"/>
      <c r="B457" s="265"/>
      <c r="C457" s="266"/>
      <c r="D457" s="267"/>
      <c r="E457" s="267"/>
      <c r="F457" s="267"/>
      <c r="G457" s="267"/>
      <c r="H457" s="268"/>
      <c r="I457" s="267"/>
      <c r="J457" s="267"/>
      <c r="K457" s="267"/>
      <c r="L457" s="269"/>
      <c r="M457" s="267"/>
      <c r="N457" s="267"/>
      <c r="O457" s="267"/>
      <c r="P457" s="267"/>
      <c r="Q457" s="267"/>
      <c r="R457" s="270"/>
      <c r="S457" s="267"/>
      <c r="T457" s="267"/>
      <c r="U457" s="271"/>
      <c r="V457" s="268"/>
      <c r="W457" s="272"/>
      <c r="X457" s="272"/>
      <c r="Y457" s="272"/>
      <c r="Z457" s="272"/>
      <c r="AA457" s="272"/>
      <c r="AB457" s="268"/>
      <c r="AC457" s="272"/>
      <c r="AD457" s="272"/>
      <c r="AE457" s="272"/>
      <c r="AF457" s="268"/>
      <c r="AG457" s="272"/>
      <c r="AH457" s="196"/>
    </row>
    <row r="458" spans="1:34" ht="12.75" customHeight="1" x14ac:dyDescent="0.15">
      <c r="A458" s="264"/>
      <c r="B458" s="265"/>
      <c r="C458" s="266"/>
      <c r="D458" s="267"/>
      <c r="E458" s="267"/>
      <c r="F458" s="267"/>
      <c r="G458" s="267"/>
      <c r="H458" s="268"/>
      <c r="I458" s="267"/>
      <c r="J458" s="267"/>
      <c r="K458" s="267"/>
      <c r="L458" s="269"/>
      <c r="M458" s="267"/>
      <c r="N458" s="267"/>
      <c r="O458" s="267"/>
      <c r="P458" s="267"/>
      <c r="Q458" s="267"/>
      <c r="R458" s="270"/>
      <c r="S458" s="267"/>
      <c r="T458" s="267"/>
      <c r="U458" s="271"/>
      <c r="V458" s="268"/>
      <c r="W458" s="272"/>
      <c r="X458" s="272"/>
      <c r="Y458" s="272"/>
      <c r="Z458" s="272"/>
      <c r="AA458" s="272"/>
      <c r="AB458" s="268"/>
      <c r="AC458" s="272"/>
      <c r="AD458" s="272"/>
      <c r="AE458" s="272"/>
      <c r="AF458" s="268"/>
      <c r="AG458" s="272"/>
      <c r="AH458" s="196"/>
    </row>
    <row r="459" spans="1:34" ht="12.75" customHeight="1" x14ac:dyDescent="0.15">
      <c r="A459" s="264"/>
      <c r="B459" s="265"/>
      <c r="C459" s="266"/>
      <c r="D459" s="267"/>
      <c r="E459" s="267"/>
      <c r="F459" s="267"/>
      <c r="G459" s="267"/>
      <c r="H459" s="268"/>
      <c r="I459" s="267"/>
      <c r="J459" s="267"/>
      <c r="K459" s="267"/>
      <c r="L459" s="269"/>
      <c r="M459" s="267"/>
      <c r="N459" s="267"/>
      <c r="O459" s="267"/>
      <c r="P459" s="267"/>
      <c r="Q459" s="267"/>
      <c r="R459" s="270"/>
      <c r="S459" s="267"/>
      <c r="T459" s="267"/>
      <c r="U459" s="271"/>
      <c r="V459" s="268"/>
      <c r="W459" s="272"/>
      <c r="X459" s="272"/>
      <c r="Y459" s="272"/>
      <c r="Z459" s="272"/>
      <c r="AA459" s="272"/>
      <c r="AB459" s="268"/>
      <c r="AC459" s="272"/>
      <c r="AD459" s="272"/>
      <c r="AE459" s="272"/>
      <c r="AF459" s="268"/>
      <c r="AG459" s="272"/>
      <c r="AH459" s="196"/>
    </row>
    <row r="460" spans="1:34" ht="12.75" customHeight="1" x14ac:dyDescent="0.15">
      <c r="A460" s="264"/>
      <c r="B460" s="265"/>
      <c r="C460" s="266"/>
      <c r="D460" s="267"/>
      <c r="E460" s="267"/>
      <c r="F460" s="267"/>
      <c r="G460" s="267"/>
      <c r="H460" s="268"/>
      <c r="I460" s="267"/>
      <c r="J460" s="267"/>
      <c r="K460" s="267"/>
      <c r="L460" s="269"/>
      <c r="M460" s="267"/>
      <c r="N460" s="267"/>
      <c r="O460" s="267"/>
      <c r="P460" s="267"/>
      <c r="Q460" s="267"/>
      <c r="R460" s="270"/>
      <c r="S460" s="267"/>
      <c r="T460" s="267"/>
      <c r="U460" s="271"/>
      <c r="V460" s="268"/>
      <c r="W460" s="272"/>
      <c r="X460" s="272"/>
      <c r="Y460" s="272"/>
      <c r="Z460" s="272"/>
      <c r="AA460" s="272"/>
      <c r="AB460" s="268"/>
      <c r="AC460" s="272"/>
      <c r="AD460" s="272"/>
      <c r="AE460" s="272"/>
      <c r="AF460" s="268"/>
      <c r="AG460" s="272"/>
      <c r="AH460" s="196"/>
    </row>
    <row r="461" spans="1:34" ht="12.75" customHeight="1" x14ac:dyDescent="0.15">
      <c r="A461" s="264"/>
      <c r="B461" s="265"/>
      <c r="C461" s="266"/>
      <c r="D461" s="267"/>
      <c r="E461" s="267"/>
      <c r="F461" s="267"/>
      <c r="G461" s="267"/>
      <c r="H461" s="268"/>
      <c r="I461" s="267"/>
      <c r="J461" s="267"/>
      <c r="K461" s="267"/>
      <c r="L461" s="269"/>
      <c r="M461" s="267"/>
      <c r="N461" s="267"/>
      <c r="O461" s="267"/>
      <c r="P461" s="267"/>
      <c r="Q461" s="267"/>
      <c r="R461" s="270"/>
      <c r="S461" s="267"/>
      <c r="T461" s="267"/>
      <c r="U461" s="271"/>
      <c r="V461" s="268"/>
      <c r="W461" s="272"/>
      <c r="X461" s="272"/>
      <c r="Y461" s="272"/>
      <c r="Z461" s="272"/>
      <c r="AA461" s="272"/>
      <c r="AB461" s="268"/>
      <c r="AC461" s="272"/>
      <c r="AD461" s="272"/>
      <c r="AE461" s="272"/>
      <c r="AF461" s="268"/>
      <c r="AG461" s="272"/>
      <c r="AH461" s="196"/>
    </row>
    <row r="462" spans="1:34" ht="12.75" customHeight="1" x14ac:dyDescent="0.15">
      <c r="A462" s="264"/>
      <c r="B462" s="265"/>
      <c r="C462" s="266"/>
      <c r="D462" s="267"/>
      <c r="E462" s="267"/>
      <c r="F462" s="267"/>
      <c r="G462" s="267"/>
      <c r="H462" s="268"/>
      <c r="I462" s="267"/>
      <c r="J462" s="267"/>
      <c r="K462" s="267"/>
      <c r="L462" s="269"/>
      <c r="M462" s="267"/>
      <c r="N462" s="267"/>
      <c r="O462" s="267"/>
      <c r="P462" s="267"/>
      <c r="Q462" s="267"/>
      <c r="R462" s="270"/>
      <c r="S462" s="267"/>
      <c r="T462" s="267"/>
      <c r="U462" s="271"/>
      <c r="V462" s="268"/>
      <c r="W462" s="272"/>
      <c r="X462" s="272"/>
      <c r="Y462" s="272"/>
      <c r="Z462" s="272"/>
      <c r="AA462" s="272"/>
      <c r="AB462" s="268"/>
      <c r="AC462" s="272"/>
      <c r="AD462" s="272"/>
      <c r="AE462" s="272"/>
      <c r="AF462" s="268"/>
      <c r="AG462" s="272"/>
      <c r="AH462" s="196"/>
    </row>
    <row r="463" spans="1:34" ht="12.75" customHeight="1" x14ac:dyDescent="0.15">
      <c r="A463" s="264"/>
      <c r="B463" s="265"/>
      <c r="C463" s="266"/>
      <c r="D463" s="267"/>
      <c r="E463" s="267"/>
      <c r="F463" s="267"/>
      <c r="G463" s="267"/>
      <c r="H463" s="268"/>
      <c r="I463" s="267"/>
      <c r="J463" s="267"/>
      <c r="K463" s="267"/>
      <c r="L463" s="269"/>
      <c r="M463" s="267"/>
      <c r="N463" s="267"/>
      <c r="O463" s="267"/>
      <c r="P463" s="267"/>
      <c r="Q463" s="267"/>
      <c r="R463" s="270"/>
      <c r="S463" s="267"/>
      <c r="T463" s="267"/>
      <c r="U463" s="271"/>
      <c r="V463" s="268"/>
      <c r="W463" s="272"/>
      <c r="X463" s="272"/>
      <c r="Y463" s="272"/>
      <c r="Z463" s="272"/>
      <c r="AA463" s="272"/>
      <c r="AB463" s="268"/>
      <c r="AC463" s="272"/>
      <c r="AD463" s="272"/>
      <c r="AE463" s="272"/>
      <c r="AF463" s="268"/>
      <c r="AG463" s="272"/>
      <c r="AH463" s="196"/>
    </row>
    <row r="464" spans="1:34" ht="12.75" customHeight="1" x14ac:dyDescent="0.15">
      <c r="A464" s="264"/>
      <c r="B464" s="265"/>
      <c r="C464" s="266"/>
      <c r="D464" s="267"/>
      <c r="E464" s="267"/>
      <c r="F464" s="267"/>
      <c r="G464" s="267"/>
      <c r="H464" s="268"/>
      <c r="I464" s="267"/>
      <c r="J464" s="267"/>
      <c r="K464" s="267"/>
      <c r="L464" s="269"/>
      <c r="M464" s="267"/>
      <c r="N464" s="267"/>
      <c r="O464" s="267"/>
      <c r="P464" s="267"/>
      <c r="Q464" s="267"/>
      <c r="R464" s="270"/>
      <c r="S464" s="267"/>
      <c r="T464" s="267"/>
      <c r="U464" s="271"/>
      <c r="V464" s="268"/>
      <c r="W464" s="272"/>
      <c r="X464" s="272"/>
      <c r="Y464" s="272"/>
      <c r="Z464" s="272"/>
      <c r="AA464" s="272"/>
      <c r="AB464" s="268"/>
      <c r="AC464" s="272"/>
      <c r="AD464" s="272"/>
      <c r="AE464" s="272"/>
      <c r="AF464" s="268"/>
      <c r="AG464" s="272"/>
      <c r="AH464" s="196"/>
    </row>
    <row r="465" spans="1:34" ht="12.75" customHeight="1" x14ac:dyDescent="0.15">
      <c r="A465" s="264"/>
      <c r="B465" s="265"/>
      <c r="C465" s="266"/>
      <c r="D465" s="267"/>
      <c r="E465" s="267"/>
      <c r="F465" s="267"/>
      <c r="G465" s="267"/>
      <c r="H465" s="268"/>
      <c r="I465" s="267"/>
      <c r="J465" s="267"/>
      <c r="K465" s="267"/>
      <c r="L465" s="269"/>
      <c r="M465" s="267"/>
      <c r="N465" s="267"/>
      <c r="O465" s="267"/>
      <c r="P465" s="267"/>
      <c r="Q465" s="267"/>
      <c r="R465" s="270"/>
      <c r="S465" s="267"/>
      <c r="T465" s="267"/>
      <c r="U465" s="271"/>
      <c r="V465" s="268"/>
      <c r="W465" s="272"/>
      <c r="X465" s="272"/>
      <c r="Y465" s="272"/>
      <c r="Z465" s="272"/>
      <c r="AA465" s="272"/>
      <c r="AB465" s="268"/>
      <c r="AC465" s="272"/>
      <c r="AD465" s="272"/>
      <c r="AE465" s="272"/>
      <c r="AF465" s="268"/>
      <c r="AG465" s="272"/>
      <c r="AH465" s="196"/>
    </row>
    <row r="466" spans="1:34" ht="12.75" customHeight="1" x14ac:dyDescent="0.15">
      <c r="A466" s="264"/>
      <c r="B466" s="265"/>
      <c r="C466" s="266"/>
      <c r="D466" s="267"/>
      <c r="E466" s="267"/>
      <c r="F466" s="267"/>
      <c r="G466" s="267"/>
      <c r="H466" s="268"/>
      <c r="I466" s="267"/>
      <c r="J466" s="267"/>
      <c r="K466" s="267"/>
      <c r="L466" s="269"/>
      <c r="M466" s="267"/>
      <c r="N466" s="267"/>
      <c r="O466" s="267"/>
      <c r="P466" s="267"/>
      <c r="Q466" s="267"/>
      <c r="R466" s="270"/>
      <c r="S466" s="267"/>
      <c r="T466" s="267"/>
      <c r="U466" s="271"/>
      <c r="V466" s="268"/>
      <c r="W466" s="272"/>
      <c r="X466" s="272"/>
      <c r="Y466" s="272"/>
      <c r="Z466" s="272"/>
      <c r="AA466" s="272"/>
      <c r="AB466" s="268"/>
      <c r="AC466" s="272"/>
      <c r="AD466" s="272"/>
      <c r="AE466" s="272"/>
      <c r="AF466" s="268"/>
      <c r="AG466" s="272"/>
      <c r="AH466" s="196"/>
    </row>
    <row r="467" spans="1:34" ht="12.75" customHeight="1" x14ac:dyDescent="0.15">
      <c r="A467" s="264"/>
      <c r="B467" s="265"/>
      <c r="C467" s="266"/>
      <c r="D467" s="267"/>
      <c r="E467" s="267"/>
      <c r="F467" s="267"/>
      <c r="G467" s="267"/>
      <c r="H467" s="268"/>
      <c r="I467" s="267"/>
      <c r="J467" s="267"/>
      <c r="K467" s="267"/>
      <c r="L467" s="269"/>
      <c r="M467" s="267"/>
      <c r="N467" s="267"/>
      <c r="O467" s="267"/>
      <c r="P467" s="267"/>
      <c r="Q467" s="267"/>
      <c r="R467" s="270"/>
      <c r="S467" s="267"/>
      <c r="T467" s="267"/>
      <c r="U467" s="271"/>
      <c r="V467" s="268"/>
      <c r="W467" s="272"/>
      <c r="X467" s="272"/>
      <c r="Y467" s="272"/>
      <c r="Z467" s="272"/>
      <c r="AA467" s="272"/>
      <c r="AB467" s="268"/>
      <c r="AC467" s="272"/>
      <c r="AD467" s="272"/>
      <c r="AE467" s="272"/>
      <c r="AF467" s="268"/>
      <c r="AG467" s="272"/>
      <c r="AH467" s="196"/>
    </row>
    <row r="468" spans="1:34" ht="12.75" customHeight="1" x14ac:dyDescent="0.15">
      <c r="A468" s="264"/>
      <c r="B468" s="265"/>
      <c r="C468" s="266"/>
      <c r="D468" s="267"/>
      <c r="E468" s="267"/>
      <c r="F468" s="267"/>
      <c r="G468" s="267"/>
      <c r="H468" s="268"/>
      <c r="I468" s="267"/>
      <c r="J468" s="267"/>
      <c r="K468" s="267"/>
      <c r="L468" s="269"/>
      <c r="M468" s="267"/>
      <c r="N468" s="267"/>
      <c r="O468" s="267"/>
      <c r="P468" s="267"/>
      <c r="Q468" s="267"/>
      <c r="R468" s="270"/>
      <c r="S468" s="267"/>
      <c r="T468" s="267"/>
      <c r="U468" s="271"/>
      <c r="V468" s="268"/>
      <c r="W468" s="272"/>
      <c r="X468" s="272"/>
      <c r="Y468" s="272"/>
      <c r="Z468" s="272"/>
      <c r="AA468" s="272"/>
      <c r="AB468" s="268"/>
      <c r="AC468" s="272"/>
      <c r="AD468" s="272"/>
      <c r="AE468" s="272"/>
      <c r="AF468" s="268"/>
      <c r="AG468" s="272"/>
      <c r="AH468" s="196"/>
    </row>
    <row r="469" spans="1:34" ht="12.75" customHeight="1" x14ac:dyDescent="0.15">
      <c r="A469" s="264"/>
      <c r="B469" s="265"/>
      <c r="C469" s="266"/>
      <c r="D469" s="267"/>
      <c r="E469" s="267"/>
      <c r="F469" s="267"/>
      <c r="G469" s="267"/>
      <c r="H469" s="268"/>
      <c r="I469" s="267"/>
      <c r="J469" s="267"/>
      <c r="K469" s="267"/>
      <c r="L469" s="269"/>
      <c r="M469" s="267"/>
      <c r="N469" s="267"/>
      <c r="O469" s="267"/>
      <c r="P469" s="267"/>
      <c r="Q469" s="267"/>
      <c r="R469" s="270"/>
      <c r="S469" s="267"/>
      <c r="T469" s="267"/>
      <c r="U469" s="271"/>
      <c r="V469" s="268"/>
      <c r="W469" s="272"/>
      <c r="X469" s="272"/>
      <c r="Y469" s="272"/>
      <c r="Z469" s="272"/>
      <c r="AA469" s="272"/>
      <c r="AB469" s="268"/>
      <c r="AC469" s="272"/>
      <c r="AD469" s="272"/>
      <c r="AE469" s="272"/>
      <c r="AF469" s="268"/>
      <c r="AG469" s="272"/>
      <c r="AH469" s="196"/>
    </row>
    <row r="470" spans="1:34" ht="12.75" customHeight="1" x14ac:dyDescent="0.15">
      <c r="A470" s="264"/>
      <c r="B470" s="265"/>
      <c r="C470" s="266"/>
      <c r="D470" s="267"/>
      <c r="E470" s="267"/>
      <c r="F470" s="267"/>
      <c r="G470" s="267"/>
      <c r="H470" s="268"/>
      <c r="I470" s="267"/>
      <c r="J470" s="267"/>
      <c r="K470" s="267"/>
      <c r="L470" s="269"/>
      <c r="M470" s="267"/>
      <c r="N470" s="267"/>
      <c r="O470" s="267"/>
      <c r="P470" s="267"/>
      <c r="Q470" s="267"/>
      <c r="R470" s="270"/>
      <c r="S470" s="267"/>
      <c r="T470" s="267"/>
      <c r="U470" s="271"/>
      <c r="V470" s="268"/>
      <c r="W470" s="272"/>
      <c r="X470" s="272"/>
      <c r="Y470" s="272"/>
      <c r="Z470" s="272"/>
      <c r="AA470" s="272"/>
      <c r="AB470" s="268"/>
      <c r="AC470" s="272"/>
      <c r="AD470" s="272"/>
      <c r="AE470" s="272"/>
      <c r="AF470" s="268"/>
      <c r="AG470" s="272"/>
      <c r="AH470" s="196"/>
    </row>
    <row r="471" spans="1:34" ht="12.75" customHeight="1" x14ac:dyDescent="0.15">
      <c r="A471" s="264"/>
      <c r="B471" s="265"/>
      <c r="C471" s="266"/>
      <c r="D471" s="267"/>
      <c r="E471" s="267"/>
      <c r="F471" s="267"/>
      <c r="G471" s="267"/>
      <c r="H471" s="268"/>
      <c r="I471" s="267"/>
      <c r="J471" s="267"/>
      <c r="K471" s="267"/>
      <c r="L471" s="269"/>
      <c r="M471" s="267"/>
      <c r="N471" s="267"/>
      <c r="O471" s="267"/>
      <c r="P471" s="267"/>
      <c r="Q471" s="267"/>
      <c r="R471" s="270"/>
      <c r="S471" s="267"/>
      <c r="T471" s="267"/>
      <c r="U471" s="271"/>
      <c r="V471" s="268"/>
      <c r="W471" s="272"/>
      <c r="X471" s="272"/>
      <c r="Y471" s="272"/>
      <c r="Z471" s="272"/>
      <c r="AA471" s="272"/>
      <c r="AB471" s="268"/>
      <c r="AC471" s="272"/>
      <c r="AD471" s="272"/>
      <c r="AE471" s="272"/>
      <c r="AF471" s="268"/>
      <c r="AG471" s="272"/>
      <c r="AH471" s="196"/>
    </row>
    <row r="472" spans="1:34" ht="12.75" customHeight="1" x14ac:dyDescent="0.15">
      <c r="A472" s="264"/>
      <c r="B472" s="265"/>
      <c r="C472" s="266"/>
      <c r="D472" s="267"/>
      <c r="E472" s="267"/>
      <c r="F472" s="267"/>
      <c r="G472" s="267"/>
      <c r="H472" s="268"/>
      <c r="I472" s="267"/>
      <c r="J472" s="267"/>
      <c r="K472" s="267"/>
      <c r="L472" s="269"/>
      <c r="M472" s="267"/>
      <c r="N472" s="267"/>
      <c r="O472" s="267"/>
      <c r="P472" s="267"/>
      <c r="Q472" s="267"/>
      <c r="R472" s="270"/>
      <c r="S472" s="267"/>
      <c r="T472" s="267"/>
      <c r="U472" s="271"/>
      <c r="V472" s="268"/>
      <c r="W472" s="272"/>
      <c r="X472" s="272"/>
      <c r="Y472" s="272"/>
      <c r="Z472" s="272"/>
      <c r="AA472" s="272"/>
      <c r="AB472" s="268"/>
      <c r="AC472" s="272"/>
      <c r="AD472" s="272"/>
      <c r="AE472" s="272"/>
      <c r="AF472" s="268"/>
      <c r="AG472" s="272"/>
      <c r="AH472" s="196"/>
    </row>
    <row r="473" spans="1:34" ht="12.75" customHeight="1" x14ac:dyDescent="0.15">
      <c r="A473" s="264"/>
      <c r="B473" s="265"/>
      <c r="C473" s="266"/>
      <c r="D473" s="267"/>
      <c r="E473" s="267"/>
      <c r="F473" s="267"/>
      <c r="G473" s="267"/>
      <c r="H473" s="268"/>
      <c r="I473" s="267"/>
      <c r="J473" s="267"/>
      <c r="K473" s="267"/>
      <c r="L473" s="269"/>
      <c r="M473" s="267"/>
      <c r="N473" s="267"/>
      <c r="O473" s="267"/>
      <c r="P473" s="267"/>
      <c r="Q473" s="267"/>
      <c r="R473" s="270"/>
      <c r="S473" s="267"/>
      <c r="T473" s="267"/>
      <c r="U473" s="271"/>
      <c r="V473" s="268"/>
      <c r="W473" s="272"/>
      <c r="X473" s="272"/>
      <c r="Y473" s="272"/>
      <c r="Z473" s="272"/>
      <c r="AA473" s="272"/>
      <c r="AB473" s="268"/>
      <c r="AC473" s="272"/>
      <c r="AD473" s="272"/>
      <c r="AE473" s="272"/>
      <c r="AF473" s="268"/>
      <c r="AG473" s="272"/>
      <c r="AH473" s="196"/>
    </row>
    <row r="474" spans="1:34" ht="12.75" customHeight="1" x14ac:dyDescent="0.15">
      <c r="A474" s="264"/>
      <c r="B474" s="265"/>
      <c r="C474" s="266"/>
      <c r="D474" s="267"/>
      <c r="E474" s="267"/>
      <c r="F474" s="267"/>
      <c r="G474" s="267"/>
      <c r="H474" s="268"/>
      <c r="I474" s="267"/>
      <c r="J474" s="267"/>
      <c r="K474" s="267"/>
      <c r="L474" s="269"/>
      <c r="M474" s="267"/>
      <c r="N474" s="267"/>
      <c r="O474" s="267"/>
      <c r="P474" s="267"/>
      <c r="Q474" s="267"/>
      <c r="R474" s="270"/>
      <c r="S474" s="267"/>
      <c r="T474" s="267"/>
      <c r="U474" s="271"/>
      <c r="V474" s="268"/>
      <c r="W474" s="272"/>
      <c r="X474" s="272"/>
      <c r="Y474" s="272"/>
      <c r="Z474" s="272"/>
      <c r="AA474" s="272"/>
      <c r="AB474" s="268"/>
      <c r="AC474" s="272"/>
      <c r="AD474" s="272"/>
      <c r="AE474" s="272"/>
      <c r="AF474" s="268"/>
      <c r="AG474" s="272"/>
      <c r="AH474" s="196"/>
    </row>
    <row r="475" spans="1:34" ht="12.75" customHeight="1" x14ac:dyDescent="0.15">
      <c r="A475" s="264"/>
      <c r="B475" s="265"/>
      <c r="C475" s="266"/>
      <c r="D475" s="267"/>
      <c r="E475" s="267"/>
      <c r="F475" s="267"/>
      <c r="G475" s="267"/>
      <c r="H475" s="268"/>
      <c r="I475" s="267"/>
      <c r="J475" s="267"/>
      <c r="K475" s="267"/>
      <c r="L475" s="269"/>
      <c r="M475" s="267"/>
      <c r="N475" s="267"/>
      <c r="O475" s="267"/>
      <c r="P475" s="267"/>
      <c r="Q475" s="267"/>
      <c r="R475" s="270"/>
      <c r="S475" s="267"/>
      <c r="T475" s="267"/>
      <c r="U475" s="271"/>
      <c r="V475" s="268"/>
      <c r="W475" s="272"/>
      <c r="X475" s="272"/>
      <c r="Y475" s="272"/>
      <c r="Z475" s="272"/>
      <c r="AA475" s="272"/>
      <c r="AB475" s="268"/>
      <c r="AC475" s="272"/>
      <c r="AD475" s="272"/>
      <c r="AE475" s="272"/>
      <c r="AF475" s="268"/>
      <c r="AG475" s="272"/>
      <c r="AH475" s="196"/>
    </row>
    <row r="476" spans="1:34" ht="12.75" customHeight="1" x14ac:dyDescent="0.15">
      <c r="A476" s="264"/>
      <c r="B476" s="265"/>
      <c r="C476" s="266"/>
      <c r="D476" s="267"/>
      <c r="E476" s="267"/>
      <c r="F476" s="267"/>
      <c r="G476" s="267"/>
      <c r="H476" s="268"/>
      <c r="I476" s="267"/>
      <c r="J476" s="267"/>
      <c r="K476" s="267"/>
      <c r="L476" s="269"/>
      <c r="M476" s="267"/>
      <c r="N476" s="267"/>
      <c r="O476" s="267"/>
      <c r="P476" s="267"/>
      <c r="Q476" s="267"/>
      <c r="R476" s="270"/>
      <c r="S476" s="267"/>
      <c r="T476" s="267"/>
      <c r="U476" s="271"/>
      <c r="V476" s="268"/>
      <c r="W476" s="272"/>
      <c r="X476" s="272"/>
      <c r="Y476" s="272"/>
      <c r="Z476" s="272"/>
      <c r="AA476" s="272"/>
      <c r="AB476" s="268"/>
      <c r="AC476" s="272"/>
      <c r="AD476" s="272"/>
      <c r="AE476" s="272"/>
      <c r="AF476" s="268"/>
      <c r="AG476" s="272"/>
      <c r="AH476" s="196"/>
    </row>
    <row r="477" spans="1:34" ht="12.75" customHeight="1" x14ac:dyDescent="0.15">
      <c r="A477" s="264"/>
      <c r="B477" s="265"/>
      <c r="C477" s="266"/>
      <c r="D477" s="267"/>
      <c r="E477" s="267"/>
      <c r="F477" s="267"/>
      <c r="G477" s="267"/>
      <c r="H477" s="268"/>
      <c r="I477" s="267"/>
      <c r="J477" s="267"/>
      <c r="K477" s="267"/>
      <c r="L477" s="269"/>
      <c r="M477" s="267"/>
      <c r="N477" s="267"/>
      <c r="O477" s="267"/>
      <c r="P477" s="267"/>
      <c r="Q477" s="267"/>
      <c r="R477" s="270"/>
      <c r="S477" s="267"/>
      <c r="T477" s="267"/>
      <c r="U477" s="271"/>
      <c r="V477" s="268"/>
      <c r="W477" s="272"/>
      <c r="X477" s="272"/>
      <c r="Y477" s="272"/>
      <c r="Z477" s="272"/>
      <c r="AA477" s="272"/>
      <c r="AB477" s="268"/>
      <c r="AC477" s="272"/>
      <c r="AD477" s="272"/>
      <c r="AE477" s="272"/>
      <c r="AF477" s="268"/>
      <c r="AG477" s="272"/>
      <c r="AH477" s="196"/>
    </row>
    <row r="478" spans="1:34" ht="12.75" customHeight="1" x14ac:dyDescent="0.15">
      <c r="A478" s="264"/>
      <c r="B478" s="265"/>
      <c r="C478" s="266"/>
      <c r="D478" s="267"/>
      <c r="E478" s="267"/>
      <c r="F478" s="267"/>
      <c r="G478" s="267"/>
      <c r="H478" s="268"/>
      <c r="I478" s="267"/>
      <c r="J478" s="267"/>
      <c r="K478" s="267"/>
      <c r="L478" s="269"/>
      <c r="M478" s="267"/>
      <c r="N478" s="267"/>
      <c r="O478" s="267"/>
      <c r="P478" s="267"/>
      <c r="Q478" s="267"/>
      <c r="R478" s="270"/>
      <c r="S478" s="267"/>
      <c r="T478" s="267"/>
      <c r="U478" s="271"/>
      <c r="V478" s="268"/>
      <c r="W478" s="272"/>
      <c r="X478" s="272"/>
      <c r="Y478" s="272"/>
      <c r="Z478" s="272"/>
      <c r="AA478" s="272"/>
      <c r="AB478" s="268"/>
      <c r="AC478" s="272"/>
      <c r="AD478" s="272"/>
      <c r="AE478" s="272"/>
      <c r="AF478" s="268"/>
      <c r="AG478" s="272"/>
      <c r="AH478" s="196"/>
    </row>
    <row r="479" spans="1:34" ht="12.75" customHeight="1" x14ac:dyDescent="0.15">
      <c r="A479" s="264"/>
      <c r="B479" s="265"/>
      <c r="C479" s="266"/>
      <c r="D479" s="267"/>
      <c r="E479" s="267"/>
      <c r="F479" s="267"/>
      <c r="G479" s="267"/>
      <c r="H479" s="268"/>
      <c r="I479" s="267"/>
      <c r="J479" s="267"/>
      <c r="K479" s="267"/>
      <c r="L479" s="269"/>
      <c r="M479" s="267"/>
      <c r="N479" s="267"/>
      <c r="O479" s="267"/>
      <c r="P479" s="267"/>
      <c r="Q479" s="267"/>
      <c r="R479" s="270"/>
      <c r="S479" s="267"/>
      <c r="T479" s="267"/>
      <c r="U479" s="271"/>
      <c r="V479" s="268"/>
      <c r="W479" s="272"/>
      <c r="X479" s="272"/>
      <c r="Y479" s="272"/>
      <c r="Z479" s="272"/>
      <c r="AA479" s="272"/>
      <c r="AB479" s="268"/>
      <c r="AC479" s="272"/>
      <c r="AD479" s="272"/>
      <c r="AE479" s="272"/>
      <c r="AF479" s="268"/>
      <c r="AG479" s="272"/>
      <c r="AH479" s="196"/>
    </row>
    <row r="480" spans="1:34" ht="12.75" customHeight="1" x14ac:dyDescent="0.15">
      <c r="A480" s="264"/>
      <c r="B480" s="265"/>
      <c r="C480" s="266"/>
      <c r="D480" s="267"/>
      <c r="E480" s="267"/>
      <c r="F480" s="267"/>
      <c r="G480" s="267"/>
      <c r="H480" s="268"/>
      <c r="I480" s="267"/>
      <c r="J480" s="267"/>
      <c r="K480" s="267"/>
      <c r="L480" s="269"/>
      <c r="M480" s="267"/>
      <c r="N480" s="267"/>
      <c r="O480" s="267"/>
      <c r="P480" s="267"/>
      <c r="Q480" s="267"/>
      <c r="R480" s="270"/>
      <c r="S480" s="267"/>
      <c r="T480" s="267"/>
      <c r="U480" s="271"/>
      <c r="V480" s="268"/>
      <c r="W480" s="272"/>
      <c r="X480" s="272"/>
      <c r="Y480" s="272"/>
      <c r="Z480" s="272"/>
      <c r="AA480" s="272"/>
      <c r="AB480" s="268"/>
      <c r="AC480" s="272"/>
      <c r="AD480" s="272"/>
      <c r="AE480" s="272"/>
      <c r="AF480" s="268"/>
      <c r="AG480" s="272"/>
      <c r="AH480" s="196"/>
    </row>
    <row r="481" spans="1:34" ht="12.75" customHeight="1" x14ac:dyDescent="0.15">
      <c r="A481" s="264"/>
      <c r="B481" s="265"/>
      <c r="C481" s="266"/>
      <c r="D481" s="267"/>
      <c r="E481" s="267"/>
      <c r="F481" s="267"/>
      <c r="G481" s="267"/>
      <c r="H481" s="268"/>
      <c r="I481" s="267"/>
      <c r="J481" s="267"/>
      <c r="K481" s="267"/>
      <c r="L481" s="269"/>
      <c r="M481" s="267"/>
      <c r="N481" s="267"/>
      <c r="O481" s="267"/>
      <c r="P481" s="267"/>
      <c r="Q481" s="267"/>
      <c r="R481" s="270"/>
      <c r="S481" s="267"/>
      <c r="T481" s="267"/>
      <c r="U481" s="271"/>
      <c r="V481" s="268"/>
      <c r="W481" s="272"/>
      <c r="X481" s="272"/>
      <c r="Y481" s="272"/>
      <c r="Z481" s="272"/>
      <c r="AA481" s="272"/>
      <c r="AB481" s="268"/>
      <c r="AC481" s="272"/>
      <c r="AD481" s="272"/>
      <c r="AE481" s="272"/>
      <c r="AF481" s="268"/>
      <c r="AG481" s="272"/>
      <c r="AH481" s="196"/>
    </row>
    <row r="482" spans="1:34" ht="12.75" customHeight="1" x14ac:dyDescent="0.15">
      <c r="A482" s="264"/>
      <c r="B482" s="265"/>
      <c r="C482" s="266"/>
      <c r="D482" s="267"/>
      <c r="E482" s="267"/>
      <c r="F482" s="267"/>
      <c r="G482" s="267"/>
      <c r="H482" s="268"/>
      <c r="I482" s="267"/>
      <c r="J482" s="267"/>
      <c r="K482" s="267"/>
      <c r="L482" s="269"/>
      <c r="M482" s="267"/>
      <c r="N482" s="267"/>
      <c r="O482" s="267"/>
      <c r="P482" s="267"/>
      <c r="Q482" s="267"/>
      <c r="R482" s="270"/>
      <c r="S482" s="267"/>
      <c r="T482" s="267"/>
      <c r="U482" s="271"/>
      <c r="V482" s="268"/>
      <c r="W482" s="272"/>
      <c r="X482" s="272"/>
      <c r="Y482" s="272"/>
      <c r="Z482" s="272"/>
      <c r="AA482" s="272"/>
      <c r="AB482" s="268"/>
      <c r="AC482" s="272"/>
      <c r="AD482" s="272"/>
      <c r="AE482" s="272"/>
      <c r="AF482" s="268"/>
      <c r="AG482" s="272"/>
      <c r="AH482" s="196"/>
    </row>
    <row r="483" spans="1:34" ht="12.75" customHeight="1" x14ac:dyDescent="0.15">
      <c r="A483" s="264"/>
      <c r="B483" s="265"/>
      <c r="C483" s="266"/>
      <c r="D483" s="267"/>
      <c r="E483" s="267"/>
      <c r="F483" s="267"/>
      <c r="G483" s="267"/>
      <c r="H483" s="268"/>
      <c r="I483" s="267"/>
      <c r="J483" s="267"/>
      <c r="K483" s="267"/>
      <c r="L483" s="269"/>
      <c r="M483" s="267"/>
      <c r="N483" s="267"/>
      <c r="O483" s="267"/>
      <c r="P483" s="267"/>
      <c r="Q483" s="267"/>
      <c r="R483" s="270"/>
      <c r="S483" s="267"/>
      <c r="T483" s="267"/>
      <c r="U483" s="271"/>
      <c r="V483" s="268"/>
      <c r="W483" s="272"/>
      <c r="X483" s="272"/>
      <c r="Y483" s="272"/>
      <c r="Z483" s="272"/>
      <c r="AA483" s="272"/>
      <c r="AB483" s="268"/>
      <c r="AC483" s="272"/>
      <c r="AD483" s="272"/>
      <c r="AE483" s="272"/>
      <c r="AF483" s="268"/>
      <c r="AG483" s="272"/>
      <c r="AH483" s="196"/>
    </row>
    <row r="484" spans="1:34" ht="12.75" customHeight="1" x14ac:dyDescent="0.15">
      <c r="A484" s="264"/>
      <c r="B484" s="265"/>
      <c r="C484" s="266"/>
      <c r="D484" s="267"/>
      <c r="E484" s="267"/>
      <c r="F484" s="267"/>
      <c r="G484" s="267"/>
      <c r="H484" s="268"/>
      <c r="I484" s="267"/>
      <c r="J484" s="267"/>
      <c r="K484" s="267"/>
      <c r="L484" s="269"/>
      <c r="M484" s="267"/>
      <c r="N484" s="267"/>
      <c r="O484" s="267"/>
      <c r="P484" s="267"/>
      <c r="Q484" s="267"/>
      <c r="R484" s="270"/>
      <c r="S484" s="267"/>
      <c r="T484" s="267"/>
      <c r="U484" s="271"/>
      <c r="V484" s="268"/>
      <c r="W484" s="272"/>
      <c r="X484" s="272"/>
      <c r="Y484" s="272"/>
      <c r="Z484" s="272"/>
      <c r="AA484" s="272"/>
      <c r="AB484" s="268"/>
      <c r="AC484" s="272"/>
      <c r="AD484" s="272"/>
      <c r="AE484" s="272"/>
      <c r="AF484" s="268"/>
      <c r="AG484" s="272"/>
      <c r="AH484" s="196"/>
    </row>
    <row r="485" spans="1:34" ht="12.75" customHeight="1" x14ac:dyDescent="0.15">
      <c r="A485" s="264"/>
      <c r="B485" s="265"/>
      <c r="C485" s="266"/>
      <c r="D485" s="267"/>
      <c r="E485" s="267"/>
      <c r="F485" s="267"/>
      <c r="G485" s="267"/>
      <c r="H485" s="268"/>
      <c r="I485" s="267"/>
      <c r="J485" s="267"/>
      <c r="K485" s="267"/>
      <c r="L485" s="269"/>
      <c r="M485" s="267"/>
      <c r="N485" s="267"/>
      <c r="O485" s="267"/>
      <c r="P485" s="267"/>
      <c r="Q485" s="267"/>
      <c r="R485" s="270"/>
      <c r="S485" s="267"/>
      <c r="T485" s="267"/>
      <c r="U485" s="271"/>
      <c r="V485" s="268"/>
      <c r="W485" s="272"/>
      <c r="X485" s="272"/>
      <c r="Y485" s="272"/>
      <c r="Z485" s="272"/>
      <c r="AA485" s="272"/>
      <c r="AB485" s="268"/>
      <c r="AC485" s="272"/>
      <c r="AD485" s="272"/>
      <c r="AE485" s="272"/>
      <c r="AF485" s="268"/>
      <c r="AG485" s="272"/>
      <c r="AH485" s="196"/>
    </row>
    <row r="486" spans="1:34" ht="12.75" customHeight="1" x14ac:dyDescent="0.15">
      <c r="A486" s="264"/>
      <c r="B486" s="265"/>
      <c r="C486" s="266"/>
      <c r="D486" s="267"/>
      <c r="E486" s="267"/>
      <c r="F486" s="267"/>
      <c r="G486" s="267"/>
      <c r="H486" s="268"/>
      <c r="I486" s="267"/>
      <c r="J486" s="267"/>
      <c r="K486" s="267"/>
      <c r="L486" s="269"/>
      <c r="M486" s="267"/>
      <c r="N486" s="267"/>
      <c r="O486" s="267"/>
      <c r="P486" s="267"/>
      <c r="Q486" s="267"/>
      <c r="R486" s="270"/>
      <c r="S486" s="267"/>
      <c r="T486" s="267"/>
      <c r="U486" s="271"/>
      <c r="V486" s="268"/>
      <c r="W486" s="272"/>
      <c r="X486" s="272"/>
      <c r="Y486" s="272"/>
      <c r="Z486" s="272"/>
      <c r="AA486" s="272"/>
      <c r="AB486" s="268"/>
      <c r="AC486" s="272"/>
      <c r="AD486" s="272"/>
      <c r="AE486" s="272"/>
      <c r="AF486" s="268"/>
      <c r="AG486" s="272"/>
      <c r="AH486" s="196"/>
    </row>
    <row r="487" spans="1:34" ht="12.75" customHeight="1" x14ac:dyDescent="0.15">
      <c r="A487" s="264"/>
      <c r="B487" s="265"/>
      <c r="C487" s="266"/>
      <c r="D487" s="267"/>
      <c r="E487" s="267"/>
      <c r="F487" s="267"/>
      <c r="G487" s="267"/>
      <c r="H487" s="268"/>
      <c r="I487" s="267"/>
      <c r="J487" s="267"/>
      <c r="K487" s="267"/>
      <c r="L487" s="269"/>
      <c r="M487" s="267"/>
      <c r="N487" s="267"/>
      <c r="O487" s="267"/>
      <c r="P487" s="267"/>
      <c r="Q487" s="267"/>
      <c r="R487" s="270"/>
      <c r="S487" s="267"/>
      <c r="T487" s="267"/>
      <c r="U487" s="271"/>
      <c r="V487" s="268"/>
      <c r="W487" s="272"/>
      <c r="X487" s="272"/>
      <c r="Y487" s="272"/>
      <c r="Z487" s="272"/>
      <c r="AA487" s="272"/>
      <c r="AB487" s="268"/>
      <c r="AC487" s="272"/>
      <c r="AD487" s="272"/>
      <c r="AE487" s="272"/>
      <c r="AF487" s="268"/>
      <c r="AG487" s="272"/>
      <c r="AH487" s="196"/>
    </row>
    <row r="488" spans="1:34" ht="12.75" customHeight="1" x14ac:dyDescent="0.15">
      <c r="A488" s="264"/>
      <c r="B488" s="265"/>
      <c r="C488" s="266"/>
      <c r="D488" s="267"/>
      <c r="E488" s="267"/>
      <c r="F488" s="267"/>
      <c r="G488" s="267"/>
      <c r="H488" s="268"/>
      <c r="I488" s="267"/>
      <c r="J488" s="267"/>
      <c r="K488" s="267"/>
      <c r="L488" s="269"/>
      <c r="M488" s="267"/>
      <c r="N488" s="267"/>
      <c r="O488" s="267"/>
      <c r="P488" s="267"/>
      <c r="Q488" s="267"/>
      <c r="R488" s="270"/>
      <c r="S488" s="267"/>
      <c r="T488" s="267"/>
      <c r="U488" s="271"/>
      <c r="V488" s="268"/>
      <c r="W488" s="272"/>
      <c r="X488" s="272"/>
      <c r="Y488" s="272"/>
      <c r="Z488" s="272"/>
      <c r="AA488" s="272"/>
      <c r="AB488" s="268"/>
      <c r="AC488" s="272"/>
      <c r="AD488" s="272"/>
      <c r="AE488" s="272"/>
      <c r="AF488" s="268"/>
      <c r="AG488" s="272"/>
      <c r="AH488" s="196"/>
    </row>
    <row r="489" spans="1:34" ht="12.75" customHeight="1" x14ac:dyDescent="0.15">
      <c r="A489" s="264"/>
      <c r="B489" s="265"/>
      <c r="C489" s="266"/>
      <c r="D489" s="267"/>
      <c r="E489" s="267"/>
      <c r="F489" s="267"/>
      <c r="G489" s="267"/>
      <c r="H489" s="268"/>
      <c r="I489" s="267"/>
      <c r="J489" s="267"/>
      <c r="K489" s="267"/>
      <c r="L489" s="269"/>
      <c r="M489" s="267"/>
      <c r="N489" s="267"/>
      <c r="O489" s="267"/>
      <c r="P489" s="267"/>
      <c r="Q489" s="267"/>
      <c r="R489" s="270"/>
      <c r="S489" s="267"/>
      <c r="T489" s="267"/>
      <c r="U489" s="271"/>
      <c r="V489" s="268"/>
      <c r="W489" s="272"/>
      <c r="X489" s="272"/>
      <c r="Y489" s="272"/>
      <c r="Z489" s="272"/>
      <c r="AA489" s="272"/>
      <c r="AB489" s="268"/>
      <c r="AC489" s="272"/>
      <c r="AD489" s="272"/>
      <c r="AE489" s="272"/>
      <c r="AF489" s="268"/>
      <c r="AG489" s="272"/>
      <c r="AH489" s="196"/>
    </row>
    <row r="490" spans="1:34" ht="12.75" customHeight="1" x14ac:dyDescent="0.15">
      <c r="A490" s="264"/>
      <c r="B490" s="265"/>
      <c r="C490" s="266"/>
      <c r="D490" s="267"/>
      <c r="E490" s="267"/>
      <c r="F490" s="267"/>
      <c r="G490" s="267"/>
      <c r="H490" s="268"/>
      <c r="I490" s="267"/>
      <c r="J490" s="267"/>
      <c r="K490" s="267"/>
      <c r="L490" s="269"/>
      <c r="M490" s="267"/>
      <c r="N490" s="267"/>
      <c r="O490" s="267"/>
      <c r="P490" s="267"/>
      <c r="Q490" s="267"/>
      <c r="R490" s="270"/>
      <c r="S490" s="267"/>
      <c r="T490" s="267"/>
      <c r="U490" s="271"/>
      <c r="V490" s="268"/>
      <c r="W490" s="272"/>
      <c r="X490" s="272"/>
      <c r="Y490" s="272"/>
      <c r="Z490" s="272"/>
      <c r="AA490" s="272"/>
      <c r="AB490" s="268"/>
      <c r="AC490" s="272"/>
      <c r="AD490" s="272"/>
      <c r="AE490" s="272"/>
      <c r="AF490" s="268"/>
      <c r="AG490" s="272"/>
      <c r="AH490" s="196"/>
    </row>
    <row r="491" spans="1:34" ht="12.75" customHeight="1" x14ac:dyDescent="0.15">
      <c r="A491" s="264"/>
      <c r="B491" s="265"/>
      <c r="C491" s="266"/>
      <c r="D491" s="267"/>
      <c r="E491" s="267"/>
      <c r="F491" s="267"/>
      <c r="G491" s="267"/>
      <c r="H491" s="268"/>
      <c r="I491" s="267"/>
      <c r="J491" s="267"/>
      <c r="K491" s="267"/>
      <c r="L491" s="269"/>
      <c r="M491" s="267"/>
      <c r="N491" s="267"/>
      <c r="O491" s="267"/>
      <c r="P491" s="267"/>
      <c r="Q491" s="267"/>
      <c r="R491" s="270"/>
      <c r="S491" s="267"/>
      <c r="T491" s="267"/>
      <c r="U491" s="271"/>
      <c r="V491" s="268"/>
      <c r="W491" s="272"/>
      <c r="X491" s="272"/>
      <c r="Y491" s="272"/>
      <c r="Z491" s="272"/>
      <c r="AA491" s="272"/>
      <c r="AB491" s="268"/>
      <c r="AC491" s="272"/>
      <c r="AD491" s="272"/>
      <c r="AE491" s="272"/>
      <c r="AF491" s="268"/>
      <c r="AG491" s="272"/>
      <c r="AH491" s="196"/>
    </row>
    <row r="492" spans="1:34" ht="12.75" customHeight="1" x14ac:dyDescent="0.15">
      <c r="A492" s="264"/>
      <c r="B492" s="265"/>
      <c r="C492" s="266"/>
      <c r="D492" s="267"/>
      <c r="E492" s="267"/>
      <c r="F492" s="267"/>
      <c r="G492" s="267"/>
      <c r="H492" s="268"/>
      <c r="I492" s="267"/>
      <c r="J492" s="267"/>
      <c r="K492" s="267"/>
      <c r="L492" s="269"/>
      <c r="M492" s="267"/>
      <c r="N492" s="267"/>
      <c r="O492" s="267"/>
      <c r="P492" s="267"/>
      <c r="Q492" s="267"/>
      <c r="R492" s="270"/>
      <c r="S492" s="267"/>
      <c r="T492" s="267"/>
      <c r="U492" s="271"/>
      <c r="V492" s="268"/>
      <c r="W492" s="272"/>
      <c r="X492" s="272"/>
      <c r="Y492" s="272"/>
      <c r="Z492" s="272"/>
      <c r="AA492" s="272"/>
      <c r="AB492" s="268"/>
      <c r="AC492" s="272"/>
      <c r="AD492" s="272"/>
      <c r="AE492" s="272"/>
      <c r="AF492" s="268"/>
      <c r="AG492" s="272"/>
      <c r="AH492" s="196"/>
    </row>
    <row r="493" spans="1:34" ht="12.75" customHeight="1" x14ac:dyDescent="0.15">
      <c r="A493" s="264"/>
      <c r="B493" s="265"/>
      <c r="C493" s="266"/>
      <c r="D493" s="267"/>
      <c r="E493" s="267"/>
      <c r="F493" s="267"/>
      <c r="G493" s="267"/>
      <c r="H493" s="268"/>
      <c r="I493" s="267"/>
      <c r="J493" s="267"/>
      <c r="K493" s="267"/>
      <c r="L493" s="269"/>
      <c r="M493" s="267"/>
      <c r="N493" s="267"/>
      <c r="O493" s="267"/>
      <c r="P493" s="267"/>
      <c r="Q493" s="267"/>
      <c r="R493" s="270"/>
      <c r="S493" s="267"/>
      <c r="T493" s="267"/>
      <c r="U493" s="271"/>
      <c r="V493" s="268"/>
      <c r="W493" s="272"/>
      <c r="X493" s="272"/>
      <c r="Y493" s="272"/>
      <c r="Z493" s="272"/>
      <c r="AA493" s="272"/>
      <c r="AB493" s="268"/>
      <c r="AC493" s="272"/>
      <c r="AD493" s="272"/>
      <c r="AE493" s="272"/>
      <c r="AF493" s="268"/>
      <c r="AG493" s="272"/>
      <c r="AH493" s="196"/>
    </row>
    <row r="494" spans="1:34" ht="12.75" customHeight="1" x14ac:dyDescent="0.15">
      <c r="A494" s="264"/>
      <c r="B494" s="265"/>
      <c r="C494" s="266"/>
      <c r="D494" s="267"/>
      <c r="E494" s="267"/>
      <c r="F494" s="267"/>
      <c r="G494" s="267"/>
      <c r="H494" s="268"/>
      <c r="I494" s="267"/>
      <c r="J494" s="267"/>
      <c r="K494" s="267"/>
      <c r="L494" s="269"/>
      <c r="M494" s="267"/>
      <c r="N494" s="267"/>
      <c r="O494" s="267"/>
      <c r="P494" s="267"/>
      <c r="Q494" s="267"/>
      <c r="R494" s="270"/>
      <c r="S494" s="267"/>
      <c r="T494" s="267"/>
      <c r="U494" s="271"/>
      <c r="V494" s="268"/>
      <c r="W494" s="272"/>
      <c r="X494" s="272"/>
      <c r="Y494" s="272"/>
      <c r="Z494" s="272"/>
      <c r="AA494" s="272"/>
      <c r="AB494" s="268"/>
      <c r="AC494" s="272"/>
      <c r="AD494" s="272"/>
      <c r="AE494" s="272"/>
      <c r="AF494" s="268"/>
      <c r="AG494" s="272"/>
      <c r="AH494" s="196"/>
    </row>
    <row r="495" spans="1:34" ht="12.75" customHeight="1" x14ac:dyDescent="0.15">
      <c r="A495" s="264"/>
      <c r="B495" s="265"/>
      <c r="C495" s="266"/>
      <c r="D495" s="267"/>
      <c r="E495" s="267"/>
      <c r="F495" s="267"/>
      <c r="G495" s="267"/>
      <c r="H495" s="268"/>
      <c r="I495" s="267"/>
      <c r="J495" s="267"/>
      <c r="K495" s="267"/>
      <c r="L495" s="269"/>
      <c r="M495" s="267"/>
      <c r="N495" s="267"/>
      <c r="O495" s="267"/>
      <c r="P495" s="267"/>
      <c r="Q495" s="267"/>
      <c r="R495" s="270"/>
      <c r="S495" s="267"/>
      <c r="T495" s="267"/>
      <c r="U495" s="271"/>
      <c r="V495" s="268"/>
      <c r="W495" s="272"/>
      <c r="X495" s="272"/>
      <c r="Y495" s="272"/>
      <c r="Z495" s="272"/>
      <c r="AA495" s="272"/>
      <c r="AB495" s="268"/>
      <c r="AC495" s="272"/>
      <c r="AD495" s="272"/>
      <c r="AE495" s="272"/>
      <c r="AF495" s="268"/>
      <c r="AG495" s="272"/>
      <c r="AH495" s="196"/>
    </row>
    <row r="496" spans="1:34" ht="12.75" customHeight="1" x14ac:dyDescent="0.15">
      <c r="A496" s="264"/>
      <c r="B496" s="265"/>
      <c r="C496" s="266"/>
      <c r="D496" s="267"/>
      <c r="E496" s="267"/>
      <c r="F496" s="267"/>
      <c r="G496" s="267"/>
      <c r="H496" s="268"/>
      <c r="I496" s="267"/>
      <c r="J496" s="267"/>
      <c r="K496" s="267"/>
      <c r="L496" s="269"/>
      <c r="M496" s="267"/>
      <c r="N496" s="267"/>
      <c r="O496" s="267"/>
      <c r="P496" s="267"/>
      <c r="Q496" s="267"/>
      <c r="R496" s="270"/>
      <c r="S496" s="267"/>
      <c r="T496" s="267"/>
      <c r="U496" s="271"/>
      <c r="V496" s="268"/>
      <c r="W496" s="272"/>
      <c r="X496" s="272"/>
      <c r="Y496" s="272"/>
      <c r="Z496" s="272"/>
      <c r="AA496" s="272"/>
      <c r="AB496" s="268"/>
      <c r="AC496" s="272"/>
      <c r="AD496" s="272"/>
      <c r="AE496" s="272"/>
      <c r="AF496" s="268"/>
      <c r="AG496" s="272"/>
      <c r="AH496" s="196"/>
    </row>
    <row r="497" spans="1:34" ht="12.75" customHeight="1" x14ac:dyDescent="0.15">
      <c r="A497" s="264"/>
      <c r="B497" s="265"/>
      <c r="C497" s="266"/>
      <c r="D497" s="267"/>
      <c r="E497" s="267"/>
      <c r="F497" s="267"/>
      <c r="G497" s="267"/>
      <c r="H497" s="268"/>
      <c r="I497" s="267"/>
      <c r="J497" s="267"/>
      <c r="K497" s="267"/>
      <c r="L497" s="269"/>
      <c r="M497" s="267"/>
      <c r="N497" s="267"/>
      <c r="O497" s="267"/>
      <c r="P497" s="267"/>
      <c r="Q497" s="267"/>
      <c r="R497" s="270"/>
      <c r="S497" s="267"/>
      <c r="T497" s="267"/>
      <c r="U497" s="271"/>
      <c r="V497" s="268"/>
      <c r="W497" s="272"/>
      <c r="X497" s="272"/>
      <c r="Y497" s="272"/>
      <c r="Z497" s="272"/>
      <c r="AA497" s="272"/>
      <c r="AB497" s="268"/>
      <c r="AC497" s="272"/>
      <c r="AD497" s="272"/>
      <c r="AE497" s="272"/>
      <c r="AF497" s="268"/>
      <c r="AG497" s="272"/>
      <c r="AH497" s="196"/>
    </row>
    <row r="498" spans="1:34" ht="12.75" customHeight="1" x14ac:dyDescent="0.15">
      <c r="A498" s="264"/>
      <c r="B498" s="265"/>
      <c r="C498" s="266"/>
      <c r="D498" s="267"/>
      <c r="E498" s="267"/>
      <c r="F498" s="267"/>
      <c r="G498" s="267"/>
      <c r="H498" s="268"/>
      <c r="I498" s="267"/>
      <c r="J498" s="267"/>
      <c r="K498" s="267"/>
      <c r="L498" s="269"/>
      <c r="M498" s="267"/>
      <c r="N498" s="267"/>
      <c r="O498" s="267"/>
      <c r="P498" s="267"/>
      <c r="Q498" s="267"/>
      <c r="R498" s="270"/>
      <c r="S498" s="267"/>
      <c r="T498" s="267"/>
      <c r="U498" s="271"/>
      <c r="V498" s="268"/>
      <c r="W498" s="272"/>
      <c r="X498" s="272"/>
      <c r="Y498" s="272"/>
      <c r="Z498" s="272"/>
      <c r="AA498" s="272"/>
      <c r="AB498" s="268"/>
      <c r="AC498" s="272"/>
      <c r="AD498" s="272"/>
      <c r="AE498" s="272"/>
      <c r="AF498" s="268"/>
      <c r="AG498" s="272"/>
      <c r="AH498" s="196"/>
    </row>
    <row r="499" spans="1:34" ht="12.75" customHeight="1" x14ac:dyDescent="0.15">
      <c r="A499" s="264"/>
      <c r="B499" s="265"/>
      <c r="C499" s="266"/>
      <c r="D499" s="267"/>
      <c r="E499" s="267"/>
      <c r="F499" s="267"/>
      <c r="G499" s="267"/>
      <c r="H499" s="268"/>
      <c r="I499" s="267"/>
      <c r="J499" s="267"/>
      <c r="K499" s="267"/>
      <c r="L499" s="269"/>
      <c r="M499" s="267"/>
      <c r="N499" s="267"/>
      <c r="O499" s="267"/>
      <c r="P499" s="267"/>
      <c r="Q499" s="267"/>
      <c r="R499" s="270"/>
      <c r="S499" s="267"/>
      <c r="T499" s="267"/>
      <c r="U499" s="271"/>
      <c r="V499" s="268"/>
      <c r="W499" s="272"/>
      <c r="X499" s="272"/>
      <c r="Y499" s="272"/>
      <c r="Z499" s="272"/>
      <c r="AA499" s="272"/>
      <c r="AB499" s="268"/>
      <c r="AC499" s="272"/>
      <c r="AD499" s="272"/>
      <c r="AE499" s="272"/>
      <c r="AF499" s="268"/>
      <c r="AG499" s="272"/>
      <c r="AH499" s="196"/>
    </row>
    <row r="500" spans="1:34" ht="12.75" customHeight="1" x14ac:dyDescent="0.15">
      <c r="A500" s="264"/>
      <c r="B500" s="265"/>
      <c r="C500" s="266"/>
      <c r="D500" s="267"/>
      <c r="E500" s="267"/>
      <c r="F500" s="267"/>
      <c r="G500" s="267"/>
      <c r="H500" s="268"/>
      <c r="I500" s="267"/>
      <c r="J500" s="267"/>
      <c r="K500" s="267"/>
      <c r="L500" s="269"/>
      <c r="M500" s="267"/>
      <c r="N500" s="267"/>
      <c r="O500" s="267"/>
      <c r="P500" s="267"/>
      <c r="Q500" s="267"/>
      <c r="R500" s="270"/>
      <c r="S500" s="267"/>
      <c r="T500" s="267"/>
      <c r="U500" s="271"/>
      <c r="V500" s="268"/>
      <c r="W500" s="272"/>
      <c r="X500" s="272"/>
      <c r="Y500" s="272"/>
      <c r="Z500" s="272"/>
      <c r="AA500" s="272"/>
      <c r="AB500" s="268"/>
      <c r="AC500" s="272"/>
      <c r="AD500" s="272"/>
      <c r="AE500" s="272"/>
      <c r="AF500" s="268"/>
      <c r="AG500" s="272"/>
      <c r="AH500" s="196"/>
    </row>
    <row r="501" spans="1:34" ht="12.75" customHeight="1" x14ac:dyDescent="0.15">
      <c r="A501" s="264"/>
      <c r="B501" s="265"/>
      <c r="C501" s="266"/>
      <c r="D501" s="267"/>
      <c r="E501" s="267"/>
      <c r="F501" s="267"/>
      <c r="G501" s="267"/>
      <c r="H501" s="268"/>
      <c r="I501" s="267"/>
      <c r="J501" s="267"/>
      <c r="K501" s="267"/>
      <c r="L501" s="269"/>
      <c r="M501" s="267"/>
      <c r="N501" s="267"/>
      <c r="O501" s="267"/>
      <c r="P501" s="267"/>
      <c r="Q501" s="267"/>
      <c r="R501" s="270"/>
      <c r="S501" s="267"/>
      <c r="T501" s="267"/>
      <c r="U501" s="271"/>
      <c r="V501" s="268"/>
      <c r="W501" s="272"/>
      <c r="X501" s="272"/>
      <c r="Y501" s="272"/>
      <c r="Z501" s="272"/>
      <c r="AA501" s="272"/>
      <c r="AB501" s="268"/>
      <c r="AC501" s="272"/>
      <c r="AD501" s="272"/>
      <c r="AE501" s="272"/>
      <c r="AF501" s="268"/>
      <c r="AG501" s="272"/>
      <c r="AH501" s="196"/>
    </row>
    <row r="502" spans="1:34" ht="12.75" customHeight="1" x14ac:dyDescent="0.15">
      <c r="A502" s="264"/>
      <c r="B502" s="265"/>
      <c r="C502" s="266"/>
      <c r="D502" s="267"/>
      <c r="E502" s="267"/>
      <c r="F502" s="267"/>
      <c r="G502" s="267"/>
      <c r="H502" s="268"/>
      <c r="I502" s="267"/>
      <c r="J502" s="267"/>
      <c r="K502" s="267"/>
      <c r="L502" s="269"/>
      <c r="M502" s="267"/>
      <c r="N502" s="267"/>
      <c r="O502" s="267"/>
      <c r="P502" s="267"/>
      <c r="Q502" s="267"/>
      <c r="R502" s="270"/>
      <c r="S502" s="267"/>
      <c r="T502" s="267"/>
      <c r="U502" s="271"/>
      <c r="V502" s="268"/>
      <c r="W502" s="272"/>
      <c r="X502" s="272"/>
      <c r="Y502" s="272"/>
      <c r="Z502" s="272"/>
      <c r="AA502" s="272"/>
      <c r="AB502" s="268"/>
      <c r="AC502" s="272"/>
      <c r="AD502" s="272"/>
      <c r="AE502" s="272"/>
      <c r="AF502" s="268"/>
      <c r="AG502" s="272"/>
      <c r="AH502" s="196"/>
    </row>
    <row r="503" spans="1:34" ht="12.75" customHeight="1" x14ac:dyDescent="0.15">
      <c r="A503" s="264"/>
      <c r="B503" s="265"/>
      <c r="C503" s="266"/>
      <c r="D503" s="267"/>
      <c r="E503" s="267"/>
      <c r="F503" s="267"/>
      <c r="G503" s="267"/>
      <c r="H503" s="268"/>
      <c r="I503" s="267"/>
      <c r="J503" s="267"/>
      <c r="K503" s="267"/>
      <c r="L503" s="269"/>
      <c r="M503" s="267"/>
      <c r="N503" s="267"/>
      <c r="O503" s="267"/>
      <c r="P503" s="267"/>
      <c r="Q503" s="267"/>
      <c r="R503" s="270"/>
      <c r="S503" s="267"/>
      <c r="T503" s="267"/>
      <c r="U503" s="271"/>
      <c r="V503" s="268"/>
      <c r="W503" s="272"/>
      <c r="X503" s="272"/>
      <c r="Y503" s="272"/>
      <c r="Z503" s="272"/>
      <c r="AA503" s="272"/>
      <c r="AB503" s="268"/>
      <c r="AC503" s="272"/>
      <c r="AD503" s="272"/>
      <c r="AE503" s="272"/>
      <c r="AF503" s="268"/>
      <c r="AG503" s="272"/>
      <c r="AH503" s="196"/>
    </row>
    <row r="504" spans="1:34" ht="12.75" customHeight="1" x14ac:dyDescent="0.15">
      <c r="A504" s="264"/>
      <c r="B504" s="265"/>
      <c r="C504" s="266"/>
      <c r="D504" s="267"/>
      <c r="E504" s="267"/>
      <c r="F504" s="267"/>
      <c r="G504" s="267"/>
      <c r="H504" s="268"/>
      <c r="I504" s="267"/>
      <c r="J504" s="267"/>
      <c r="K504" s="267"/>
      <c r="L504" s="269"/>
      <c r="M504" s="267"/>
      <c r="N504" s="267"/>
      <c r="O504" s="267"/>
      <c r="P504" s="267"/>
      <c r="Q504" s="267"/>
      <c r="R504" s="270"/>
      <c r="S504" s="267"/>
      <c r="T504" s="267"/>
      <c r="U504" s="271"/>
      <c r="V504" s="268"/>
      <c r="W504" s="272"/>
      <c r="X504" s="272"/>
      <c r="Y504" s="272"/>
      <c r="Z504" s="272"/>
      <c r="AA504" s="272"/>
      <c r="AB504" s="268"/>
      <c r="AC504" s="272"/>
      <c r="AD504" s="272"/>
      <c r="AE504" s="272"/>
      <c r="AF504" s="268"/>
      <c r="AG504" s="272"/>
      <c r="AH504" s="196"/>
    </row>
    <row r="505" spans="1:34" ht="12.75" customHeight="1" x14ac:dyDescent="0.15">
      <c r="A505" s="264"/>
      <c r="B505" s="265"/>
      <c r="C505" s="266"/>
      <c r="D505" s="267"/>
      <c r="E505" s="267"/>
      <c r="F505" s="267"/>
      <c r="G505" s="267"/>
      <c r="H505" s="268"/>
      <c r="I505" s="267"/>
      <c r="J505" s="267"/>
      <c r="K505" s="267"/>
      <c r="L505" s="269"/>
      <c r="M505" s="267"/>
      <c r="N505" s="267"/>
      <c r="O505" s="267"/>
      <c r="P505" s="267"/>
      <c r="Q505" s="267"/>
      <c r="R505" s="270"/>
      <c r="S505" s="267"/>
      <c r="T505" s="267"/>
      <c r="U505" s="271"/>
      <c r="V505" s="268"/>
      <c r="W505" s="272"/>
      <c r="X505" s="272"/>
      <c r="Y505" s="272"/>
      <c r="Z505" s="272"/>
      <c r="AA505" s="272"/>
      <c r="AB505" s="268"/>
      <c r="AC505" s="272"/>
      <c r="AD505" s="272"/>
      <c r="AE505" s="272"/>
      <c r="AF505" s="268"/>
      <c r="AG505" s="272"/>
      <c r="AH505" s="196"/>
    </row>
    <row r="506" spans="1:34" ht="12.75" customHeight="1" x14ac:dyDescent="0.15">
      <c r="A506" s="264"/>
      <c r="B506" s="265"/>
      <c r="C506" s="266"/>
      <c r="D506" s="267"/>
      <c r="E506" s="267"/>
      <c r="F506" s="267"/>
      <c r="G506" s="267"/>
      <c r="H506" s="268"/>
      <c r="I506" s="267"/>
      <c r="J506" s="267"/>
      <c r="K506" s="267"/>
      <c r="L506" s="269"/>
      <c r="M506" s="267"/>
      <c r="N506" s="267"/>
      <c r="O506" s="267"/>
      <c r="P506" s="267"/>
      <c r="Q506" s="267"/>
      <c r="R506" s="270"/>
      <c r="S506" s="267"/>
      <c r="T506" s="267"/>
      <c r="U506" s="271"/>
      <c r="V506" s="268"/>
      <c r="W506" s="272"/>
      <c r="X506" s="272"/>
      <c r="Y506" s="272"/>
      <c r="Z506" s="272"/>
      <c r="AA506" s="272"/>
      <c r="AB506" s="268"/>
      <c r="AC506" s="272"/>
      <c r="AD506" s="272"/>
      <c r="AE506" s="272"/>
      <c r="AF506" s="268"/>
      <c r="AG506" s="272"/>
      <c r="AH506" s="196"/>
    </row>
    <row r="507" spans="1:34" ht="12.75" customHeight="1" x14ac:dyDescent="0.15">
      <c r="A507" s="264"/>
      <c r="B507" s="265"/>
      <c r="C507" s="266"/>
      <c r="D507" s="267"/>
      <c r="E507" s="267"/>
      <c r="F507" s="267"/>
      <c r="G507" s="267"/>
      <c r="H507" s="268"/>
      <c r="I507" s="267"/>
      <c r="J507" s="267"/>
      <c r="K507" s="267"/>
      <c r="L507" s="269"/>
      <c r="M507" s="267"/>
      <c r="N507" s="267"/>
      <c r="O507" s="267"/>
      <c r="P507" s="267"/>
      <c r="Q507" s="267"/>
      <c r="R507" s="270"/>
      <c r="S507" s="267"/>
      <c r="T507" s="267"/>
      <c r="U507" s="271"/>
      <c r="V507" s="268"/>
      <c r="W507" s="272"/>
      <c r="X507" s="272"/>
      <c r="Y507" s="272"/>
      <c r="Z507" s="272"/>
      <c r="AA507" s="272"/>
      <c r="AB507" s="268"/>
      <c r="AC507" s="272"/>
      <c r="AD507" s="272"/>
      <c r="AE507" s="272"/>
      <c r="AF507" s="268"/>
      <c r="AG507" s="272"/>
      <c r="AH507" s="196"/>
    </row>
    <row r="508" spans="1:34" ht="12.75" customHeight="1" x14ac:dyDescent="0.15">
      <c r="A508" s="264"/>
      <c r="B508" s="265"/>
      <c r="C508" s="266"/>
      <c r="D508" s="267"/>
      <c r="E508" s="267"/>
      <c r="F508" s="267"/>
      <c r="G508" s="267"/>
      <c r="H508" s="268"/>
      <c r="I508" s="267"/>
      <c r="J508" s="267"/>
      <c r="K508" s="267"/>
      <c r="L508" s="269"/>
      <c r="M508" s="267"/>
      <c r="N508" s="267"/>
      <c r="O508" s="267"/>
      <c r="P508" s="267"/>
      <c r="Q508" s="267"/>
      <c r="R508" s="270"/>
      <c r="S508" s="267"/>
      <c r="T508" s="267"/>
      <c r="U508" s="271"/>
      <c r="V508" s="268"/>
      <c r="W508" s="272"/>
      <c r="X508" s="272"/>
      <c r="Y508" s="272"/>
      <c r="Z508" s="272"/>
      <c r="AA508" s="272"/>
      <c r="AB508" s="268"/>
      <c r="AC508" s="272"/>
      <c r="AD508" s="272"/>
      <c r="AE508" s="272"/>
      <c r="AF508" s="268"/>
      <c r="AG508" s="272"/>
      <c r="AH508" s="196"/>
    </row>
    <row r="509" spans="1:34" ht="12.75" customHeight="1" x14ac:dyDescent="0.15">
      <c r="A509" s="264"/>
      <c r="B509" s="265"/>
      <c r="C509" s="266"/>
      <c r="D509" s="267"/>
      <c r="E509" s="267"/>
      <c r="F509" s="267"/>
      <c r="G509" s="267"/>
      <c r="H509" s="268"/>
      <c r="I509" s="267"/>
      <c r="J509" s="267"/>
      <c r="K509" s="267"/>
      <c r="L509" s="269"/>
      <c r="M509" s="267"/>
      <c r="N509" s="267"/>
      <c r="O509" s="267"/>
      <c r="P509" s="267"/>
      <c r="Q509" s="267"/>
      <c r="R509" s="270"/>
      <c r="S509" s="267"/>
      <c r="T509" s="267"/>
      <c r="U509" s="271"/>
      <c r="V509" s="268"/>
      <c r="W509" s="272"/>
      <c r="X509" s="272"/>
      <c r="Y509" s="272"/>
      <c r="Z509" s="272"/>
      <c r="AA509" s="272"/>
      <c r="AB509" s="268"/>
      <c r="AC509" s="272"/>
      <c r="AD509" s="272"/>
      <c r="AE509" s="272"/>
      <c r="AF509" s="268"/>
      <c r="AG509" s="272"/>
      <c r="AH509" s="196"/>
    </row>
    <row r="510" spans="1:34" ht="12.75" customHeight="1" x14ac:dyDescent="0.15">
      <c r="A510" s="264"/>
      <c r="B510" s="265"/>
      <c r="C510" s="266"/>
      <c r="D510" s="267"/>
      <c r="E510" s="267"/>
      <c r="F510" s="267"/>
      <c r="G510" s="267"/>
      <c r="H510" s="268"/>
      <c r="I510" s="267"/>
      <c r="J510" s="267"/>
      <c r="K510" s="267"/>
      <c r="L510" s="269"/>
      <c r="M510" s="267"/>
      <c r="N510" s="267"/>
      <c r="O510" s="267"/>
      <c r="P510" s="267"/>
      <c r="Q510" s="267"/>
      <c r="R510" s="270"/>
      <c r="S510" s="267"/>
      <c r="T510" s="267"/>
      <c r="U510" s="271"/>
      <c r="V510" s="268"/>
      <c r="W510" s="272"/>
      <c r="X510" s="272"/>
      <c r="Y510" s="272"/>
      <c r="Z510" s="272"/>
      <c r="AA510" s="272"/>
      <c r="AB510" s="268"/>
      <c r="AC510" s="272"/>
      <c r="AD510" s="272"/>
      <c r="AE510" s="272"/>
      <c r="AF510" s="268"/>
      <c r="AG510" s="272"/>
      <c r="AH510" s="196"/>
    </row>
    <row r="511" spans="1:34" ht="12.75" customHeight="1" x14ac:dyDescent="0.15">
      <c r="A511" s="264"/>
      <c r="B511" s="265"/>
      <c r="C511" s="266"/>
      <c r="D511" s="267"/>
      <c r="E511" s="267"/>
      <c r="F511" s="267"/>
      <c r="G511" s="267"/>
      <c r="H511" s="268"/>
      <c r="I511" s="267"/>
      <c r="J511" s="267"/>
      <c r="K511" s="267"/>
      <c r="L511" s="269"/>
      <c r="M511" s="267"/>
      <c r="N511" s="267"/>
      <c r="O511" s="267"/>
      <c r="P511" s="267"/>
      <c r="Q511" s="267"/>
      <c r="R511" s="270"/>
      <c r="S511" s="267"/>
      <c r="T511" s="267"/>
      <c r="U511" s="271"/>
      <c r="V511" s="268"/>
      <c r="W511" s="272"/>
      <c r="X511" s="272"/>
      <c r="Y511" s="272"/>
      <c r="Z511" s="272"/>
      <c r="AA511" s="272"/>
      <c r="AB511" s="268"/>
      <c r="AC511" s="272"/>
      <c r="AD511" s="272"/>
      <c r="AE511" s="272"/>
      <c r="AF511" s="268"/>
      <c r="AG511" s="272"/>
      <c r="AH511" s="196"/>
    </row>
    <row r="512" spans="1:34" ht="12.75" customHeight="1" x14ac:dyDescent="0.15">
      <c r="A512" s="264"/>
      <c r="B512" s="265"/>
      <c r="C512" s="266"/>
      <c r="D512" s="267"/>
      <c r="E512" s="267"/>
      <c r="F512" s="267"/>
      <c r="G512" s="267"/>
      <c r="H512" s="268"/>
      <c r="I512" s="267"/>
      <c r="J512" s="267"/>
      <c r="K512" s="267"/>
      <c r="L512" s="269"/>
      <c r="M512" s="267"/>
      <c r="N512" s="267"/>
      <c r="O512" s="267"/>
      <c r="P512" s="267"/>
      <c r="Q512" s="267"/>
      <c r="R512" s="270"/>
      <c r="S512" s="267"/>
      <c r="T512" s="267"/>
      <c r="U512" s="271"/>
      <c r="V512" s="268"/>
      <c r="W512" s="272"/>
      <c r="X512" s="272"/>
      <c r="Y512" s="272"/>
      <c r="Z512" s="272"/>
      <c r="AA512" s="272"/>
      <c r="AB512" s="268"/>
      <c r="AC512" s="272"/>
      <c r="AD512" s="272"/>
      <c r="AE512" s="272"/>
      <c r="AF512" s="268"/>
      <c r="AG512" s="272"/>
      <c r="AH512" s="196"/>
    </row>
    <row r="513" spans="1:34" ht="12.75" customHeight="1" x14ac:dyDescent="0.15">
      <c r="A513" s="264"/>
      <c r="B513" s="265"/>
      <c r="C513" s="266"/>
      <c r="D513" s="267"/>
      <c r="E513" s="267"/>
      <c r="F513" s="267"/>
      <c r="G513" s="267"/>
      <c r="H513" s="268"/>
      <c r="I513" s="267"/>
      <c r="J513" s="267"/>
      <c r="K513" s="267"/>
      <c r="L513" s="269"/>
      <c r="M513" s="267"/>
      <c r="N513" s="267"/>
      <c r="O513" s="267"/>
      <c r="P513" s="267"/>
      <c r="Q513" s="267"/>
      <c r="R513" s="270"/>
      <c r="S513" s="267"/>
      <c r="T513" s="267"/>
      <c r="U513" s="271"/>
      <c r="V513" s="268"/>
      <c r="W513" s="272"/>
      <c r="X513" s="272"/>
      <c r="Y513" s="272"/>
      <c r="Z513" s="272"/>
      <c r="AA513" s="272"/>
      <c r="AB513" s="268"/>
      <c r="AC513" s="272"/>
      <c r="AD513" s="272"/>
      <c r="AE513" s="272"/>
      <c r="AF513" s="268"/>
      <c r="AG513" s="272"/>
      <c r="AH513" s="196"/>
    </row>
    <row r="514" spans="1:34" ht="12.75" customHeight="1" x14ac:dyDescent="0.15">
      <c r="A514" s="264"/>
      <c r="B514" s="265"/>
      <c r="C514" s="266"/>
      <c r="D514" s="267"/>
      <c r="E514" s="267"/>
      <c r="F514" s="267"/>
      <c r="G514" s="267"/>
      <c r="H514" s="268"/>
      <c r="I514" s="267"/>
      <c r="J514" s="267"/>
      <c r="K514" s="267"/>
      <c r="L514" s="269"/>
      <c r="M514" s="267"/>
      <c r="N514" s="267"/>
      <c r="O514" s="267"/>
      <c r="P514" s="267"/>
      <c r="Q514" s="267"/>
      <c r="R514" s="270"/>
      <c r="S514" s="267"/>
      <c r="T514" s="267"/>
      <c r="U514" s="271"/>
      <c r="V514" s="268"/>
      <c r="W514" s="272"/>
      <c r="X514" s="272"/>
      <c r="Y514" s="272"/>
      <c r="Z514" s="272"/>
      <c r="AA514" s="272"/>
      <c r="AB514" s="268"/>
      <c r="AC514" s="272"/>
      <c r="AD514" s="272"/>
      <c r="AE514" s="272"/>
      <c r="AF514" s="268"/>
      <c r="AG514" s="272"/>
      <c r="AH514" s="196"/>
    </row>
    <row r="515" spans="1:34" ht="12.75" customHeight="1" x14ac:dyDescent="0.15">
      <c r="A515" s="264"/>
      <c r="B515" s="265"/>
      <c r="C515" s="266"/>
      <c r="D515" s="267"/>
      <c r="E515" s="267"/>
      <c r="F515" s="267"/>
      <c r="G515" s="267"/>
      <c r="H515" s="268"/>
      <c r="I515" s="267"/>
      <c r="J515" s="267"/>
      <c r="K515" s="267"/>
      <c r="L515" s="269"/>
      <c r="M515" s="267"/>
      <c r="N515" s="267"/>
      <c r="O515" s="267"/>
      <c r="P515" s="267"/>
      <c r="Q515" s="267"/>
      <c r="R515" s="270"/>
      <c r="S515" s="267"/>
      <c r="T515" s="267"/>
      <c r="U515" s="271"/>
      <c r="V515" s="268"/>
      <c r="W515" s="272"/>
      <c r="X515" s="272"/>
      <c r="Y515" s="272"/>
      <c r="Z515" s="272"/>
      <c r="AA515" s="272"/>
      <c r="AB515" s="268"/>
      <c r="AC515" s="272"/>
      <c r="AD515" s="272"/>
      <c r="AE515" s="272"/>
      <c r="AF515" s="268"/>
      <c r="AG515" s="272"/>
      <c r="AH515" s="196"/>
    </row>
    <row r="516" spans="1:34" ht="12.75" customHeight="1" x14ac:dyDescent="0.15">
      <c r="A516" s="264"/>
      <c r="B516" s="265"/>
      <c r="C516" s="266"/>
      <c r="D516" s="267"/>
      <c r="E516" s="267"/>
      <c r="F516" s="267"/>
      <c r="G516" s="267"/>
      <c r="H516" s="268"/>
      <c r="I516" s="267"/>
      <c r="J516" s="267"/>
      <c r="K516" s="267"/>
      <c r="L516" s="269"/>
      <c r="M516" s="267"/>
      <c r="N516" s="267"/>
      <c r="O516" s="267"/>
      <c r="P516" s="267"/>
      <c r="Q516" s="267"/>
      <c r="R516" s="270"/>
      <c r="S516" s="267"/>
      <c r="T516" s="267"/>
      <c r="U516" s="271"/>
      <c r="V516" s="268"/>
      <c r="W516" s="272"/>
      <c r="X516" s="272"/>
      <c r="Y516" s="272"/>
      <c r="Z516" s="272"/>
      <c r="AA516" s="272"/>
      <c r="AB516" s="268"/>
      <c r="AC516" s="272"/>
      <c r="AD516" s="272"/>
      <c r="AE516" s="272"/>
      <c r="AF516" s="268"/>
      <c r="AG516" s="272"/>
      <c r="AH516" s="196"/>
    </row>
    <row r="517" spans="1:34" ht="12.75" customHeight="1" x14ac:dyDescent="0.15">
      <c r="A517" s="264"/>
      <c r="B517" s="265"/>
      <c r="C517" s="266"/>
      <c r="D517" s="267"/>
      <c r="E517" s="267"/>
      <c r="F517" s="267"/>
      <c r="G517" s="267"/>
      <c r="H517" s="268"/>
      <c r="I517" s="267"/>
      <c r="J517" s="267"/>
      <c r="K517" s="267"/>
      <c r="L517" s="269"/>
      <c r="M517" s="267"/>
      <c r="N517" s="267"/>
      <c r="O517" s="267"/>
      <c r="P517" s="267"/>
      <c r="Q517" s="267"/>
      <c r="R517" s="270"/>
      <c r="S517" s="267"/>
      <c r="T517" s="267"/>
      <c r="U517" s="271"/>
      <c r="V517" s="268"/>
      <c r="W517" s="272"/>
      <c r="X517" s="272"/>
      <c r="Y517" s="272"/>
      <c r="Z517" s="272"/>
      <c r="AA517" s="272"/>
      <c r="AB517" s="268"/>
      <c r="AC517" s="272"/>
      <c r="AD517" s="272"/>
      <c r="AE517" s="272"/>
      <c r="AF517" s="268"/>
      <c r="AG517" s="272"/>
      <c r="AH517" s="196"/>
    </row>
    <row r="518" spans="1:34" ht="12.75" customHeight="1" x14ac:dyDescent="0.15">
      <c r="A518" s="264"/>
      <c r="B518" s="265"/>
      <c r="C518" s="266"/>
      <c r="D518" s="267"/>
      <c r="E518" s="267"/>
      <c r="F518" s="267"/>
      <c r="G518" s="267"/>
      <c r="H518" s="268"/>
      <c r="I518" s="267"/>
      <c r="J518" s="267"/>
      <c r="K518" s="267"/>
      <c r="L518" s="269"/>
      <c r="M518" s="267"/>
      <c r="N518" s="267"/>
      <c r="O518" s="267"/>
      <c r="P518" s="267"/>
      <c r="Q518" s="267"/>
      <c r="R518" s="270"/>
      <c r="S518" s="267"/>
      <c r="T518" s="267"/>
      <c r="U518" s="271"/>
      <c r="V518" s="268"/>
      <c r="W518" s="272"/>
      <c r="X518" s="272"/>
      <c r="Y518" s="272"/>
      <c r="Z518" s="272"/>
      <c r="AA518" s="272"/>
      <c r="AB518" s="268"/>
      <c r="AC518" s="272"/>
      <c r="AD518" s="272"/>
      <c r="AE518" s="272"/>
      <c r="AF518" s="268"/>
      <c r="AG518" s="272"/>
      <c r="AH518" s="196"/>
    </row>
    <row r="519" spans="1:34" ht="12.75" customHeight="1" x14ac:dyDescent="0.15">
      <c r="A519" s="264"/>
      <c r="B519" s="265"/>
      <c r="C519" s="266"/>
      <c r="D519" s="267"/>
      <c r="E519" s="267"/>
      <c r="F519" s="267"/>
      <c r="G519" s="267"/>
      <c r="H519" s="268"/>
      <c r="I519" s="267"/>
      <c r="J519" s="267"/>
      <c r="K519" s="267"/>
      <c r="L519" s="269"/>
      <c r="M519" s="267"/>
      <c r="N519" s="267"/>
      <c r="O519" s="267"/>
      <c r="P519" s="267"/>
      <c r="Q519" s="267"/>
      <c r="R519" s="270"/>
      <c r="S519" s="267"/>
      <c r="T519" s="267"/>
      <c r="U519" s="271"/>
      <c r="V519" s="268"/>
      <c r="W519" s="272"/>
      <c r="X519" s="272"/>
      <c r="Y519" s="272"/>
      <c r="Z519" s="272"/>
      <c r="AA519" s="272"/>
      <c r="AB519" s="268"/>
      <c r="AC519" s="272"/>
      <c r="AD519" s="272"/>
      <c r="AE519" s="272"/>
      <c r="AF519" s="268"/>
      <c r="AG519" s="272"/>
      <c r="AH519" s="196"/>
    </row>
    <row r="520" spans="1:34" ht="12.75" customHeight="1" x14ac:dyDescent="0.15">
      <c r="A520" s="264"/>
      <c r="B520" s="265"/>
      <c r="C520" s="266"/>
      <c r="D520" s="267"/>
      <c r="E520" s="267"/>
      <c r="F520" s="267"/>
      <c r="G520" s="267"/>
      <c r="H520" s="268"/>
      <c r="I520" s="267"/>
      <c r="J520" s="267"/>
      <c r="K520" s="267"/>
      <c r="L520" s="269"/>
      <c r="M520" s="267"/>
      <c r="N520" s="267"/>
      <c r="O520" s="267"/>
      <c r="P520" s="267"/>
      <c r="Q520" s="267"/>
      <c r="R520" s="270"/>
      <c r="S520" s="267"/>
      <c r="T520" s="267"/>
      <c r="U520" s="271"/>
      <c r="V520" s="268"/>
      <c r="W520" s="272"/>
      <c r="X520" s="272"/>
      <c r="Y520" s="272"/>
      <c r="Z520" s="272"/>
      <c r="AA520" s="272"/>
      <c r="AB520" s="268"/>
      <c r="AC520" s="272"/>
      <c r="AD520" s="272"/>
      <c r="AE520" s="272"/>
      <c r="AF520" s="268"/>
      <c r="AG520" s="272"/>
      <c r="AH520" s="196"/>
    </row>
    <row r="521" spans="1:34" ht="12.75" customHeight="1" x14ac:dyDescent="0.15">
      <c r="A521" s="264"/>
      <c r="B521" s="265"/>
      <c r="C521" s="266"/>
      <c r="D521" s="267"/>
      <c r="E521" s="267"/>
      <c r="F521" s="267"/>
      <c r="G521" s="267"/>
      <c r="H521" s="268"/>
      <c r="I521" s="267"/>
      <c r="J521" s="267"/>
      <c r="K521" s="267"/>
      <c r="L521" s="269"/>
      <c r="M521" s="267"/>
      <c r="N521" s="267"/>
      <c r="O521" s="267"/>
      <c r="P521" s="267"/>
      <c r="Q521" s="267"/>
      <c r="R521" s="270"/>
      <c r="S521" s="267"/>
      <c r="T521" s="267"/>
      <c r="U521" s="271"/>
      <c r="V521" s="268"/>
      <c r="W521" s="272"/>
      <c r="X521" s="272"/>
      <c r="Y521" s="272"/>
      <c r="Z521" s="272"/>
      <c r="AA521" s="272"/>
      <c r="AB521" s="268"/>
      <c r="AC521" s="272"/>
      <c r="AD521" s="272"/>
      <c r="AE521" s="272"/>
      <c r="AF521" s="268"/>
      <c r="AG521" s="272"/>
      <c r="AH521" s="196"/>
    </row>
    <row r="522" spans="1:34" ht="12.75" customHeight="1" x14ac:dyDescent="0.15">
      <c r="A522" s="264"/>
      <c r="B522" s="265"/>
      <c r="C522" s="266"/>
      <c r="D522" s="267"/>
      <c r="E522" s="267"/>
      <c r="F522" s="267"/>
      <c r="G522" s="267"/>
      <c r="H522" s="268"/>
      <c r="I522" s="267"/>
      <c r="J522" s="267"/>
      <c r="K522" s="267"/>
      <c r="L522" s="269"/>
      <c r="M522" s="267"/>
      <c r="N522" s="267"/>
      <c r="O522" s="267"/>
      <c r="P522" s="267"/>
      <c r="Q522" s="267"/>
      <c r="R522" s="270"/>
      <c r="S522" s="267"/>
      <c r="T522" s="267"/>
      <c r="U522" s="271"/>
      <c r="V522" s="268"/>
      <c r="W522" s="272"/>
      <c r="X522" s="272"/>
      <c r="Y522" s="272"/>
      <c r="Z522" s="272"/>
      <c r="AA522" s="272"/>
      <c r="AB522" s="268"/>
      <c r="AC522" s="272"/>
      <c r="AD522" s="272"/>
      <c r="AE522" s="272"/>
      <c r="AF522" s="268"/>
      <c r="AG522" s="272"/>
      <c r="AH522" s="196"/>
    </row>
    <row r="523" spans="1:34" ht="12.75" customHeight="1" x14ac:dyDescent="0.15">
      <c r="A523" s="264"/>
      <c r="B523" s="265"/>
      <c r="C523" s="266"/>
      <c r="D523" s="267"/>
      <c r="E523" s="267"/>
      <c r="F523" s="267"/>
      <c r="G523" s="267"/>
      <c r="H523" s="268"/>
      <c r="I523" s="267"/>
      <c r="J523" s="267"/>
      <c r="K523" s="267"/>
      <c r="L523" s="269"/>
      <c r="M523" s="267"/>
      <c r="N523" s="267"/>
      <c r="O523" s="267"/>
      <c r="P523" s="267"/>
      <c r="Q523" s="267"/>
      <c r="R523" s="270"/>
      <c r="S523" s="267"/>
      <c r="T523" s="267"/>
      <c r="U523" s="271"/>
      <c r="V523" s="268"/>
      <c r="W523" s="272"/>
      <c r="X523" s="272"/>
      <c r="Y523" s="272"/>
      <c r="Z523" s="272"/>
      <c r="AA523" s="272"/>
      <c r="AB523" s="268"/>
      <c r="AC523" s="272"/>
      <c r="AD523" s="272"/>
      <c r="AE523" s="272"/>
      <c r="AF523" s="268"/>
      <c r="AG523" s="272"/>
      <c r="AH523" s="196"/>
    </row>
    <row r="524" spans="1:34" ht="12.75" customHeight="1" x14ac:dyDescent="0.15">
      <c r="A524" s="264"/>
      <c r="B524" s="265"/>
      <c r="C524" s="266"/>
      <c r="D524" s="267"/>
      <c r="E524" s="267"/>
      <c r="F524" s="267"/>
      <c r="G524" s="267"/>
      <c r="H524" s="268"/>
      <c r="I524" s="267"/>
      <c r="J524" s="267"/>
      <c r="K524" s="267"/>
      <c r="L524" s="269"/>
      <c r="M524" s="267"/>
      <c r="N524" s="267"/>
      <c r="O524" s="267"/>
      <c r="P524" s="267"/>
      <c r="Q524" s="267"/>
      <c r="R524" s="270"/>
      <c r="S524" s="267"/>
      <c r="T524" s="267"/>
      <c r="U524" s="271"/>
      <c r="V524" s="268"/>
      <c r="W524" s="272"/>
      <c r="X524" s="272"/>
      <c r="Y524" s="272"/>
      <c r="Z524" s="272"/>
      <c r="AA524" s="272"/>
      <c r="AB524" s="268"/>
      <c r="AC524" s="272"/>
      <c r="AD524" s="272"/>
      <c r="AE524" s="272"/>
      <c r="AF524" s="268"/>
      <c r="AG524" s="272"/>
      <c r="AH524" s="196"/>
    </row>
    <row r="525" spans="1:34" ht="12.75" customHeight="1" x14ac:dyDescent="0.15">
      <c r="A525" s="264"/>
      <c r="B525" s="265"/>
      <c r="C525" s="266"/>
      <c r="D525" s="267"/>
      <c r="E525" s="267"/>
      <c r="F525" s="267"/>
      <c r="G525" s="267"/>
      <c r="H525" s="268"/>
      <c r="I525" s="267"/>
      <c r="J525" s="267"/>
      <c r="K525" s="267"/>
      <c r="L525" s="269"/>
      <c r="M525" s="267"/>
      <c r="N525" s="267"/>
      <c r="O525" s="267"/>
      <c r="P525" s="267"/>
      <c r="Q525" s="267"/>
      <c r="R525" s="270"/>
      <c r="S525" s="267"/>
      <c r="T525" s="267"/>
      <c r="U525" s="271"/>
      <c r="V525" s="268"/>
      <c r="W525" s="272"/>
      <c r="X525" s="272"/>
      <c r="Y525" s="272"/>
      <c r="Z525" s="272"/>
      <c r="AA525" s="272"/>
      <c r="AB525" s="268"/>
      <c r="AC525" s="272"/>
      <c r="AD525" s="272"/>
      <c r="AE525" s="272"/>
      <c r="AF525" s="268"/>
      <c r="AG525" s="272"/>
      <c r="AH525" s="196"/>
    </row>
    <row r="526" spans="1:34" ht="12.75" customHeight="1" x14ac:dyDescent="0.15">
      <c r="A526" s="264"/>
      <c r="B526" s="265"/>
      <c r="C526" s="266"/>
      <c r="D526" s="267"/>
      <c r="E526" s="267"/>
      <c r="F526" s="267"/>
      <c r="G526" s="267"/>
      <c r="H526" s="268"/>
      <c r="I526" s="267"/>
      <c r="J526" s="267"/>
      <c r="K526" s="267"/>
      <c r="L526" s="269"/>
      <c r="M526" s="267"/>
      <c r="N526" s="267"/>
      <c r="O526" s="267"/>
      <c r="P526" s="267"/>
      <c r="Q526" s="267"/>
      <c r="R526" s="270"/>
      <c r="S526" s="267"/>
      <c r="T526" s="267"/>
      <c r="U526" s="271"/>
      <c r="V526" s="268"/>
      <c r="W526" s="272"/>
      <c r="X526" s="272"/>
      <c r="Y526" s="272"/>
      <c r="Z526" s="272"/>
      <c r="AA526" s="272"/>
      <c r="AB526" s="268"/>
      <c r="AC526" s="272"/>
      <c r="AD526" s="272"/>
      <c r="AE526" s="272"/>
      <c r="AF526" s="268"/>
      <c r="AG526" s="272"/>
      <c r="AH526" s="196"/>
    </row>
    <row r="527" spans="1:34" ht="12.75" customHeight="1" x14ac:dyDescent="0.15">
      <c r="A527" s="264"/>
      <c r="B527" s="265"/>
      <c r="C527" s="266"/>
      <c r="D527" s="267"/>
      <c r="E527" s="267"/>
      <c r="F527" s="267"/>
      <c r="G527" s="267"/>
      <c r="H527" s="268"/>
      <c r="I527" s="267"/>
      <c r="J527" s="267"/>
      <c r="K527" s="267"/>
      <c r="L527" s="269"/>
      <c r="M527" s="267"/>
      <c r="N527" s="267"/>
      <c r="O527" s="267"/>
      <c r="P527" s="267"/>
      <c r="Q527" s="267"/>
      <c r="R527" s="270"/>
      <c r="S527" s="267"/>
      <c r="T527" s="267"/>
      <c r="U527" s="271"/>
      <c r="V527" s="268"/>
      <c r="W527" s="272"/>
      <c r="X527" s="272"/>
      <c r="Y527" s="272"/>
      <c r="Z527" s="272"/>
      <c r="AA527" s="272"/>
      <c r="AB527" s="268"/>
      <c r="AC527" s="272"/>
      <c r="AD527" s="272"/>
      <c r="AE527" s="272"/>
      <c r="AF527" s="268"/>
      <c r="AG527" s="272"/>
      <c r="AH527" s="196"/>
    </row>
    <row r="528" spans="1:34" ht="12.75" customHeight="1" x14ac:dyDescent="0.15">
      <c r="A528" s="264"/>
      <c r="B528" s="265"/>
      <c r="C528" s="266"/>
      <c r="D528" s="267"/>
      <c r="E528" s="267"/>
      <c r="F528" s="267"/>
      <c r="G528" s="267"/>
      <c r="H528" s="268"/>
      <c r="I528" s="267"/>
      <c r="J528" s="267"/>
      <c r="K528" s="267"/>
      <c r="L528" s="269"/>
      <c r="M528" s="267"/>
      <c r="N528" s="267"/>
      <c r="O528" s="267"/>
      <c r="P528" s="267"/>
      <c r="Q528" s="267"/>
      <c r="R528" s="270"/>
      <c r="S528" s="267"/>
      <c r="T528" s="267"/>
      <c r="U528" s="271"/>
      <c r="V528" s="268"/>
      <c r="W528" s="272"/>
      <c r="X528" s="272"/>
      <c r="Y528" s="272"/>
      <c r="Z528" s="272"/>
      <c r="AA528" s="272"/>
      <c r="AB528" s="268"/>
      <c r="AC528" s="272"/>
      <c r="AD528" s="272"/>
      <c r="AE528" s="272"/>
      <c r="AF528" s="268"/>
      <c r="AG528" s="272"/>
      <c r="AH528" s="196"/>
    </row>
    <row r="529" spans="1:34" ht="12.75" customHeight="1" x14ac:dyDescent="0.15">
      <c r="A529" s="264"/>
      <c r="B529" s="265"/>
      <c r="C529" s="266"/>
      <c r="D529" s="267"/>
      <c r="E529" s="267"/>
      <c r="F529" s="267"/>
      <c r="G529" s="267"/>
      <c r="H529" s="268"/>
      <c r="I529" s="267"/>
      <c r="J529" s="267"/>
      <c r="K529" s="267"/>
      <c r="L529" s="269"/>
      <c r="M529" s="267"/>
      <c r="N529" s="267"/>
      <c r="O529" s="267"/>
      <c r="P529" s="267"/>
      <c r="Q529" s="267"/>
      <c r="R529" s="270"/>
      <c r="S529" s="267"/>
      <c r="T529" s="267"/>
      <c r="U529" s="271"/>
      <c r="V529" s="268"/>
      <c r="W529" s="272"/>
      <c r="X529" s="272"/>
      <c r="Y529" s="272"/>
      <c r="Z529" s="272"/>
      <c r="AA529" s="272"/>
      <c r="AB529" s="268"/>
      <c r="AC529" s="272"/>
      <c r="AD529" s="272"/>
      <c r="AE529" s="272"/>
      <c r="AF529" s="268"/>
      <c r="AG529" s="272"/>
      <c r="AH529" s="196"/>
    </row>
    <row r="530" spans="1:34" ht="12.75" customHeight="1" x14ac:dyDescent="0.15">
      <c r="A530" s="264"/>
      <c r="B530" s="265"/>
      <c r="C530" s="266"/>
      <c r="D530" s="267"/>
      <c r="E530" s="267"/>
      <c r="F530" s="267"/>
      <c r="G530" s="267"/>
      <c r="H530" s="268"/>
      <c r="I530" s="267"/>
      <c r="J530" s="267"/>
      <c r="K530" s="267"/>
      <c r="L530" s="269"/>
      <c r="M530" s="267"/>
      <c r="N530" s="267"/>
      <c r="O530" s="267"/>
      <c r="P530" s="267"/>
      <c r="Q530" s="267"/>
      <c r="R530" s="270"/>
      <c r="S530" s="267"/>
      <c r="T530" s="267"/>
      <c r="U530" s="271"/>
      <c r="V530" s="268"/>
      <c r="W530" s="272"/>
      <c r="X530" s="272"/>
      <c r="Y530" s="272"/>
      <c r="Z530" s="272"/>
      <c r="AA530" s="272"/>
      <c r="AB530" s="268"/>
      <c r="AC530" s="272"/>
      <c r="AD530" s="272"/>
      <c r="AE530" s="272"/>
      <c r="AF530" s="268"/>
      <c r="AG530" s="272"/>
      <c r="AH530" s="196"/>
    </row>
    <row r="531" spans="1:34" ht="12.75" customHeight="1" x14ac:dyDescent="0.15">
      <c r="A531" s="264"/>
      <c r="B531" s="265"/>
      <c r="C531" s="266"/>
      <c r="D531" s="267"/>
      <c r="E531" s="267"/>
      <c r="F531" s="267"/>
      <c r="G531" s="267"/>
      <c r="H531" s="268"/>
      <c r="I531" s="267"/>
      <c r="J531" s="267"/>
      <c r="K531" s="267"/>
      <c r="L531" s="269"/>
      <c r="M531" s="267"/>
      <c r="N531" s="267"/>
      <c r="O531" s="267"/>
      <c r="P531" s="267"/>
      <c r="Q531" s="267"/>
      <c r="R531" s="270"/>
      <c r="S531" s="267"/>
      <c r="T531" s="267"/>
      <c r="U531" s="271"/>
      <c r="V531" s="268"/>
      <c r="W531" s="272"/>
      <c r="X531" s="272"/>
      <c r="Y531" s="272"/>
      <c r="Z531" s="272"/>
      <c r="AA531" s="272"/>
      <c r="AB531" s="268"/>
      <c r="AC531" s="272"/>
      <c r="AD531" s="272"/>
      <c r="AE531" s="272"/>
      <c r="AF531" s="268"/>
      <c r="AG531" s="272"/>
      <c r="AH531" s="196"/>
    </row>
    <row r="532" spans="1:34" ht="12.75" customHeight="1" x14ac:dyDescent="0.15">
      <c r="A532" s="264"/>
      <c r="B532" s="265"/>
      <c r="C532" s="266"/>
      <c r="D532" s="267"/>
      <c r="E532" s="267"/>
      <c r="F532" s="267"/>
      <c r="G532" s="267"/>
      <c r="H532" s="268"/>
      <c r="I532" s="267"/>
      <c r="J532" s="267"/>
      <c r="K532" s="267"/>
      <c r="L532" s="269"/>
      <c r="M532" s="267"/>
      <c r="N532" s="267"/>
      <c r="O532" s="267"/>
      <c r="P532" s="267"/>
      <c r="Q532" s="267"/>
      <c r="R532" s="270"/>
      <c r="S532" s="267"/>
      <c r="T532" s="267"/>
      <c r="U532" s="271"/>
      <c r="V532" s="268"/>
      <c r="W532" s="272"/>
      <c r="X532" s="272"/>
      <c r="Y532" s="272"/>
      <c r="Z532" s="272"/>
      <c r="AA532" s="272"/>
      <c r="AB532" s="268"/>
      <c r="AC532" s="272"/>
      <c r="AD532" s="272"/>
      <c r="AE532" s="272"/>
      <c r="AF532" s="268"/>
      <c r="AG532" s="272"/>
      <c r="AH532" s="196"/>
    </row>
    <row r="533" spans="1:34" ht="12.75" customHeight="1" x14ac:dyDescent="0.15">
      <c r="A533" s="264"/>
      <c r="B533" s="265"/>
      <c r="C533" s="266"/>
      <c r="D533" s="267"/>
      <c r="E533" s="267"/>
      <c r="F533" s="267"/>
      <c r="G533" s="267"/>
      <c r="H533" s="268"/>
      <c r="I533" s="267"/>
      <c r="J533" s="267"/>
      <c r="K533" s="267"/>
      <c r="L533" s="269"/>
      <c r="M533" s="267"/>
      <c r="N533" s="267"/>
      <c r="O533" s="267"/>
      <c r="P533" s="267"/>
      <c r="Q533" s="267"/>
      <c r="R533" s="270"/>
      <c r="S533" s="267"/>
      <c r="T533" s="267"/>
      <c r="U533" s="271"/>
      <c r="V533" s="268"/>
      <c r="W533" s="272"/>
      <c r="X533" s="272"/>
      <c r="Y533" s="272"/>
      <c r="Z533" s="272"/>
      <c r="AA533" s="272"/>
      <c r="AB533" s="268"/>
      <c r="AC533" s="272"/>
      <c r="AD533" s="272"/>
      <c r="AE533" s="272"/>
      <c r="AF533" s="268"/>
      <c r="AG533" s="272"/>
      <c r="AH533" s="196"/>
    </row>
    <row r="534" spans="1:34" ht="12.75" customHeight="1" x14ac:dyDescent="0.15">
      <c r="A534" s="264"/>
      <c r="B534" s="265"/>
      <c r="C534" s="266"/>
      <c r="D534" s="267"/>
      <c r="E534" s="267"/>
      <c r="F534" s="267"/>
      <c r="G534" s="267"/>
      <c r="H534" s="268"/>
      <c r="I534" s="267"/>
      <c r="J534" s="267"/>
      <c r="K534" s="267"/>
      <c r="L534" s="269"/>
      <c r="M534" s="267"/>
      <c r="N534" s="267"/>
      <c r="O534" s="267"/>
      <c r="P534" s="267"/>
      <c r="Q534" s="267"/>
      <c r="R534" s="270"/>
      <c r="S534" s="267"/>
      <c r="T534" s="267"/>
      <c r="U534" s="271"/>
      <c r="V534" s="268"/>
      <c r="W534" s="272"/>
      <c r="X534" s="272"/>
      <c r="Y534" s="272"/>
      <c r="Z534" s="272"/>
      <c r="AA534" s="272"/>
      <c r="AB534" s="268"/>
      <c r="AC534" s="272"/>
      <c r="AD534" s="272"/>
      <c r="AE534" s="272"/>
      <c r="AF534" s="268"/>
      <c r="AG534" s="272"/>
      <c r="AH534" s="196"/>
    </row>
    <row r="535" spans="1:34" ht="12.75" customHeight="1" x14ac:dyDescent="0.15">
      <c r="A535" s="264"/>
      <c r="B535" s="265"/>
      <c r="C535" s="266"/>
      <c r="D535" s="267"/>
      <c r="E535" s="267"/>
      <c r="F535" s="267"/>
      <c r="G535" s="267"/>
      <c r="H535" s="268"/>
      <c r="I535" s="267"/>
      <c r="J535" s="267"/>
      <c r="K535" s="267"/>
      <c r="L535" s="269"/>
      <c r="M535" s="267"/>
      <c r="N535" s="267"/>
      <c r="O535" s="267"/>
      <c r="P535" s="267"/>
      <c r="Q535" s="267"/>
      <c r="R535" s="270"/>
      <c r="S535" s="267"/>
      <c r="T535" s="267"/>
      <c r="U535" s="271"/>
      <c r="V535" s="268"/>
      <c r="W535" s="272"/>
      <c r="X535" s="272"/>
      <c r="Y535" s="272"/>
      <c r="Z535" s="272"/>
      <c r="AA535" s="272"/>
      <c r="AB535" s="268"/>
      <c r="AC535" s="272"/>
      <c r="AD535" s="272"/>
      <c r="AE535" s="272"/>
      <c r="AF535" s="268"/>
      <c r="AG535" s="272"/>
      <c r="AH535" s="196"/>
    </row>
    <row r="536" spans="1:34" ht="12.75" customHeight="1" x14ac:dyDescent="0.15">
      <c r="A536" s="264"/>
      <c r="B536" s="265"/>
      <c r="C536" s="266"/>
      <c r="D536" s="267"/>
      <c r="E536" s="267"/>
      <c r="F536" s="267"/>
      <c r="G536" s="267"/>
      <c r="H536" s="268"/>
      <c r="I536" s="267"/>
      <c r="J536" s="267"/>
      <c r="K536" s="267"/>
      <c r="L536" s="269"/>
      <c r="M536" s="267"/>
      <c r="N536" s="267"/>
      <c r="O536" s="267"/>
      <c r="P536" s="267"/>
      <c r="Q536" s="267"/>
      <c r="R536" s="270"/>
      <c r="S536" s="267"/>
      <c r="T536" s="267"/>
      <c r="U536" s="271"/>
      <c r="V536" s="268"/>
      <c r="W536" s="272"/>
      <c r="X536" s="272"/>
      <c r="Y536" s="272"/>
      <c r="Z536" s="272"/>
      <c r="AA536" s="272"/>
      <c r="AB536" s="268"/>
      <c r="AC536" s="272"/>
      <c r="AD536" s="272"/>
      <c r="AE536" s="272"/>
      <c r="AF536" s="268"/>
      <c r="AG536" s="272"/>
      <c r="AH536" s="196"/>
    </row>
    <row r="537" spans="1:34" ht="12.75" customHeight="1" x14ac:dyDescent="0.15">
      <c r="A537" s="264"/>
      <c r="B537" s="265"/>
      <c r="C537" s="266"/>
      <c r="D537" s="267"/>
      <c r="E537" s="267"/>
      <c r="F537" s="267"/>
      <c r="G537" s="267"/>
      <c r="H537" s="268"/>
      <c r="I537" s="267"/>
      <c r="J537" s="267"/>
      <c r="K537" s="267"/>
      <c r="L537" s="269"/>
      <c r="M537" s="267"/>
      <c r="N537" s="267"/>
      <c r="O537" s="267"/>
      <c r="P537" s="267"/>
      <c r="Q537" s="267"/>
      <c r="R537" s="270"/>
      <c r="S537" s="267"/>
      <c r="T537" s="267"/>
      <c r="U537" s="271"/>
      <c r="V537" s="268"/>
      <c r="W537" s="272"/>
      <c r="X537" s="272"/>
      <c r="Y537" s="272"/>
      <c r="Z537" s="272"/>
      <c r="AA537" s="272"/>
      <c r="AB537" s="268"/>
      <c r="AC537" s="272"/>
      <c r="AD537" s="272"/>
      <c r="AE537" s="272"/>
      <c r="AF537" s="268"/>
      <c r="AG537" s="272"/>
      <c r="AH537" s="196"/>
    </row>
    <row r="538" spans="1:34" ht="12.75" customHeight="1" x14ac:dyDescent="0.15">
      <c r="A538" s="264"/>
      <c r="B538" s="265"/>
      <c r="C538" s="266"/>
      <c r="D538" s="267"/>
      <c r="E538" s="267"/>
      <c r="F538" s="267"/>
      <c r="G538" s="267"/>
      <c r="H538" s="268"/>
      <c r="I538" s="267"/>
      <c r="J538" s="267"/>
      <c r="K538" s="267"/>
      <c r="L538" s="269"/>
      <c r="M538" s="267"/>
      <c r="N538" s="267"/>
      <c r="O538" s="267"/>
      <c r="P538" s="267"/>
      <c r="Q538" s="267"/>
      <c r="R538" s="270"/>
      <c r="S538" s="267"/>
      <c r="T538" s="267"/>
      <c r="U538" s="271"/>
      <c r="V538" s="268"/>
      <c r="W538" s="272"/>
      <c r="X538" s="272"/>
      <c r="Y538" s="272"/>
      <c r="Z538" s="272"/>
      <c r="AA538" s="272"/>
      <c r="AB538" s="268"/>
      <c r="AC538" s="272"/>
      <c r="AD538" s="272"/>
      <c r="AE538" s="272"/>
      <c r="AF538" s="268"/>
      <c r="AG538" s="272"/>
      <c r="AH538" s="196"/>
    </row>
    <row r="539" spans="1:34" ht="12.75" customHeight="1" x14ac:dyDescent="0.15">
      <c r="A539" s="264"/>
      <c r="B539" s="265"/>
      <c r="C539" s="266"/>
      <c r="D539" s="267"/>
      <c r="E539" s="267"/>
      <c r="F539" s="267"/>
      <c r="G539" s="267"/>
      <c r="H539" s="268"/>
      <c r="I539" s="267"/>
      <c r="J539" s="267"/>
      <c r="K539" s="267"/>
      <c r="L539" s="269"/>
      <c r="M539" s="267"/>
      <c r="N539" s="267"/>
      <c r="O539" s="267"/>
      <c r="P539" s="267"/>
      <c r="Q539" s="267"/>
      <c r="R539" s="270"/>
      <c r="S539" s="267"/>
      <c r="T539" s="267"/>
      <c r="U539" s="271"/>
      <c r="V539" s="268"/>
      <c r="W539" s="272"/>
      <c r="X539" s="272"/>
      <c r="Y539" s="272"/>
      <c r="Z539" s="272"/>
      <c r="AA539" s="272"/>
      <c r="AB539" s="268"/>
      <c r="AC539" s="272"/>
      <c r="AD539" s="272"/>
      <c r="AE539" s="272"/>
      <c r="AF539" s="268"/>
      <c r="AG539" s="272"/>
      <c r="AH539" s="196"/>
    </row>
    <row r="540" spans="1:34" ht="12.75" customHeight="1" x14ac:dyDescent="0.15">
      <c r="A540" s="264"/>
      <c r="B540" s="265"/>
      <c r="C540" s="266"/>
      <c r="D540" s="267"/>
      <c r="E540" s="267"/>
      <c r="F540" s="267"/>
      <c r="G540" s="267"/>
      <c r="H540" s="268"/>
      <c r="I540" s="267"/>
      <c r="J540" s="267"/>
      <c r="K540" s="267"/>
      <c r="L540" s="269"/>
      <c r="M540" s="267"/>
      <c r="N540" s="267"/>
      <c r="O540" s="267"/>
      <c r="P540" s="267"/>
      <c r="Q540" s="267"/>
      <c r="R540" s="270"/>
      <c r="S540" s="267"/>
      <c r="T540" s="267"/>
      <c r="U540" s="271"/>
      <c r="V540" s="268"/>
      <c r="W540" s="272"/>
      <c r="X540" s="272"/>
      <c r="Y540" s="272"/>
      <c r="Z540" s="272"/>
      <c r="AA540" s="272"/>
      <c r="AB540" s="268"/>
      <c r="AC540" s="272"/>
      <c r="AD540" s="272"/>
      <c r="AE540" s="272"/>
      <c r="AF540" s="268"/>
      <c r="AG540" s="272"/>
      <c r="AH540" s="196"/>
    </row>
    <row r="541" spans="1:34" ht="12.75" customHeight="1" x14ac:dyDescent="0.15">
      <c r="A541" s="264"/>
      <c r="B541" s="265"/>
      <c r="C541" s="266"/>
      <c r="D541" s="267"/>
      <c r="E541" s="267"/>
      <c r="F541" s="267"/>
      <c r="G541" s="267"/>
      <c r="H541" s="268"/>
      <c r="I541" s="267"/>
      <c r="J541" s="267"/>
      <c r="K541" s="267"/>
      <c r="L541" s="269"/>
      <c r="M541" s="267"/>
      <c r="N541" s="267"/>
      <c r="O541" s="267"/>
      <c r="P541" s="267"/>
      <c r="Q541" s="267"/>
      <c r="R541" s="270"/>
      <c r="S541" s="267"/>
      <c r="T541" s="267"/>
      <c r="U541" s="271"/>
      <c r="V541" s="268"/>
      <c r="W541" s="272"/>
      <c r="X541" s="272"/>
      <c r="Y541" s="272"/>
      <c r="Z541" s="272"/>
      <c r="AA541" s="272"/>
      <c r="AB541" s="268"/>
      <c r="AC541" s="272"/>
      <c r="AD541" s="272"/>
      <c r="AE541" s="272"/>
      <c r="AF541" s="268"/>
      <c r="AG541" s="272"/>
      <c r="AH541" s="196"/>
    </row>
    <row r="542" spans="1:34" ht="12.75" customHeight="1" x14ac:dyDescent="0.15">
      <c r="A542" s="264"/>
      <c r="B542" s="265"/>
      <c r="C542" s="266"/>
      <c r="D542" s="267"/>
      <c r="E542" s="267"/>
      <c r="F542" s="267"/>
      <c r="G542" s="267"/>
      <c r="H542" s="268"/>
      <c r="I542" s="267"/>
      <c r="J542" s="267"/>
      <c r="K542" s="267"/>
      <c r="L542" s="269"/>
      <c r="M542" s="267"/>
      <c r="N542" s="267"/>
      <c r="O542" s="267"/>
      <c r="P542" s="267"/>
      <c r="Q542" s="267"/>
      <c r="R542" s="270"/>
      <c r="S542" s="267"/>
      <c r="T542" s="267"/>
      <c r="U542" s="271"/>
      <c r="V542" s="268"/>
      <c r="W542" s="272"/>
      <c r="X542" s="272"/>
      <c r="Y542" s="272"/>
      <c r="Z542" s="272"/>
      <c r="AA542" s="272"/>
      <c r="AB542" s="268"/>
      <c r="AC542" s="272"/>
      <c r="AD542" s="272"/>
      <c r="AE542" s="272"/>
      <c r="AF542" s="268"/>
      <c r="AG542" s="272"/>
      <c r="AH542" s="196"/>
    </row>
    <row r="543" spans="1:34" ht="12.75" customHeight="1" x14ac:dyDescent="0.15">
      <c r="A543" s="264"/>
      <c r="B543" s="265"/>
      <c r="C543" s="266"/>
      <c r="D543" s="267"/>
      <c r="E543" s="267"/>
      <c r="F543" s="267"/>
      <c r="G543" s="267"/>
      <c r="H543" s="268"/>
      <c r="I543" s="267"/>
      <c r="J543" s="267"/>
      <c r="K543" s="267"/>
      <c r="L543" s="269"/>
      <c r="M543" s="267"/>
      <c r="N543" s="267"/>
      <c r="O543" s="267"/>
      <c r="P543" s="267"/>
      <c r="Q543" s="267"/>
      <c r="R543" s="270"/>
      <c r="S543" s="267"/>
      <c r="T543" s="267"/>
      <c r="U543" s="271"/>
      <c r="V543" s="268"/>
      <c r="W543" s="272"/>
      <c r="X543" s="272"/>
      <c r="Y543" s="272"/>
      <c r="Z543" s="272"/>
      <c r="AA543" s="272"/>
      <c r="AB543" s="268"/>
      <c r="AC543" s="272"/>
      <c r="AD543" s="272"/>
      <c r="AE543" s="272"/>
      <c r="AF543" s="268"/>
      <c r="AG543" s="272"/>
      <c r="AH543" s="196"/>
    </row>
    <row r="544" spans="1:34" ht="12.75" customHeight="1" x14ac:dyDescent="0.15">
      <c r="A544" s="264"/>
      <c r="B544" s="265"/>
      <c r="C544" s="266"/>
      <c r="D544" s="267"/>
      <c r="E544" s="267"/>
      <c r="F544" s="267"/>
      <c r="G544" s="267"/>
      <c r="H544" s="268"/>
      <c r="I544" s="267"/>
      <c r="J544" s="267"/>
      <c r="K544" s="267"/>
      <c r="L544" s="269"/>
      <c r="M544" s="267"/>
      <c r="N544" s="267"/>
      <c r="O544" s="267"/>
      <c r="P544" s="267"/>
      <c r="Q544" s="267"/>
      <c r="R544" s="270"/>
      <c r="S544" s="267"/>
      <c r="T544" s="267"/>
      <c r="U544" s="271"/>
      <c r="V544" s="268"/>
      <c r="W544" s="272"/>
      <c r="X544" s="272"/>
      <c r="Y544" s="272"/>
      <c r="Z544" s="272"/>
      <c r="AA544" s="272"/>
      <c r="AB544" s="268"/>
      <c r="AC544" s="272"/>
      <c r="AD544" s="272"/>
      <c r="AE544" s="272"/>
      <c r="AF544" s="268"/>
      <c r="AG544" s="272"/>
      <c r="AH544" s="196"/>
    </row>
    <row r="545" spans="1:34" ht="12.75" customHeight="1" x14ac:dyDescent="0.15">
      <c r="A545" s="264"/>
      <c r="B545" s="265"/>
      <c r="C545" s="266"/>
      <c r="D545" s="267"/>
      <c r="E545" s="267"/>
      <c r="F545" s="267"/>
      <c r="G545" s="267"/>
      <c r="H545" s="268"/>
      <c r="I545" s="267"/>
      <c r="J545" s="267"/>
      <c r="K545" s="267"/>
      <c r="L545" s="269"/>
      <c r="M545" s="267"/>
      <c r="N545" s="267"/>
      <c r="O545" s="267"/>
      <c r="P545" s="267"/>
      <c r="Q545" s="267"/>
      <c r="R545" s="270"/>
      <c r="S545" s="267"/>
      <c r="T545" s="267"/>
      <c r="U545" s="271"/>
      <c r="V545" s="268"/>
      <c r="W545" s="272"/>
      <c r="X545" s="272"/>
      <c r="Y545" s="272"/>
      <c r="Z545" s="272"/>
      <c r="AA545" s="272"/>
      <c r="AB545" s="268"/>
      <c r="AC545" s="272"/>
      <c r="AD545" s="272"/>
      <c r="AE545" s="272"/>
      <c r="AF545" s="268"/>
      <c r="AG545" s="272"/>
      <c r="AH545" s="196"/>
    </row>
    <row r="546" spans="1:34" ht="12.75" customHeight="1" x14ac:dyDescent="0.15">
      <c r="A546" s="264"/>
      <c r="B546" s="265"/>
      <c r="C546" s="266"/>
      <c r="D546" s="267"/>
      <c r="E546" s="267"/>
      <c r="F546" s="267"/>
      <c r="G546" s="267"/>
      <c r="H546" s="268"/>
      <c r="I546" s="267"/>
      <c r="J546" s="267"/>
      <c r="K546" s="267"/>
      <c r="L546" s="269"/>
      <c r="M546" s="267"/>
      <c r="N546" s="267"/>
      <c r="O546" s="267"/>
      <c r="P546" s="267"/>
      <c r="Q546" s="267"/>
      <c r="R546" s="270"/>
      <c r="S546" s="267"/>
      <c r="T546" s="267"/>
      <c r="U546" s="271"/>
      <c r="V546" s="268"/>
      <c r="W546" s="272"/>
      <c r="X546" s="272"/>
      <c r="Y546" s="272"/>
      <c r="Z546" s="272"/>
      <c r="AA546" s="272"/>
      <c r="AB546" s="268"/>
      <c r="AC546" s="272"/>
      <c r="AD546" s="272"/>
      <c r="AE546" s="272"/>
      <c r="AF546" s="268"/>
      <c r="AG546" s="272"/>
      <c r="AH546" s="196"/>
    </row>
    <row r="547" spans="1:34" ht="12.75" customHeight="1" x14ac:dyDescent="0.15">
      <c r="A547" s="264"/>
      <c r="B547" s="265"/>
      <c r="C547" s="266"/>
      <c r="D547" s="267"/>
      <c r="E547" s="267"/>
      <c r="F547" s="267"/>
      <c r="G547" s="267"/>
      <c r="H547" s="268"/>
      <c r="I547" s="267"/>
      <c r="J547" s="267"/>
      <c r="K547" s="267"/>
      <c r="L547" s="269"/>
      <c r="M547" s="267"/>
      <c r="N547" s="267"/>
      <c r="O547" s="267"/>
      <c r="P547" s="267"/>
      <c r="Q547" s="267"/>
      <c r="R547" s="270"/>
      <c r="S547" s="267"/>
      <c r="T547" s="267"/>
      <c r="U547" s="271"/>
      <c r="V547" s="268"/>
      <c r="W547" s="272"/>
      <c r="X547" s="272"/>
      <c r="Y547" s="272"/>
      <c r="Z547" s="272"/>
      <c r="AA547" s="272"/>
      <c r="AB547" s="268"/>
      <c r="AC547" s="272"/>
      <c r="AD547" s="272"/>
      <c r="AE547" s="272"/>
      <c r="AF547" s="268"/>
      <c r="AG547" s="272"/>
      <c r="AH547" s="196"/>
    </row>
    <row r="548" spans="1:34" ht="12.75" customHeight="1" x14ac:dyDescent="0.15">
      <c r="A548" s="264"/>
      <c r="B548" s="265"/>
      <c r="C548" s="266"/>
      <c r="D548" s="267"/>
      <c r="E548" s="267"/>
      <c r="F548" s="267"/>
      <c r="G548" s="267"/>
      <c r="H548" s="268"/>
      <c r="I548" s="267"/>
      <c r="J548" s="267"/>
      <c r="K548" s="267"/>
      <c r="L548" s="269"/>
      <c r="M548" s="267"/>
      <c r="N548" s="267"/>
      <c r="O548" s="267"/>
      <c r="P548" s="267"/>
      <c r="Q548" s="267"/>
      <c r="R548" s="270"/>
      <c r="S548" s="267"/>
      <c r="T548" s="267"/>
      <c r="U548" s="271"/>
      <c r="V548" s="268"/>
      <c r="W548" s="272"/>
      <c r="X548" s="272"/>
      <c r="Y548" s="272"/>
      <c r="Z548" s="272"/>
      <c r="AA548" s="272"/>
      <c r="AB548" s="268"/>
      <c r="AC548" s="272"/>
      <c r="AD548" s="272"/>
      <c r="AE548" s="272"/>
      <c r="AF548" s="268"/>
      <c r="AG548" s="272"/>
      <c r="AH548" s="196"/>
    </row>
    <row r="549" spans="1:34" ht="12.75" customHeight="1" x14ac:dyDescent="0.15">
      <c r="A549" s="264"/>
      <c r="B549" s="265"/>
      <c r="C549" s="266"/>
      <c r="D549" s="267"/>
      <c r="E549" s="267"/>
      <c r="F549" s="267"/>
      <c r="G549" s="267"/>
      <c r="H549" s="268"/>
      <c r="I549" s="267"/>
      <c r="J549" s="267"/>
      <c r="K549" s="267"/>
      <c r="L549" s="269"/>
      <c r="M549" s="267"/>
      <c r="N549" s="267"/>
      <c r="O549" s="267"/>
      <c r="P549" s="267"/>
      <c r="Q549" s="267"/>
      <c r="R549" s="270"/>
      <c r="S549" s="267"/>
      <c r="T549" s="267"/>
      <c r="U549" s="271"/>
      <c r="V549" s="268"/>
      <c r="W549" s="272"/>
      <c r="X549" s="272"/>
      <c r="Y549" s="272"/>
      <c r="Z549" s="272"/>
      <c r="AA549" s="272"/>
      <c r="AB549" s="268"/>
      <c r="AC549" s="272"/>
      <c r="AD549" s="272"/>
      <c r="AE549" s="272"/>
      <c r="AF549" s="268"/>
      <c r="AG549" s="272"/>
      <c r="AH549" s="196"/>
    </row>
    <row r="550" spans="1:34" ht="12.75" customHeight="1" x14ac:dyDescent="0.15">
      <c r="A550" s="264"/>
      <c r="B550" s="265"/>
      <c r="C550" s="266"/>
      <c r="D550" s="267"/>
      <c r="E550" s="267"/>
      <c r="F550" s="267"/>
      <c r="G550" s="267"/>
      <c r="H550" s="268"/>
      <c r="I550" s="267"/>
      <c r="J550" s="267"/>
      <c r="K550" s="267"/>
      <c r="L550" s="269"/>
      <c r="M550" s="267"/>
      <c r="N550" s="267"/>
      <c r="O550" s="267"/>
      <c r="P550" s="267"/>
      <c r="Q550" s="267"/>
      <c r="R550" s="270"/>
      <c r="S550" s="267"/>
      <c r="T550" s="267"/>
      <c r="U550" s="271"/>
      <c r="V550" s="268"/>
      <c r="W550" s="272"/>
      <c r="X550" s="272"/>
      <c r="Y550" s="272"/>
      <c r="Z550" s="272"/>
      <c r="AA550" s="272"/>
      <c r="AB550" s="268"/>
      <c r="AC550" s="272"/>
      <c r="AD550" s="272"/>
      <c r="AE550" s="272"/>
      <c r="AF550" s="268"/>
      <c r="AG550" s="272"/>
      <c r="AH550" s="196"/>
    </row>
    <row r="551" spans="1:34" ht="12.75" customHeight="1" x14ac:dyDescent="0.15">
      <c r="A551" s="264"/>
      <c r="B551" s="265"/>
      <c r="C551" s="266"/>
      <c r="D551" s="267"/>
      <c r="E551" s="267"/>
      <c r="F551" s="267"/>
      <c r="G551" s="267"/>
      <c r="H551" s="268"/>
      <c r="I551" s="267"/>
      <c r="J551" s="267"/>
      <c r="K551" s="267"/>
      <c r="L551" s="269"/>
      <c r="M551" s="267"/>
      <c r="N551" s="267"/>
      <c r="O551" s="267"/>
      <c r="P551" s="267"/>
      <c r="Q551" s="267"/>
      <c r="R551" s="270"/>
      <c r="S551" s="267"/>
      <c r="T551" s="267"/>
      <c r="U551" s="271"/>
      <c r="V551" s="268"/>
      <c r="W551" s="272"/>
      <c r="X551" s="272"/>
      <c r="Y551" s="272"/>
      <c r="Z551" s="272"/>
      <c r="AA551" s="272"/>
      <c r="AB551" s="268"/>
      <c r="AC551" s="272"/>
      <c r="AD551" s="272"/>
      <c r="AE551" s="272"/>
      <c r="AF551" s="268"/>
      <c r="AG551" s="272"/>
      <c r="AH551" s="196"/>
    </row>
    <row r="552" spans="1:34" ht="12.75" customHeight="1" x14ac:dyDescent="0.15">
      <c r="A552" s="264"/>
      <c r="B552" s="265"/>
      <c r="C552" s="266"/>
      <c r="D552" s="267"/>
      <c r="E552" s="267"/>
      <c r="F552" s="267"/>
      <c r="G552" s="267"/>
      <c r="H552" s="268"/>
      <c r="I552" s="267"/>
      <c r="J552" s="267"/>
      <c r="K552" s="267"/>
      <c r="L552" s="269"/>
      <c r="M552" s="267"/>
      <c r="N552" s="267"/>
      <c r="O552" s="267"/>
      <c r="P552" s="267"/>
      <c r="Q552" s="267"/>
      <c r="R552" s="270"/>
      <c r="S552" s="267"/>
      <c r="T552" s="267"/>
      <c r="U552" s="271"/>
      <c r="V552" s="268"/>
      <c r="W552" s="272"/>
      <c r="X552" s="272"/>
      <c r="Y552" s="272"/>
      <c r="Z552" s="272"/>
      <c r="AA552" s="272"/>
      <c r="AB552" s="268"/>
      <c r="AC552" s="272"/>
      <c r="AD552" s="272"/>
      <c r="AE552" s="272"/>
      <c r="AF552" s="268"/>
      <c r="AG552" s="272"/>
      <c r="AH552" s="196"/>
    </row>
    <row r="553" spans="1:34" ht="12.75" customHeight="1" x14ac:dyDescent="0.15">
      <c r="A553" s="264"/>
      <c r="B553" s="265"/>
      <c r="C553" s="266"/>
      <c r="D553" s="267"/>
      <c r="E553" s="267"/>
      <c r="F553" s="267"/>
      <c r="G553" s="267"/>
      <c r="H553" s="268"/>
      <c r="I553" s="267"/>
      <c r="J553" s="267"/>
      <c r="K553" s="267"/>
      <c r="L553" s="269"/>
      <c r="M553" s="267"/>
      <c r="N553" s="267"/>
      <c r="O553" s="267"/>
      <c r="P553" s="267"/>
      <c r="Q553" s="267"/>
      <c r="R553" s="270"/>
      <c r="S553" s="267"/>
      <c r="T553" s="267"/>
      <c r="U553" s="271"/>
      <c r="V553" s="268"/>
      <c r="W553" s="272"/>
      <c r="X553" s="272"/>
      <c r="Y553" s="272"/>
      <c r="Z553" s="272"/>
      <c r="AA553" s="272"/>
      <c r="AB553" s="268"/>
      <c r="AC553" s="272"/>
      <c r="AD553" s="272"/>
      <c r="AE553" s="272"/>
      <c r="AF553" s="268"/>
      <c r="AG553" s="272"/>
      <c r="AH553" s="196"/>
    </row>
    <row r="554" spans="1:34" ht="12.75" customHeight="1" x14ac:dyDescent="0.15">
      <c r="A554" s="264"/>
      <c r="B554" s="265"/>
      <c r="C554" s="266"/>
      <c r="D554" s="267"/>
      <c r="E554" s="267"/>
      <c r="F554" s="267"/>
      <c r="G554" s="267"/>
      <c r="H554" s="268"/>
      <c r="I554" s="267"/>
      <c r="J554" s="267"/>
      <c r="K554" s="267"/>
      <c r="L554" s="269"/>
      <c r="M554" s="267"/>
      <c r="N554" s="267"/>
      <c r="O554" s="267"/>
      <c r="P554" s="267"/>
      <c r="Q554" s="267"/>
      <c r="R554" s="270"/>
      <c r="S554" s="267"/>
      <c r="T554" s="267"/>
      <c r="U554" s="271"/>
      <c r="V554" s="268"/>
      <c r="W554" s="272"/>
      <c r="X554" s="272"/>
      <c r="Y554" s="272"/>
      <c r="Z554" s="272"/>
      <c r="AA554" s="272"/>
      <c r="AB554" s="268"/>
      <c r="AC554" s="272"/>
      <c r="AD554" s="272"/>
      <c r="AE554" s="272"/>
      <c r="AF554" s="268"/>
      <c r="AG554" s="272"/>
      <c r="AH554" s="196"/>
    </row>
    <row r="555" spans="1:34" ht="12.75" customHeight="1" x14ac:dyDescent="0.15">
      <c r="A555" s="264"/>
      <c r="B555" s="265"/>
      <c r="C555" s="266"/>
      <c r="D555" s="267"/>
      <c r="E555" s="267"/>
      <c r="F555" s="267"/>
      <c r="G555" s="267"/>
      <c r="H555" s="268"/>
      <c r="I555" s="267"/>
      <c r="J555" s="267"/>
      <c r="K555" s="267"/>
      <c r="L555" s="269"/>
      <c r="M555" s="267"/>
      <c r="N555" s="267"/>
      <c r="O555" s="267"/>
      <c r="P555" s="267"/>
      <c r="Q555" s="267"/>
      <c r="R555" s="270"/>
      <c r="S555" s="267"/>
      <c r="T555" s="267"/>
      <c r="U555" s="271"/>
      <c r="V555" s="268"/>
      <c r="W555" s="272"/>
      <c r="X555" s="272"/>
      <c r="Y555" s="272"/>
      <c r="Z555" s="272"/>
      <c r="AA555" s="272"/>
      <c r="AB555" s="268"/>
      <c r="AC555" s="272"/>
      <c r="AD555" s="272"/>
      <c r="AE555" s="272"/>
      <c r="AF555" s="268"/>
      <c r="AG555" s="272"/>
      <c r="AH555" s="196"/>
    </row>
    <row r="556" spans="1:34" ht="12.75" customHeight="1" x14ac:dyDescent="0.15">
      <c r="A556" s="264"/>
      <c r="B556" s="265"/>
      <c r="C556" s="266"/>
      <c r="D556" s="267"/>
      <c r="E556" s="267"/>
      <c r="F556" s="267"/>
      <c r="G556" s="267"/>
      <c r="H556" s="268"/>
      <c r="I556" s="267"/>
      <c r="J556" s="267"/>
      <c r="K556" s="267"/>
      <c r="L556" s="269"/>
      <c r="M556" s="267"/>
      <c r="N556" s="267"/>
      <c r="O556" s="267"/>
      <c r="P556" s="267"/>
      <c r="Q556" s="267"/>
      <c r="R556" s="270"/>
      <c r="S556" s="267"/>
      <c r="T556" s="267"/>
      <c r="U556" s="271"/>
      <c r="V556" s="268"/>
      <c r="W556" s="272"/>
      <c r="X556" s="272"/>
      <c r="Y556" s="272"/>
      <c r="Z556" s="272"/>
      <c r="AA556" s="272"/>
      <c r="AB556" s="268"/>
      <c r="AC556" s="272"/>
      <c r="AD556" s="272"/>
      <c r="AE556" s="272"/>
      <c r="AF556" s="268"/>
      <c r="AG556" s="272"/>
      <c r="AH556" s="196"/>
    </row>
    <row r="557" spans="1:34" ht="12.75" customHeight="1" x14ac:dyDescent="0.15">
      <c r="A557" s="264"/>
      <c r="B557" s="265"/>
      <c r="C557" s="266"/>
      <c r="D557" s="267"/>
      <c r="E557" s="267"/>
      <c r="F557" s="267"/>
      <c r="G557" s="267"/>
      <c r="H557" s="268"/>
      <c r="I557" s="267"/>
      <c r="J557" s="267"/>
      <c r="K557" s="267"/>
      <c r="L557" s="269"/>
      <c r="M557" s="267"/>
      <c r="N557" s="267"/>
      <c r="O557" s="267"/>
      <c r="P557" s="267"/>
      <c r="Q557" s="267"/>
      <c r="R557" s="270"/>
      <c r="S557" s="267"/>
      <c r="T557" s="267"/>
      <c r="U557" s="271"/>
      <c r="V557" s="268"/>
      <c r="W557" s="272"/>
      <c r="X557" s="272"/>
      <c r="Y557" s="272"/>
      <c r="Z557" s="272"/>
      <c r="AA557" s="272"/>
      <c r="AB557" s="268"/>
      <c r="AC557" s="272"/>
      <c r="AD557" s="272"/>
      <c r="AE557" s="272"/>
      <c r="AF557" s="268"/>
      <c r="AG557" s="272"/>
      <c r="AH557" s="196"/>
    </row>
    <row r="558" spans="1:34" ht="12.75" customHeight="1" x14ac:dyDescent="0.15">
      <c r="A558" s="264"/>
      <c r="B558" s="265"/>
      <c r="C558" s="266"/>
      <c r="D558" s="267"/>
      <c r="E558" s="267"/>
      <c r="F558" s="267"/>
      <c r="G558" s="267"/>
      <c r="H558" s="268"/>
      <c r="I558" s="267"/>
      <c r="J558" s="267"/>
      <c r="K558" s="267"/>
      <c r="L558" s="269"/>
      <c r="M558" s="267"/>
      <c r="N558" s="267"/>
      <c r="O558" s="267"/>
      <c r="P558" s="267"/>
      <c r="Q558" s="267"/>
      <c r="R558" s="270"/>
      <c r="S558" s="267"/>
      <c r="T558" s="267"/>
      <c r="U558" s="271"/>
      <c r="V558" s="268"/>
      <c r="W558" s="272"/>
      <c r="X558" s="272"/>
      <c r="Y558" s="272"/>
      <c r="Z558" s="272"/>
      <c r="AA558" s="272"/>
      <c r="AB558" s="268"/>
      <c r="AC558" s="272"/>
      <c r="AD558" s="272"/>
      <c r="AE558" s="272"/>
      <c r="AF558" s="268"/>
      <c r="AG558" s="272"/>
      <c r="AH558" s="196"/>
    </row>
    <row r="559" spans="1:34" ht="12.75" customHeight="1" x14ac:dyDescent="0.15">
      <c r="A559" s="264"/>
      <c r="B559" s="265"/>
      <c r="C559" s="266"/>
      <c r="D559" s="267"/>
      <c r="E559" s="267"/>
      <c r="F559" s="267"/>
      <c r="G559" s="267"/>
      <c r="H559" s="268"/>
      <c r="I559" s="267"/>
      <c r="J559" s="267"/>
      <c r="K559" s="267"/>
      <c r="L559" s="269"/>
      <c r="M559" s="267"/>
      <c r="N559" s="267"/>
      <c r="O559" s="267"/>
      <c r="P559" s="267"/>
      <c r="Q559" s="267"/>
      <c r="R559" s="270"/>
      <c r="S559" s="267"/>
      <c r="T559" s="267"/>
      <c r="U559" s="271"/>
      <c r="V559" s="268"/>
      <c r="W559" s="272"/>
      <c r="X559" s="272"/>
      <c r="Y559" s="272"/>
      <c r="Z559" s="272"/>
      <c r="AA559" s="272"/>
      <c r="AB559" s="268"/>
      <c r="AC559" s="272"/>
      <c r="AD559" s="272"/>
      <c r="AE559" s="272"/>
      <c r="AF559" s="268"/>
      <c r="AG559" s="272"/>
      <c r="AH559" s="196"/>
    </row>
    <row r="560" spans="1:34" ht="12.75" customHeight="1" x14ac:dyDescent="0.15">
      <c r="A560" s="264"/>
      <c r="B560" s="265"/>
      <c r="C560" s="266"/>
      <c r="D560" s="267"/>
      <c r="E560" s="267"/>
      <c r="F560" s="267"/>
      <c r="G560" s="267"/>
      <c r="H560" s="268"/>
      <c r="I560" s="267"/>
      <c r="J560" s="267"/>
      <c r="K560" s="267"/>
      <c r="L560" s="269"/>
      <c r="M560" s="267"/>
      <c r="N560" s="267"/>
      <c r="O560" s="267"/>
      <c r="P560" s="267"/>
      <c r="Q560" s="267"/>
      <c r="R560" s="270"/>
      <c r="S560" s="267"/>
      <c r="T560" s="267"/>
      <c r="U560" s="271"/>
      <c r="V560" s="268"/>
      <c r="W560" s="272"/>
      <c r="X560" s="272"/>
      <c r="Y560" s="272"/>
      <c r="Z560" s="272"/>
      <c r="AA560" s="272"/>
      <c r="AB560" s="268"/>
      <c r="AC560" s="272"/>
      <c r="AD560" s="272"/>
      <c r="AE560" s="272"/>
      <c r="AF560" s="268"/>
      <c r="AG560" s="272"/>
      <c r="AH560" s="196"/>
    </row>
    <row r="561" spans="1:34" ht="12.75" customHeight="1" x14ac:dyDescent="0.15">
      <c r="A561" s="264"/>
      <c r="B561" s="265"/>
      <c r="C561" s="266"/>
      <c r="D561" s="267"/>
      <c r="E561" s="267"/>
      <c r="F561" s="267"/>
      <c r="G561" s="267"/>
      <c r="H561" s="268"/>
      <c r="I561" s="267"/>
      <c r="J561" s="267"/>
      <c r="K561" s="267"/>
      <c r="L561" s="269"/>
      <c r="M561" s="267"/>
      <c r="N561" s="267"/>
      <c r="O561" s="267"/>
      <c r="P561" s="267"/>
      <c r="Q561" s="267"/>
      <c r="R561" s="270"/>
      <c r="S561" s="267"/>
      <c r="T561" s="267"/>
      <c r="U561" s="271"/>
      <c r="V561" s="268"/>
      <c r="W561" s="272"/>
      <c r="X561" s="272"/>
      <c r="Y561" s="272"/>
      <c r="Z561" s="272"/>
      <c r="AA561" s="272"/>
      <c r="AB561" s="268"/>
      <c r="AC561" s="272"/>
      <c r="AD561" s="272"/>
      <c r="AE561" s="272"/>
      <c r="AF561" s="268"/>
      <c r="AG561" s="272"/>
      <c r="AH561" s="196"/>
    </row>
    <row r="562" spans="1:34" ht="12.75" customHeight="1" x14ac:dyDescent="0.15">
      <c r="A562" s="264"/>
      <c r="B562" s="265"/>
      <c r="C562" s="266"/>
      <c r="D562" s="267"/>
      <c r="E562" s="267"/>
      <c r="F562" s="267"/>
      <c r="G562" s="267"/>
      <c r="H562" s="268"/>
      <c r="I562" s="267"/>
      <c r="J562" s="267"/>
      <c r="K562" s="267"/>
      <c r="L562" s="269"/>
      <c r="M562" s="267"/>
      <c r="N562" s="267"/>
      <c r="O562" s="267"/>
      <c r="P562" s="267"/>
      <c r="Q562" s="267"/>
      <c r="R562" s="270"/>
      <c r="S562" s="267"/>
      <c r="T562" s="267"/>
      <c r="U562" s="271"/>
      <c r="V562" s="268"/>
      <c r="W562" s="272"/>
      <c r="X562" s="272"/>
      <c r="Y562" s="272"/>
      <c r="Z562" s="272"/>
      <c r="AA562" s="272"/>
      <c r="AB562" s="268"/>
      <c r="AC562" s="272"/>
      <c r="AD562" s="272"/>
      <c r="AE562" s="272"/>
      <c r="AF562" s="268"/>
      <c r="AG562" s="272"/>
      <c r="AH562" s="196"/>
    </row>
    <row r="563" spans="1:34" ht="12.75" customHeight="1" x14ac:dyDescent="0.15">
      <c r="A563" s="264"/>
      <c r="B563" s="265"/>
      <c r="C563" s="266"/>
      <c r="D563" s="267"/>
      <c r="E563" s="267"/>
      <c r="F563" s="267"/>
      <c r="G563" s="267"/>
      <c r="H563" s="268"/>
      <c r="I563" s="267"/>
      <c r="J563" s="267"/>
      <c r="K563" s="267"/>
      <c r="L563" s="269"/>
      <c r="M563" s="267"/>
      <c r="N563" s="267"/>
      <c r="O563" s="267"/>
      <c r="P563" s="267"/>
      <c r="Q563" s="267"/>
      <c r="R563" s="270"/>
      <c r="S563" s="267"/>
      <c r="T563" s="267"/>
      <c r="U563" s="271"/>
      <c r="V563" s="268"/>
      <c r="W563" s="272"/>
      <c r="X563" s="272"/>
      <c r="Y563" s="272"/>
      <c r="Z563" s="272"/>
      <c r="AA563" s="272"/>
      <c r="AB563" s="268"/>
      <c r="AC563" s="272"/>
      <c r="AD563" s="272"/>
      <c r="AE563" s="272"/>
      <c r="AF563" s="268"/>
      <c r="AG563" s="272"/>
      <c r="AH563" s="196"/>
    </row>
    <row r="564" spans="1:34" ht="12.75" customHeight="1" x14ac:dyDescent="0.15">
      <c r="A564" s="264"/>
      <c r="B564" s="265"/>
      <c r="C564" s="266"/>
      <c r="D564" s="267"/>
      <c r="E564" s="267"/>
      <c r="F564" s="267"/>
      <c r="G564" s="267"/>
      <c r="H564" s="268"/>
      <c r="I564" s="267"/>
      <c r="J564" s="267"/>
      <c r="K564" s="267"/>
      <c r="L564" s="269"/>
      <c r="M564" s="267"/>
      <c r="N564" s="267"/>
      <c r="O564" s="267"/>
      <c r="P564" s="267"/>
      <c r="Q564" s="267"/>
      <c r="R564" s="270"/>
      <c r="S564" s="267"/>
      <c r="T564" s="267"/>
      <c r="U564" s="271"/>
      <c r="V564" s="268"/>
      <c r="W564" s="272"/>
      <c r="X564" s="272"/>
      <c r="Y564" s="272"/>
      <c r="Z564" s="272"/>
      <c r="AA564" s="272"/>
      <c r="AB564" s="268"/>
      <c r="AC564" s="272"/>
      <c r="AD564" s="272"/>
      <c r="AE564" s="272"/>
      <c r="AF564" s="268"/>
      <c r="AG564" s="272"/>
      <c r="AH564" s="196"/>
    </row>
    <row r="565" spans="1:34" ht="12.75" customHeight="1" x14ac:dyDescent="0.15">
      <c r="A565" s="264"/>
      <c r="B565" s="265"/>
      <c r="C565" s="266"/>
      <c r="D565" s="267"/>
      <c r="E565" s="267"/>
      <c r="F565" s="267"/>
      <c r="G565" s="267"/>
      <c r="H565" s="268"/>
      <c r="I565" s="267"/>
      <c r="J565" s="267"/>
      <c r="K565" s="267"/>
      <c r="L565" s="269"/>
      <c r="M565" s="267"/>
      <c r="N565" s="267"/>
      <c r="O565" s="267"/>
      <c r="P565" s="267"/>
      <c r="Q565" s="267"/>
      <c r="R565" s="270"/>
      <c r="S565" s="267"/>
      <c r="T565" s="267"/>
      <c r="U565" s="271"/>
      <c r="V565" s="268"/>
      <c r="W565" s="272"/>
      <c r="X565" s="272"/>
      <c r="Y565" s="272"/>
      <c r="Z565" s="272"/>
      <c r="AA565" s="272"/>
      <c r="AB565" s="268"/>
      <c r="AC565" s="272"/>
      <c r="AD565" s="272"/>
      <c r="AE565" s="272"/>
      <c r="AF565" s="268"/>
      <c r="AG565" s="272"/>
      <c r="AH565" s="196"/>
    </row>
    <row r="566" spans="1:34" ht="12.75" customHeight="1" x14ac:dyDescent="0.15">
      <c r="A566" s="264"/>
      <c r="B566" s="265"/>
      <c r="C566" s="266"/>
      <c r="D566" s="267"/>
      <c r="E566" s="267"/>
      <c r="F566" s="267"/>
      <c r="G566" s="267"/>
      <c r="H566" s="268"/>
      <c r="I566" s="267"/>
      <c r="J566" s="267"/>
      <c r="K566" s="267"/>
      <c r="L566" s="269"/>
      <c r="M566" s="267"/>
      <c r="N566" s="267"/>
      <c r="O566" s="267"/>
      <c r="P566" s="267"/>
      <c r="Q566" s="267"/>
      <c r="R566" s="270"/>
      <c r="S566" s="267"/>
      <c r="T566" s="267"/>
      <c r="U566" s="271"/>
      <c r="V566" s="268"/>
      <c r="W566" s="272"/>
      <c r="X566" s="272"/>
      <c r="Y566" s="272"/>
      <c r="Z566" s="272"/>
      <c r="AA566" s="272"/>
      <c r="AB566" s="268"/>
      <c r="AC566" s="272"/>
      <c r="AD566" s="272"/>
      <c r="AE566" s="272"/>
      <c r="AF566" s="268"/>
      <c r="AG566" s="272"/>
      <c r="AH566" s="196"/>
    </row>
    <row r="567" spans="1:34" ht="12.75" customHeight="1" x14ac:dyDescent="0.15">
      <c r="A567" s="264"/>
      <c r="B567" s="265"/>
      <c r="C567" s="266"/>
      <c r="D567" s="267"/>
      <c r="E567" s="267"/>
      <c r="F567" s="267"/>
      <c r="G567" s="267"/>
      <c r="H567" s="268"/>
      <c r="I567" s="267"/>
      <c r="J567" s="267"/>
      <c r="K567" s="267"/>
      <c r="L567" s="269"/>
      <c r="M567" s="267"/>
      <c r="N567" s="267"/>
      <c r="O567" s="267"/>
      <c r="P567" s="267"/>
      <c r="Q567" s="267"/>
      <c r="R567" s="270"/>
      <c r="S567" s="267"/>
      <c r="T567" s="267"/>
      <c r="U567" s="271"/>
      <c r="V567" s="268"/>
      <c r="W567" s="272"/>
      <c r="X567" s="272"/>
      <c r="Y567" s="272"/>
      <c r="Z567" s="272"/>
      <c r="AA567" s="272"/>
      <c r="AB567" s="268"/>
      <c r="AC567" s="272"/>
      <c r="AD567" s="272"/>
      <c r="AE567" s="272"/>
      <c r="AF567" s="268"/>
      <c r="AG567" s="272"/>
      <c r="AH567" s="196"/>
    </row>
    <row r="568" spans="1:34" ht="12.75" customHeight="1" x14ac:dyDescent="0.15">
      <c r="A568" s="264"/>
      <c r="B568" s="265"/>
      <c r="C568" s="266"/>
      <c r="D568" s="267"/>
      <c r="E568" s="267"/>
      <c r="F568" s="267"/>
      <c r="G568" s="267"/>
      <c r="H568" s="268"/>
      <c r="I568" s="267"/>
      <c r="J568" s="267"/>
      <c r="K568" s="267"/>
      <c r="L568" s="269"/>
      <c r="M568" s="267"/>
      <c r="N568" s="267"/>
      <c r="O568" s="267"/>
      <c r="P568" s="267"/>
      <c r="Q568" s="267"/>
      <c r="R568" s="270"/>
      <c r="S568" s="267"/>
      <c r="T568" s="267"/>
      <c r="U568" s="271"/>
      <c r="V568" s="268"/>
      <c r="W568" s="272"/>
      <c r="X568" s="272"/>
      <c r="Y568" s="272"/>
      <c r="Z568" s="272"/>
      <c r="AA568" s="272"/>
      <c r="AB568" s="268"/>
      <c r="AC568" s="272"/>
      <c r="AD568" s="272"/>
      <c r="AE568" s="272"/>
      <c r="AF568" s="268"/>
      <c r="AG568" s="272"/>
      <c r="AH568" s="196"/>
    </row>
    <row r="569" spans="1:34" ht="12.75" customHeight="1" x14ac:dyDescent="0.15">
      <c r="A569" s="264"/>
      <c r="B569" s="265"/>
      <c r="C569" s="266"/>
      <c r="D569" s="267"/>
      <c r="E569" s="267"/>
      <c r="F569" s="267"/>
      <c r="G569" s="267"/>
      <c r="H569" s="268"/>
      <c r="I569" s="267"/>
      <c r="J569" s="267"/>
      <c r="K569" s="267"/>
      <c r="L569" s="269"/>
      <c r="M569" s="267"/>
      <c r="N569" s="267"/>
      <c r="O569" s="267"/>
      <c r="P569" s="267"/>
      <c r="Q569" s="267"/>
      <c r="R569" s="270"/>
      <c r="S569" s="267"/>
      <c r="T569" s="267"/>
      <c r="U569" s="271"/>
      <c r="V569" s="268"/>
      <c r="W569" s="272"/>
      <c r="X569" s="272"/>
      <c r="Y569" s="272"/>
      <c r="Z569" s="272"/>
      <c r="AA569" s="272"/>
      <c r="AB569" s="268"/>
      <c r="AC569" s="272"/>
      <c r="AD569" s="272"/>
      <c r="AE569" s="272"/>
      <c r="AF569" s="268"/>
      <c r="AG569" s="272"/>
      <c r="AH569" s="196"/>
    </row>
    <row r="570" spans="1:34" ht="12.75" customHeight="1" x14ac:dyDescent="0.15">
      <c r="A570" s="264"/>
      <c r="B570" s="265"/>
      <c r="C570" s="266"/>
      <c r="D570" s="267"/>
      <c r="E570" s="267"/>
      <c r="F570" s="267"/>
      <c r="G570" s="267"/>
      <c r="H570" s="268"/>
      <c r="I570" s="267"/>
      <c r="J570" s="267"/>
      <c r="K570" s="267"/>
      <c r="L570" s="269"/>
      <c r="M570" s="267"/>
      <c r="N570" s="267"/>
      <c r="O570" s="267"/>
      <c r="P570" s="267"/>
      <c r="Q570" s="267"/>
      <c r="R570" s="270"/>
      <c r="S570" s="267"/>
      <c r="T570" s="267"/>
      <c r="U570" s="271"/>
      <c r="V570" s="268"/>
      <c r="W570" s="272"/>
      <c r="X570" s="272"/>
      <c r="Y570" s="272"/>
      <c r="Z570" s="272"/>
      <c r="AA570" s="272"/>
      <c r="AB570" s="268"/>
      <c r="AC570" s="272"/>
      <c r="AD570" s="272"/>
      <c r="AE570" s="272"/>
      <c r="AF570" s="268"/>
      <c r="AG570" s="272"/>
      <c r="AH570" s="196"/>
    </row>
    <row r="571" spans="1:34" ht="12.75" customHeight="1" x14ac:dyDescent="0.15">
      <c r="A571" s="264"/>
      <c r="B571" s="265"/>
      <c r="C571" s="266"/>
      <c r="D571" s="267"/>
      <c r="E571" s="267"/>
      <c r="F571" s="267"/>
      <c r="G571" s="267"/>
      <c r="H571" s="268"/>
      <c r="I571" s="267"/>
      <c r="J571" s="267"/>
      <c r="K571" s="267"/>
      <c r="L571" s="269"/>
      <c r="M571" s="267"/>
      <c r="N571" s="267"/>
      <c r="O571" s="267"/>
      <c r="P571" s="267"/>
      <c r="Q571" s="267"/>
      <c r="R571" s="270"/>
      <c r="S571" s="267"/>
      <c r="T571" s="267"/>
      <c r="U571" s="271"/>
      <c r="V571" s="268"/>
      <c r="W571" s="272"/>
      <c r="X571" s="272"/>
      <c r="Y571" s="272"/>
      <c r="Z571" s="272"/>
      <c r="AA571" s="272"/>
      <c r="AB571" s="268"/>
      <c r="AC571" s="272"/>
      <c r="AD571" s="272"/>
      <c r="AE571" s="272"/>
      <c r="AF571" s="268"/>
      <c r="AG571" s="272"/>
      <c r="AH571" s="196"/>
    </row>
    <row r="572" spans="1:34" ht="12.75" customHeight="1" x14ac:dyDescent="0.15">
      <c r="A572" s="264"/>
      <c r="B572" s="265"/>
      <c r="C572" s="266"/>
      <c r="D572" s="267"/>
      <c r="E572" s="267"/>
      <c r="F572" s="267"/>
      <c r="G572" s="267"/>
      <c r="H572" s="268"/>
      <c r="I572" s="267"/>
      <c r="J572" s="267"/>
      <c r="K572" s="267"/>
      <c r="L572" s="269"/>
      <c r="M572" s="267"/>
      <c r="N572" s="267"/>
      <c r="O572" s="267"/>
      <c r="P572" s="267"/>
      <c r="Q572" s="267"/>
      <c r="R572" s="270"/>
      <c r="S572" s="267"/>
      <c r="T572" s="267"/>
      <c r="U572" s="271"/>
      <c r="V572" s="268"/>
      <c r="W572" s="272"/>
      <c r="X572" s="272"/>
      <c r="Y572" s="272"/>
      <c r="Z572" s="272"/>
      <c r="AA572" s="272"/>
      <c r="AB572" s="268"/>
      <c r="AC572" s="272"/>
      <c r="AD572" s="272"/>
      <c r="AE572" s="272"/>
      <c r="AF572" s="268"/>
      <c r="AG572" s="272"/>
      <c r="AH572" s="196"/>
    </row>
    <row r="573" spans="1:34" ht="12.75" customHeight="1" x14ac:dyDescent="0.15">
      <c r="A573" s="264"/>
      <c r="B573" s="265"/>
      <c r="C573" s="266"/>
      <c r="D573" s="267"/>
      <c r="E573" s="267"/>
      <c r="F573" s="267"/>
      <c r="G573" s="267"/>
      <c r="H573" s="268"/>
      <c r="I573" s="267"/>
      <c r="J573" s="267"/>
      <c r="K573" s="267"/>
      <c r="L573" s="269"/>
      <c r="M573" s="267"/>
      <c r="N573" s="267"/>
      <c r="O573" s="267"/>
      <c r="P573" s="267"/>
      <c r="Q573" s="267"/>
      <c r="R573" s="270"/>
      <c r="S573" s="267"/>
      <c r="T573" s="267"/>
      <c r="U573" s="271"/>
      <c r="V573" s="268"/>
      <c r="W573" s="272"/>
      <c r="X573" s="272"/>
      <c r="Y573" s="272"/>
      <c r="Z573" s="272"/>
      <c r="AA573" s="272"/>
      <c r="AB573" s="268"/>
      <c r="AC573" s="272"/>
      <c r="AD573" s="272"/>
      <c r="AE573" s="272"/>
      <c r="AF573" s="268"/>
      <c r="AG573" s="272"/>
      <c r="AH573" s="196"/>
    </row>
    <row r="574" spans="1:34" ht="12.75" customHeight="1" x14ac:dyDescent="0.15">
      <c r="A574" s="264"/>
      <c r="B574" s="265"/>
      <c r="C574" s="266"/>
      <c r="D574" s="267"/>
      <c r="E574" s="267"/>
      <c r="F574" s="267"/>
      <c r="G574" s="267"/>
      <c r="H574" s="268"/>
      <c r="I574" s="267"/>
      <c r="J574" s="267"/>
      <c r="K574" s="267"/>
      <c r="L574" s="269"/>
      <c r="M574" s="267"/>
      <c r="N574" s="267"/>
      <c r="O574" s="267"/>
      <c r="P574" s="267"/>
      <c r="Q574" s="267"/>
      <c r="R574" s="270"/>
      <c r="S574" s="267"/>
      <c r="T574" s="267"/>
      <c r="U574" s="271"/>
      <c r="V574" s="268"/>
      <c r="W574" s="272"/>
      <c r="X574" s="272"/>
      <c r="Y574" s="272"/>
      <c r="Z574" s="272"/>
      <c r="AA574" s="272"/>
      <c r="AB574" s="268"/>
      <c r="AC574" s="272"/>
      <c r="AD574" s="272"/>
      <c r="AE574" s="272"/>
      <c r="AF574" s="268"/>
      <c r="AG574" s="272"/>
      <c r="AH574" s="196"/>
    </row>
    <row r="575" spans="1:34" ht="12.75" customHeight="1" x14ac:dyDescent="0.15">
      <c r="A575" s="264"/>
      <c r="B575" s="265"/>
      <c r="C575" s="266"/>
      <c r="D575" s="267"/>
      <c r="E575" s="267"/>
      <c r="F575" s="267"/>
      <c r="G575" s="267"/>
      <c r="H575" s="268"/>
      <c r="I575" s="267"/>
      <c r="J575" s="267"/>
      <c r="K575" s="267"/>
      <c r="L575" s="269"/>
      <c r="M575" s="267"/>
      <c r="N575" s="267"/>
      <c r="O575" s="267"/>
      <c r="P575" s="267"/>
      <c r="Q575" s="267"/>
      <c r="R575" s="270"/>
      <c r="S575" s="267"/>
      <c r="T575" s="267"/>
      <c r="U575" s="271"/>
      <c r="V575" s="268"/>
      <c r="W575" s="272"/>
      <c r="X575" s="272"/>
      <c r="Y575" s="272"/>
      <c r="Z575" s="272"/>
      <c r="AA575" s="272"/>
      <c r="AB575" s="268"/>
      <c r="AC575" s="272"/>
      <c r="AD575" s="272"/>
      <c r="AE575" s="272"/>
      <c r="AF575" s="268"/>
      <c r="AG575" s="272"/>
      <c r="AH575" s="196"/>
    </row>
    <row r="576" spans="1:34" ht="12.75" customHeight="1" x14ac:dyDescent="0.15">
      <c r="A576" s="264"/>
      <c r="B576" s="265"/>
      <c r="C576" s="266"/>
      <c r="D576" s="267"/>
      <c r="E576" s="267"/>
      <c r="F576" s="267"/>
      <c r="G576" s="267"/>
      <c r="H576" s="268"/>
      <c r="I576" s="267"/>
      <c r="J576" s="267"/>
      <c r="K576" s="267"/>
      <c r="L576" s="269"/>
      <c r="M576" s="267"/>
      <c r="N576" s="267"/>
      <c r="O576" s="267"/>
      <c r="P576" s="267"/>
      <c r="Q576" s="267"/>
      <c r="R576" s="270"/>
      <c r="S576" s="267"/>
      <c r="T576" s="267"/>
      <c r="U576" s="271"/>
      <c r="V576" s="268"/>
      <c r="W576" s="272"/>
      <c r="X576" s="272"/>
      <c r="Y576" s="272"/>
      <c r="Z576" s="272"/>
      <c r="AA576" s="272"/>
      <c r="AB576" s="268"/>
      <c r="AC576" s="272"/>
      <c r="AD576" s="272"/>
      <c r="AE576" s="272"/>
      <c r="AF576" s="268"/>
      <c r="AG576" s="272"/>
      <c r="AH576" s="196"/>
    </row>
    <row r="577" spans="1:34" ht="12.75" customHeight="1" x14ac:dyDescent="0.15">
      <c r="A577" s="264"/>
      <c r="B577" s="265"/>
      <c r="C577" s="266"/>
      <c r="D577" s="267"/>
      <c r="E577" s="267"/>
      <c r="F577" s="267"/>
      <c r="G577" s="267"/>
      <c r="H577" s="268"/>
      <c r="I577" s="267"/>
      <c r="J577" s="267"/>
      <c r="K577" s="267"/>
      <c r="L577" s="269"/>
      <c r="M577" s="267"/>
      <c r="N577" s="267"/>
      <c r="O577" s="267"/>
      <c r="P577" s="267"/>
      <c r="Q577" s="267"/>
      <c r="R577" s="270"/>
      <c r="S577" s="267"/>
      <c r="T577" s="267"/>
      <c r="U577" s="271"/>
      <c r="V577" s="268"/>
      <c r="W577" s="272"/>
      <c r="X577" s="272"/>
      <c r="Y577" s="272"/>
      <c r="Z577" s="272"/>
      <c r="AA577" s="272"/>
      <c r="AB577" s="268"/>
      <c r="AC577" s="272"/>
      <c r="AD577" s="272"/>
      <c r="AE577" s="272"/>
      <c r="AF577" s="268"/>
      <c r="AG577" s="272"/>
      <c r="AH577" s="196"/>
    </row>
    <row r="578" spans="1:34" ht="12.75" customHeight="1" x14ac:dyDescent="0.15">
      <c r="A578" s="264"/>
      <c r="B578" s="265"/>
      <c r="C578" s="266"/>
      <c r="D578" s="267"/>
      <c r="E578" s="267"/>
      <c r="F578" s="267"/>
      <c r="G578" s="267"/>
      <c r="H578" s="268"/>
      <c r="I578" s="267"/>
      <c r="J578" s="267"/>
      <c r="K578" s="267"/>
      <c r="L578" s="269"/>
      <c r="M578" s="267"/>
      <c r="N578" s="267"/>
      <c r="O578" s="267"/>
      <c r="P578" s="267"/>
      <c r="Q578" s="267"/>
      <c r="R578" s="270"/>
      <c r="S578" s="267"/>
      <c r="T578" s="267"/>
      <c r="U578" s="271"/>
      <c r="V578" s="268"/>
      <c r="W578" s="272"/>
      <c r="X578" s="272"/>
      <c r="Y578" s="272"/>
      <c r="Z578" s="272"/>
      <c r="AA578" s="272"/>
      <c r="AB578" s="268"/>
      <c r="AC578" s="272"/>
      <c r="AD578" s="272"/>
      <c r="AE578" s="272"/>
      <c r="AF578" s="268"/>
      <c r="AG578" s="272"/>
      <c r="AH578" s="196"/>
    </row>
    <row r="579" spans="1:34" ht="12.75" customHeight="1" x14ac:dyDescent="0.15">
      <c r="A579" s="264"/>
      <c r="B579" s="265"/>
      <c r="C579" s="266"/>
      <c r="D579" s="267"/>
      <c r="E579" s="267"/>
      <c r="F579" s="267"/>
      <c r="G579" s="267"/>
      <c r="H579" s="268"/>
      <c r="I579" s="267"/>
      <c r="J579" s="267"/>
      <c r="K579" s="267"/>
      <c r="L579" s="269"/>
      <c r="M579" s="267"/>
      <c r="N579" s="267"/>
      <c r="O579" s="267"/>
      <c r="P579" s="267"/>
      <c r="Q579" s="267"/>
      <c r="R579" s="270"/>
      <c r="S579" s="267"/>
      <c r="T579" s="267"/>
      <c r="U579" s="271"/>
      <c r="V579" s="268"/>
      <c r="W579" s="272"/>
      <c r="X579" s="272"/>
      <c r="Y579" s="272"/>
      <c r="Z579" s="272"/>
      <c r="AA579" s="272"/>
      <c r="AB579" s="268"/>
      <c r="AC579" s="272"/>
      <c r="AD579" s="272"/>
      <c r="AE579" s="272"/>
      <c r="AF579" s="268"/>
      <c r="AG579" s="272"/>
      <c r="AH579" s="196"/>
    </row>
    <row r="580" spans="1:34" ht="12.75" customHeight="1" x14ac:dyDescent="0.15">
      <c r="A580" s="264"/>
      <c r="B580" s="265"/>
      <c r="C580" s="266"/>
      <c r="D580" s="267"/>
      <c r="E580" s="267"/>
      <c r="F580" s="267"/>
      <c r="G580" s="267"/>
      <c r="H580" s="268"/>
      <c r="I580" s="267"/>
      <c r="J580" s="267"/>
      <c r="K580" s="267"/>
      <c r="L580" s="269"/>
      <c r="M580" s="267"/>
      <c r="N580" s="267"/>
      <c r="O580" s="267"/>
      <c r="P580" s="267"/>
      <c r="Q580" s="267"/>
      <c r="R580" s="270"/>
      <c r="S580" s="267"/>
      <c r="T580" s="267"/>
      <c r="U580" s="271"/>
      <c r="V580" s="268"/>
      <c r="W580" s="272"/>
      <c r="X580" s="272"/>
      <c r="Y580" s="272"/>
      <c r="Z580" s="272"/>
      <c r="AA580" s="272"/>
      <c r="AB580" s="268"/>
      <c r="AC580" s="272"/>
      <c r="AD580" s="272"/>
      <c r="AE580" s="272"/>
      <c r="AF580" s="268"/>
      <c r="AG580" s="272"/>
      <c r="AH580" s="196"/>
    </row>
    <row r="581" spans="1:34" ht="12.75" customHeight="1" x14ac:dyDescent="0.15">
      <c r="A581" s="264"/>
      <c r="B581" s="265"/>
      <c r="C581" s="266"/>
      <c r="D581" s="267"/>
      <c r="E581" s="267"/>
      <c r="F581" s="267"/>
      <c r="G581" s="267"/>
      <c r="H581" s="268"/>
      <c r="I581" s="267"/>
      <c r="J581" s="267"/>
      <c r="K581" s="267"/>
      <c r="L581" s="269"/>
      <c r="M581" s="267"/>
      <c r="N581" s="267"/>
      <c r="O581" s="267"/>
      <c r="P581" s="267"/>
      <c r="Q581" s="267"/>
      <c r="R581" s="270"/>
      <c r="S581" s="267"/>
      <c r="T581" s="267"/>
      <c r="U581" s="271"/>
      <c r="V581" s="268"/>
      <c r="W581" s="272"/>
      <c r="X581" s="272"/>
      <c r="Y581" s="272"/>
      <c r="Z581" s="272"/>
      <c r="AA581" s="272"/>
      <c r="AB581" s="268"/>
      <c r="AC581" s="272"/>
      <c r="AD581" s="272"/>
      <c r="AE581" s="272"/>
      <c r="AF581" s="268"/>
      <c r="AG581" s="272"/>
      <c r="AH581" s="196"/>
    </row>
    <row r="582" spans="1:34" ht="12.75" customHeight="1" x14ac:dyDescent="0.15">
      <c r="A582" s="264"/>
      <c r="B582" s="265"/>
      <c r="C582" s="266"/>
      <c r="D582" s="267"/>
      <c r="E582" s="267"/>
      <c r="F582" s="267"/>
      <c r="G582" s="267"/>
      <c r="H582" s="268"/>
      <c r="I582" s="267"/>
      <c r="J582" s="267"/>
      <c r="K582" s="267"/>
      <c r="L582" s="269"/>
      <c r="M582" s="267"/>
      <c r="N582" s="267"/>
      <c r="O582" s="267"/>
      <c r="P582" s="267"/>
      <c r="Q582" s="267"/>
      <c r="R582" s="270"/>
      <c r="S582" s="267"/>
      <c r="T582" s="267"/>
      <c r="U582" s="271"/>
      <c r="V582" s="268"/>
      <c r="W582" s="272"/>
      <c r="X582" s="272"/>
      <c r="Y582" s="272"/>
      <c r="Z582" s="272"/>
      <c r="AA582" s="272"/>
      <c r="AB582" s="268"/>
      <c r="AC582" s="272"/>
      <c r="AD582" s="272"/>
      <c r="AE582" s="272"/>
      <c r="AF582" s="268"/>
      <c r="AG582" s="272"/>
      <c r="AH582" s="196"/>
    </row>
    <row r="583" spans="1:34" ht="12.75" customHeight="1" x14ac:dyDescent="0.15">
      <c r="A583" s="264"/>
      <c r="B583" s="265"/>
      <c r="C583" s="266"/>
      <c r="D583" s="267"/>
      <c r="E583" s="267"/>
      <c r="F583" s="267"/>
      <c r="G583" s="267"/>
      <c r="H583" s="268"/>
      <c r="I583" s="267"/>
      <c r="J583" s="267"/>
      <c r="K583" s="267"/>
      <c r="L583" s="269"/>
      <c r="M583" s="267"/>
      <c r="N583" s="267"/>
      <c r="O583" s="267"/>
      <c r="P583" s="267"/>
      <c r="Q583" s="267"/>
      <c r="R583" s="270"/>
      <c r="S583" s="267"/>
      <c r="T583" s="267"/>
      <c r="U583" s="271"/>
      <c r="V583" s="268"/>
      <c r="W583" s="272"/>
      <c r="X583" s="272"/>
      <c r="Y583" s="272"/>
      <c r="Z583" s="272"/>
      <c r="AA583" s="272"/>
      <c r="AB583" s="268"/>
      <c r="AC583" s="272"/>
      <c r="AD583" s="272"/>
      <c r="AE583" s="272"/>
      <c r="AF583" s="268"/>
      <c r="AG583" s="272"/>
      <c r="AH583" s="196"/>
    </row>
    <row r="584" spans="1:34" ht="12.75" customHeight="1" x14ac:dyDescent="0.15">
      <c r="A584" s="264"/>
      <c r="B584" s="265"/>
      <c r="C584" s="266"/>
      <c r="D584" s="267"/>
      <c r="E584" s="267"/>
      <c r="F584" s="267"/>
      <c r="G584" s="267"/>
      <c r="H584" s="268"/>
      <c r="I584" s="267"/>
      <c r="J584" s="267"/>
      <c r="K584" s="267"/>
      <c r="L584" s="269"/>
      <c r="M584" s="267"/>
      <c r="N584" s="267"/>
      <c r="O584" s="267"/>
      <c r="P584" s="267"/>
      <c r="Q584" s="267"/>
      <c r="R584" s="270"/>
      <c r="S584" s="267"/>
      <c r="T584" s="267"/>
      <c r="U584" s="271"/>
      <c r="V584" s="268"/>
      <c r="W584" s="272"/>
      <c r="X584" s="272"/>
      <c r="Y584" s="272"/>
      <c r="Z584" s="272"/>
      <c r="AA584" s="272"/>
      <c r="AB584" s="268"/>
      <c r="AC584" s="272"/>
      <c r="AD584" s="272"/>
      <c r="AE584" s="272"/>
      <c r="AF584" s="268"/>
      <c r="AG584" s="272"/>
      <c r="AH584" s="196"/>
    </row>
    <row r="585" spans="1:34" ht="12.75" customHeight="1" x14ac:dyDescent="0.15">
      <c r="A585" s="264"/>
      <c r="B585" s="265"/>
      <c r="C585" s="266"/>
      <c r="D585" s="267"/>
      <c r="E585" s="267"/>
      <c r="F585" s="267"/>
      <c r="G585" s="267"/>
      <c r="H585" s="268"/>
      <c r="I585" s="267"/>
      <c r="J585" s="267"/>
      <c r="K585" s="267"/>
      <c r="L585" s="269"/>
      <c r="M585" s="267"/>
      <c r="N585" s="267"/>
      <c r="O585" s="267"/>
      <c r="P585" s="267"/>
      <c r="Q585" s="267"/>
      <c r="R585" s="270"/>
      <c r="S585" s="267"/>
      <c r="T585" s="267"/>
      <c r="U585" s="271"/>
      <c r="V585" s="268"/>
      <c r="W585" s="272"/>
      <c r="X585" s="272"/>
      <c r="Y585" s="272"/>
      <c r="Z585" s="272"/>
      <c r="AA585" s="272"/>
      <c r="AB585" s="268"/>
      <c r="AC585" s="272"/>
      <c r="AD585" s="272"/>
      <c r="AE585" s="272"/>
      <c r="AF585" s="268"/>
      <c r="AG585" s="272"/>
      <c r="AH585" s="196"/>
    </row>
    <row r="586" spans="1:34" ht="12.75" customHeight="1" x14ac:dyDescent="0.15">
      <c r="A586" s="264"/>
      <c r="B586" s="265"/>
      <c r="C586" s="266"/>
      <c r="D586" s="267"/>
      <c r="E586" s="267"/>
      <c r="F586" s="267"/>
      <c r="G586" s="267"/>
      <c r="H586" s="268"/>
      <c r="I586" s="267"/>
      <c r="J586" s="267"/>
      <c r="K586" s="267"/>
      <c r="L586" s="269"/>
      <c r="M586" s="267"/>
      <c r="N586" s="267"/>
      <c r="O586" s="267"/>
      <c r="P586" s="267"/>
      <c r="Q586" s="267"/>
      <c r="R586" s="270"/>
      <c r="S586" s="267"/>
      <c r="T586" s="267"/>
      <c r="U586" s="271"/>
      <c r="V586" s="268"/>
      <c r="W586" s="272"/>
      <c r="X586" s="272"/>
      <c r="Y586" s="272"/>
      <c r="Z586" s="272"/>
      <c r="AA586" s="272"/>
      <c r="AB586" s="268"/>
      <c r="AC586" s="272"/>
      <c r="AD586" s="272"/>
      <c r="AE586" s="272"/>
      <c r="AF586" s="268"/>
      <c r="AG586" s="272"/>
      <c r="AH586" s="196"/>
    </row>
    <row r="587" spans="1:34" ht="12.75" customHeight="1" x14ac:dyDescent="0.15">
      <c r="A587" s="264"/>
      <c r="B587" s="265"/>
      <c r="C587" s="266"/>
      <c r="D587" s="267"/>
      <c r="E587" s="267"/>
      <c r="F587" s="267"/>
      <c r="G587" s="267"/>
      <c r="H587" s="268"/>
      <c r="I587" s="267"/>
      <c r="J587" s="267"/>
      <c r="K587" s="267"/>
      <c r="L587" s="269"/>
      <c r="M587" s="267"/>
      <c r="N587" s="267"/>
      <c r="O587" s="267"/>
      <c r="P587" s="267"/>
      <c r="Q587" s="267"/>
      <c r="R587" s="270"/>
      <c r="S587" s="267"/>
      <c r="T587" s="267"/>
      <c r="U587" s="271"/>
      <c r="V587" s="268"/>
      <c r="W587" s="272"/>
      <c r="X587" s="272"/>
      <c r="Y587" s="272"/>
      <c r="Z587" s="272"/>
      <c r="AA587" s="272"/>
      <c r="AB587" s="268"/>
      <c r="AC587" s="272"/>
      <c r="AD587" s="272"/>
      <c r="AE587" s="272"/>
      <c r="AF587" s="268"/>
      <c r="AG587" s="272"/>
      <c r="AH587" s="196"/>
    </row>
    <row r="588" spans="1:34" ht="12.75" customHeight="1" x14ac:dyDescent="0.15">
      <c r="A588" s="264"/>
      <c r="B588" s="265"/>
      <c r="C588" s="266"/>
      <c r="D588" s="267"/>
      <c r="E588" s="267"/>
      <c r="F588" s="267"/>
      <c r="G588" s="267"/>
      <c r="H588" s="268"/>
      <c r="I588" s="267"/>
      <c r="J588" s="267"/>
      <c r="K588" s="267"/>
      <c r="L588" s="269"/>
      <c r="M588" s="267"/>
      <c r="N588" s="267"/>
      <c r="O588" s="267"/>
      <c r="P588" s="267"/>
      <c r="Q588" s="267"/>
      <c r="R588" s="270"/>
      <c r="S588" s="267"/>
      <c r="T588" s="267"/>
      <c r="U588" s="271"/>
      <c r="V588" s="268"/>
      <c r="W588" s="272"/>
      <c r="X588" s="272"/>
      <c r="Y588" s="272"/>
      <c r="Z588" s="272"/>
      <c r="AA588" s="272"/>
      <c r="AB588" s="268"/>
      <c r="AC588" s="272"/>
      <c r="AD588" s="272"/>
      <c r="AE588" s="272"/>
      <c r="AF588" s="268"/>
      <c r="AG588" s="272"/>
      <c r="AH588" s="196"/>
    </row>
    <row r="589" spans="1:34" ht="12.75" customHeight="1" x14ac:dyDescent="0.15">
      <c r="A589" s="264"/>
      <c r="B589" s="265"/>
      <c r="C589" s="266"/>
      <c r="D589" s="267"/>
      <c r="E589" s="267"/>
      <c r="F589" s="267"/>
      <c r="G589" s="267"/>
      <c r="H589" s="268"/>
      <c r="I589" s="267"/>
      <c r="J589" s="267"/>
      <c r="K589" s="267"/>
      <c r="L589" s="269"/>
      <c r="M589" s="267"/>
      <c r="N589" s="267"/>
      <c r="O589" s="267"/>
      <c r="P589" s="267"/>
      <c r="Q589" s="267"/>
      <c r="R589" s="270"/>
      <c r="S589" s="267"/>
      <c r="T589" s="267"/>
      <c r="U589" s="271"/>
      <c r="V589" s="268"/>
      <c r="W589" s="272"/>
      <c r="X589" s="272"/>
      <c r="Y589" s="272"/>
      <c r="Z589" s="272"/>
      <c r="AA589" s="272"/>
      <c r="AB589" s="268"/>
      <c r="AC589" s="272"/>
      <c r="AD589" s="272"/>
      <c r="AE589" s="272"/>
      <c r="AF589" s="268"/>
      <c r="AG589" s="272"/>
      <c r="AH589" s="196"/>
    </row>
    <row r="590" spans="1:34" ht="12.75" customHeight="1" x14ac:dyDescent="0.15">
      <c r="A590" s="264"/>
      <c r="B590" s="265"/>
      <c r="C590" s="266"/>
      <c r="D590" s="267"/>
      <c r="E590" s="267"/>
      <c r="F590" s="267"/>
      <c r="G590" s="267"/>
      <c r="H590" s="268"/>
      <c r="I590" s="267"/>
      <c r="J590" s="267"/>
      <c r="K590" s="267"/>
      <c r="L590" s="269"/>
      <c r="M590" s="267"/>
      <c r="N590" s="267"/>
      <c r="O590" s="267"/>
      <c r="P590" s="267"/>
      <c r="Q590" s="267"/>
      <c r="R590" s="270"/>
      <c r="S590" s="267"/>
      <c r="T590" s="267"/>
      <c r="U590" s="271"/>
      <c r="V590" s="268"/>
      <c r="W590" s="272"/>
      <c r="X590" s="272"/>
      <c r="Y590" s="272"/>
      <c r="Z590" s="272"/>
      <c r="AA590" s="272"/>
      <c r="AB590" s="268"/>
      <c r="AC590" s="272"/>
      <c r="AD590" s="272"/>
      <c r="AE590" s="272"/>
      <c r="AF590" s="268"/>
      <c r="AG590" s="272"/>
      <c r="AH590" s="196"/>
    </row>
    <row r="591" spans="1:34" ht="12.75" customHeight="1" x14ac:dyDescent="0.15">
      <c r="A591" s="264"/>
      <c r="B591" s="265"/>
      <c r="C591" s="266"/>
      <c r="D591" s="267"/>
      <c r="E591" s="267"/>
      <c r="F591" s="267"/>
      <c r="G591" s="267"/>
      <c r="H591" s="268"/>
      <c r="I591" s="267"/>
      <c r="J591" s="267"/>
      <c r="K591" s="267"/>
      <c r="L591" s="269"/>
      <c r="M591" s="267"/>
      <c r="N591" s="267"/>
      <c r="O591" s="267"/>
      <c r="P591" s="267"/>
      <c r="Q591" s="267"/>
      <c r="R591" s="270"/>
      <c r="S591" s="267"/>
      <c r="T591" s="267"/>
      <c r="U591" s="271"/>
      <c r="V591" s="268"/>
      <c r="W591" s="272"/>
      <c r="X591" s="272"/>
      <c r="Y591" s="272"/>
      <c r="Z591" s="272"/>
      <c r="AA591" s="272"/>
      <c r="AB591" s="268"/>
      <c r="AC591" s="272"/>
      <c r="AD591" s="272"/>
      <c r="AE591" s="272"/>
      <c r="AF591" s="268"/>
      <c r="AG591" s="272"/>
      <c r="AH591" s="196"/>
    </row>
    <row r="592" spans="1:34" ht="12.75" customHeight="1" x14ac:dyDescent="0.15">
      <c r="A592" s="264"/>
      <c r="B592" s="265"/>
      <c r="C592" s="266"/>
      <c r="D592" s="267"/>
      <c r="E592" s="267"/>
      <c r="F592" s="267"/>
      <c r="G592" s="267"/>
      <c r="H592" s="268"/>
      <c r="I592" s="267"/>
      <c r="J592" s="267"/>
      <c r="K592" s="267"/>
      <c r="L592" s="269"/>
      <c r="M592" s="267"/>
      <c r="N592" s="267"/>
      <c r="O592" s="267"/>
      <c r="P592" s="267"/>
      <c r="Q592" s="267"/>
      <c r="R592" s="270"/>
      <c r="S592" s="267"/>
      <c r="T592" s="267"/>
      <c r="U592" s="271"/>
      <c r="V592" s="268"/>
      <c r="W592" s="272"/>
      <c r="X592" s="272"/>
      <c r="Y592" s="272"/>
      <c r="Z592" s="272"/>
      <c r="AA592" s="272"/>
      <c r="AB592" s="268"/>
      <c r="AC592" s="272"/>
      <c r="AD592" s="272"/>
      <c r="AE592" s="272"/>
      <c r="AF592" s="268"/>
      <c r="AG592" s="272"/>
      <c r="AH592" s="196"/>
    </row>
    <row r="593" spans="1:34" ht="12.75" customHeight="1" x14ac:dyDescent="0.15">
      <c r="A593" s="264"/>
      <c r="B593" s="265"/>
      <c r="C593" s="266"/>
      <c r="D593" s="267"/>
      <c r="E593" s="267"/>
      <c r="F593" s="267"/>
      <c r="G593" s="267"/>
      <c r="H593" s="268"/>
      <c r="I593" s="267"/>
      <c r="J593" s="267"/>
      <c r="K593" s="267"/>
      <c r="L593" s="269"/>
      <c r="M593" s="267"/>
      <c r="N593" s="267"/>
      <c r="O593" s="267"/>
      <c r="P593" s="267"/>
      <c r="Q593" s="267"/>
      <c r="R593" s="270"/>
      <c r="S593" s="267"/>
      <c r="T593" s="267"/>
      <c r="U593" s="271"/>
      <c r="V593" s="268"/>
      <c r="W593" s="272"/>
      <c r="X593" s="272"/>
      <c r="Y593" s="272"/>
      <c r="Z593" s="272"/>
      <c r="AA593" s="272"/>
      <c r="AB593" s="268"/>
      <c r="AC593" s="272"/>
      <c r="AD593" s="272"/>
      <c r="AE593" s="272"/>
      <c r="AF593" s="268"/>
      <c r="AG593" s="272"/>
      <c r="AH593" s="196"/>
    </row>
    <row r="594" spans="1:34" ht="12.75" customHeight="1" x14ac:dyDescent="0.15">
      <c r="A594" s="264"/>
      <c r="B594" s="265"/>
      <c r="C594" s="266"/>
      <c r="D594" s="267"/>
      <c r="E594" s="267"/>
      <c r="F594" s="267"/>
      <c r="G594" s="267"/>
      <c r="H594" s="268"/>
      <c r="I594" s="267"/>
      <c r="J594" s="267"/>
      <c r="K594" s="267"/>
      <c r="L594" s="269"/>
      <c r="M594" s="267"/>
      <c r="N594" s="267"/>
      <c r="O594" s="267"/>
      <c r="P594" s="267"/>
      <c r="Q594" s="267"/>
      <c r="R594" s="270"/>
      <c r="S594" s="267"/>
      <c r="T594" s="267"/>
      <c r="U594" s="271"/>
      <c r="V594" s="268"/>
      <c r="W594" s="272"/>
      <c r="X594" s="272"/>
      <c r="Y594" s="272"/>
      <c r="Z594" s="272"/>
      <c r="AA594" s="272"/>
      <c r="AB594" s="268"/>
      <c r="AC594" s="272"/>
      <c r="AD594" s="272"/>
      <c r="AE594" s="272"/>
      <c r="AF594" s="268"/>
      <c r="AG594" s="272"/>
      <c r="AH594" s="196"/>
    </row>
    <row r="595" spans="1:34" ht="12.75" customHeight="1" x14ac:dyDescent="0.15">
      <c r="A595" s="264"/>
      <c r="B595" s="265"/>
      <c r="C595" s="266"/>
      <c r="D595" s="267"/>
      <c r="E595" s="267"/>
      <c r="F595" s="267"/>
      <c r="G595" s="267"/>
      <c r="H595" s="268"/>
      <c r="I595" s="267"/>
      <c r="J595" s="267"/>
      <c r="K595" s="267"/>
      <c r="L595" s="269"/>
      <c r="M595" s="267"/>
      <c r="N595" s="267"/>
      <c r="O595" s="267"/>
      <c r="P595" s="267"/>
      <c r="Q595" s="267"/>
      <c r="R595" s="270"/>
      <c r="S595" s="267"/>
      <c r="T595" s="267"/>
      <c r="U595" s="271"/>
      <c r="V595" s="268"/>
      <c r="W595" s="272"/>
      <c r="X595" s="272"/>
      <c r="Y595" s="272"/>
      <c r="Z595" s="272"/>
      <c r="AA595" s="272"/>
      <c r="AB595" s="268"/>
      <c r="AC595" s="272"/>
      <c r="AD595" s="272"/>
      <c r="AE595" s="272"/>
      <c r="AF595" s="268"/>
      <c r="AG595" s="272"/>
      <c r="AH595" s="196"/>
    </row>
    <row r="596" spans="1:34" ht="12.75" customHeight="1" x14ac:dyDescent="0.15">
      <c r="A596" s="264"/>
      <c r="B596" s="265"/>
      <c r="C596" s="266"/>
      <c r="D596" s="267"/>
      <c r="E596" s="267"/>
      <c r="F596" s="267"/>
      <c r="G596" s="267"/>
      <c r="H596" s="268"/>
      <c r="I596" s="267"/>
      <c r="J596" s="267"/>
      <c r="K596" s="267"/>
      <c r="L596" s="269"/>
      <c r="M596" s="267"/>
      <c r="N596" s="267"/>
      <c r="O596" s="267"/>
      <c r="P596" s="267"/>
      <c r="Q596" s="267"/>
      <c r="R596" s="270"/>
      <c r="S596" s="267"/>
      <c r="T596" s="267"/>
      <c r="U596" s="271"/>
      <c r="V596" s="268"/>
      <c r="W596" s="272"/>
      <c r="X596" s="272"/>
      <c r="Y596" s="272"/>
      <c r="Z596" s="272"/>
      <c r="AA596" s="272"/>
      <c r="AB596" s="268"/>
      <c r="AC596" s="272"/>
      <c r="AD596" s="272"/>
      <c r="AE596" s="272"/>
      <c r="AF596" s="268"/>
      <c r="AG596" s="272"/>
      <c r="AH596" s="196"/>
    </row>
    <row r="597" spans="1:34" ht="12.75" customHeight="1" x14ac:dyDescent="0.15">
      <c r="A597" s="264"/>
      <c r="B597" s="265"/>
      <c r="C597" s="266"/>
      <c r="D597" s="267"/>
      <c r="E597" s="267"/>
      <c r="F597" s="267"/>
      <c r="G597" s="267"/>
      <c r="H597" s="268"/>
      <c r="I597" s="267"/>
      <c r="J597" s="267"/>
      <c r="K597" s="267"/>
      <c r="L597" s="269"/>
      <c r="M597" s="267"/>
      <c r="N597" s="267"/>
      <c r="O597" s="267"/>
      <c r="P597" s="267"/>
      <c r="Q597" s="267"/>
      <c r="R597" s="270"/>
      <c r="S597" s="267"/>
      <c r="T597" s="267"/>
      <c r="U597" s="271"/>
      <c r="V597" s="268"/>
      <c r="W597" s="272"/>
      <c r="X597" s="272"/>
      <c r="Y597" s="272"/>
      <c r="Z597" s="272"/>
      <c r="AA597" s="272"/>
      <c r="AB597" s="268"/>
      <c r="AC597" s="272"/>
      <c r="AD597" s="272"/>
      <c r="AE597" s="272"/>
      <c r="AF597" s="268"/>
      <c r="AG597" s="272"/>
      <c r="AH597" s="196"/>
    </row>
    <row r="598" spans="1:34" ht="12.75" customHeight="1" x14ac:dyDescent="0.15">
      <c r="A598" s="264"/>
      <c r="B598" s="265"/>
      <c r="C598" s="266"/>
      <c r="D598" s="267"/>
      <c r="E598" s="267"/>
      <c r="F598" s="267"/>
      <c r="G598" s="267"/>
      <c r="H598" s="268"/>
      <c r="I598" s="267"/>
      <c r="J598" s="267"/>
      <c r="K598" s="267"/>
      <c r="L598" s="269"/>
      <c r="M598" s="267"/>
      <c r="N598" s="267"/>
      <c r="O598" s="267"/>
      <c r="P598" s="267"/>
      <c r="Q598" s="267"/>
      <c r="R598" s="270"/>
      <c r="S598" s="267"/>
      <c r="T598" s="267"/>
      <c r="U598" s="271"/>
      <c r="V598" s="268"/>
      <c r="W598" s="272"/>
      <c r="X598" s="272"/>
      <c r="Y598" s="272"/>
      <c r="Z598" s="272"/>
      <c r="AA598" s="272"/>
      <c r="AB598" s="268"/>
      <c r="AC598" s="272"/>
      <c r="AD598" s="272"/>
      <c r="AE598" s="272"/>
      <c r="AF598" s="268"/>
      <c r="AG598" s="272"/>
      <c r="AH598" s="196"/>
    </row>
    <row r="599" spans="1:34" ht="12.75" customHeight="1" x14ac:dyDescent="0.15">
      <c r="A599" s="264"/>
      <c r="B599" s="265"/>
      <c r="C599" s="266"/>
      <c r="D599" s="267"/>
      <c r="E599" s="267"/>
      <c r="F599" s="267"/>
      <c r="G599" s="267"/>
      <c r="H599" s="268"/>
      <c r="I599" s="267"/>
      <c r="J599" s="267"/>
      <c r="K599" s="267"/>
      <c r="L599" s="269"/>
      <c r="M599" s="267"/>
      <c r="N599" s="267"/>
      <c r="O599" s="267"/>
      <c r="P599" s="267"/>
      <c r="Q599" s="267"/>
      <c r="R599" s="270"/>
      <c r="S599" s="267"/>
      <c r="T599" s="267"/>
      <c r="U599" s="271"/>
      <c r="V599" s="268"/>
      <c r="W599" s="272"/>
      <c r="X599" s="272"/>
      <c r="Y599" s="272"/>
      <c r="Z599" s="272"/>
      <c r="AA599" s="272"/>
      <c r="AB599" s="268"/>
      <c r="AC599" s="272"/>
      <c r="AD599" s="272"/>
      <c r="AE599" s="272"/>
      <c r="AF599" s="268"/>
      <c r="AG599" s="272"/>
      <c r="AH599" s="196"/>
    </row>
    <row r="600" spans="1:34" ht="12.75" customHeight="1" x14ac:dyDescent="0.15">
      <c r="A600" s="264"/>
      <c r="B600" s="265"/>
      <c r="C600" s="266"/>
      <c r="D600" s="267"/>
      <c r="E600" s="267"/>
      <c r="F600" s="267"/>
      <c r="G600" s="267"/>
      <c r="H600" s="268"/>
      <c r="I600" s="267"/>
      <c r="J600" s="267"/>
      <c r="K600" s="267"/>
      <c r="L600" s="269"/>
      <c r="M600" s="267"/>
      <c r="N600" s="267"/>
      <c r="O600" s="267"/>
      <c r="P600" s="267"/>
      <c r="Q600" s="267"/>
      <c r="R600" s="270"/>
      <c r="S600" s="267"/>
      <c r="T600" s="267"/>
      <c r="U600" s="271"/>
      <c r="V600" s="268"/>
      <c r="W600" s="272"/>
      <c r="X600" s="272"/>
      <c r="Y600" s="272"/>
      <c r="Z600" s="272"/>
      <c r="AA600" s="272"/>
      <c r="AB600" s="268"/>
      <c r="AC600" s="272"/>
      <c r="AD600" s="272"/>
      <c r="AE600" s="272"/>
      <c r="AF600" s="268"/>
      <c r="AG600" s="272"/>
      <c r="AH600" s="196"/>
    </row>
    <row r="601" spans="1:34" ht="12.75" customHeight="1" x14ac:dyDescent="0.15">
      <c r="A601" s="264"/>
      <c r="B601" s="265"/>
      <c r="C601" s="266"/>
      <c r="D601" s="267"/>
      <c r="E601" s="267"/>
      <c r="F601" s="267"/>
      <c r="G601" s="267"/>
      <c r="H601" s="268"/>
      <c r="I601" s="267"/>
      <c r="J601" s="267"/>
      <c r="K601" s="267"/>
      <c r="L601" s="269"/>
      <c r="M601" s="267"/>
      <c r="N601" s="267"/>
      <c r="O601" s="267"/>
      <c r="P601" s="267"/>
      <c r="Q601" s="267"/>
      <c r="R601" s="270"/>
      <c r="S601" s="267"/>
      <c r="T601" s="267"/>
      <c r="U601" s="271"/>
      <c r="V601" s="268"/>
      <c r="W601" s="272"/>
      <c r="X601" s="272"/>
      <c r="Y601" s="272"/>
      <c r="Z601" s="272"/>
      <c r="AA601" s="272"/>
      <c r="AB601" s="268"/>
      <c r="AC601" s="272"/>
      <c r="AD601" s="272"/>
      <c r="AE601" s="272"/>
      <c r="AF601" s="268"/>
      <c r="AG601" s="272"/>
      <c r="AH601" s="196"/>
    </row>
    <row r="602" spans="1:34" ht="12.75" customHeight="1" x14ac:dyDescent="0.15">
      <c r="A602" s="264"/>
      <c r="B602" s="265"/>
      <c r="C602" s="266"/>
      <c r="D602" s="267"/>
      <c r="E602" s="267"/>
      <c r="F602" s="267"/>
      <c r="G602" s="267"/>
      <c r="H602" s="268"/>
      <c r="I602" s="267"/>
      <c r="J602" s="267"/>
      <c r="K602" s="267"/>
      <c r="L602" s="269"/>
      <c r="M602" s="267"/>
      <c r="N602" s="267"/>
      <c r="O602" s="267"/>
      <c r="P602" s="267"/>
      <c r="Q602" s="267"/>
      <c r="R602" s="270"/>
      <c r="S602" s="267"/>
      <c r="T602" s="267"/>
      <c r="U602" s="271"/>
      <c r="V602" s="268"/>
      <c r="W602" s="272"/>
      <c r="X602" s="272"/>
      <c r="Y602" s="272"/>
      <c r="Z602" s="272"/>
      <c r="AA602" s="272"/>
      <c r="AB602" s="268"/>
      <c r="AC602" s="272"/>
      <c r="AD602" s="272"/>
      <c r="AE602" s="272"/>
      <c r="AF602" s="268"/>
      <c r="AG602" s="272"/>
      <c r="AH602" s="196"/>
    </row>
    <row r="603" spans="1:34" ht="12.75" customHeight="1" x14ac:dyDescent="0.15">
      <c r="A603" s="264"/>
      <c r="B603" s="265"/>
      <c r="C603" s="266"/>
      <c r="D603" s="267"/>
      <c r="E603" s="267"/>
      <c r="F603" s="267"/>
      <c r="G603" s="267"/>
      <c r="H603" s="268"/>
      <c r="I603" s="267"/>
      <c r="J603" s="267"/>
      <c r="K603" s="267"/>
      <c r="L603" s="269"/>
      <c r="M603" s="267"/>
      <c r="N603" s="267"/>
      <c r="O603" s="267"/>
      <c r="P603" s="267"/>
      <c r="Q603" s="267"/>
      <c r="R603" s="270"/>
      <c r="S603" s="267"/>
      <c r="T603" s="267"/>
      <c r="U603" s="271"/>
      <c r="V603" s="268"/>
      <c r="W603" s="272"/>
      <c r="X603" s="272"/>
      <c r="Y603" s="272"/>
      <c r="Z603" s="272"/>
      <c r="AA603" s="272"/>
      <c r="AB603" s="268"/>
      <c r="AC603" s="272"/>
      <c r="AD603" s="272"/>
      <c r="AE603" s="272"/>
      <c r="AF603" s="268"/>
      <c r="AG603" s="272"/>
      <c r="AH603" s="196"/>
    </row>
    <row r="604" spans="1:34" ht="12.75" customHeight="1" x14ac:dyDescent="0.15">
      <c r="A604" s="264"/>
      <c r="B604" s="265"/>
      <c r="C604" s="266"/>
      <c r="D604" s="267"/>
      <c r="E604" s="267"/>
      <c r="F604" s="267"/>
      <c r="G604" s="267"/>
      <c r="H604" s="268"/>
      <c r="I604" s="267"/>
      <c r="J604" s="267"/>
      <c r="K604" s="267"/>
      <c r="L604" s="269"/>
      <c r="M604" s="267"/>
      <c r="N604" s="267"/>
      <c r="O604" s="267"/>
      <c r="P604" s="267"/>
      <c r="Q604" s="267"/>
      <c r="R604" s="270"/>
      <c r="S604" s="267"/>
      <c r="T604" s="267"/>
      <c r="U604" s="271"/>
      <c r="V604" s="268"/>
      <c r="W604" s="272"/>
      <c r="X604" s="272"/>
      <c r="Y604" s="272"/>
      <c r="Z604" s="272"/>
      <c r="AA604" s="272"/>
      <c r="AB604" s="268"/>
      <c r="AC604" s="272"/>
      <c r="AD604" s="272"/>
      <c r="AE604" s="272"/>
      <c r="AF604" s="268"/>
      <c r="AG604" s="272"/>
      <c r="AH604" s="196"/>
    </row>
    <row r="605" spans="1:34" ht="12.75" customHeight="1" x14ac:dyDescent="0.15">
      <c r="A605" s="264"/>
      <c r="B605" s="265"/>
      <c r="C605" s="266"/>
      <c r="D605" s="267"/>
      <c r="E605" s="267"/>
      <c r="F605" s="267"/>
      <c r="G605" s="267"/>
      <c r="H605" s="268"/>
      <c r="I605" s="267"/>
      <c r="J605" s="267"/>
      <c r="K605" s="267"/>
      <c r="L605" s="269"/>
      <c r="M605" s="267"/>
      <c r="N605" s="267"/>
      <c r="O605" s="267"/>
      <c r="P605" s="267"/>
      <c r="Q605" s="267"/>
      <c r="R605" s="270"/>
      <c r="S605" s="267"/>
      <c r="T605" s="267"/>
      <c r="U605" s="271"/>
      <c r="V605" s="268"/>
      <c r="W605" s="272"/>
      <c r="X605" s="272"/>
      <c r="Y605" s="272"/>
      <c r="Z605" s="272"/>
      <c r="AA605" s="272"/>
      <c r="AB605" s="268"/>
      <c r="AC605" s="272"/>
      <c r="AD605" s="272"/>
      <c r="AE605" s="272"/>
      <c r="AF605" s="268"/>
      <c r="AG605" s="272"/>
      <c r="AH605" s="196"/>
    </row>
    <row r="606" spans="1:34" ht="12.75" customHeight="1" x14ac:dyDescent="0.15">
      <c r="A606" s="264"/>
      <c r="B606" s="265"/>
      <c r="C606" s="266"/>
      <c r="D606" s="267"/>
      <c r="E606" s="267"/>
      <c r="F606" s="267"/>
      <c r="G606" s="267"/>
      <c r="H606" s="268"/>
      <c r="I606" s="267"/>
      <c r="J606" s="267"/>
      <c r="K606" s="267"/>
      <c r="L606" s="269"/>
      <c r="M606" s="267"/>
      <c r="N606" s="267"/>
      <c r="O606" s="267"/>
      <c r="P606" s="267"/>
      <c r="Q606" s="267"/>
      <c r="R606" s="270"/>
      <c r="S606" s="267"/>
      <c r="T606" s="267"/>
      <c r="U606" s="271"/>
      <c r="V606" s="268"/>
      <c r="W606" s="272"/>
      <c r="X606" s="272"/>
      <c r="Y606" s="272"/>
      <c r="Z606" s="272"/>
      <c r="AA606" s="272"/>
      <c r="AB606" s="268"/>
      <c r="AC606" s="272"/>
      <c r="AD606" s="272"/>
      <c r="AE606" s="272"/>
      <c r="AF606" s="268"/>
      <c r="AG606" s="272"/>
      <c r="AH606" s="196"/>
    </row>
    <row r="607" spans="1:34" ht="12.75" customHeight="1" x14ac:dyDescent="0.15">
      <c r="A607" s="264"/>
      <c r="B607" s="265"/>
      <c r="C607" s="266"/>
      <c r="D607" s="267"/>
      <c r="E607" s="267"/>
      <c r="F607" s="267"/>
      <c r="G607" s="267"/>
      <c r="H607" s="268"/>
      <c r="I607" s="267"/>
      <c r="J607" s="267"/>
      <c r="K607" s="267"/>
      <c r="L607" s="269"/>
      <c r="M607" s="267"/>
      <c r="N607" s="267"/>
      <c r="O607" s="267"/>
      <c r="P607" s="267"/>
      <c r="Q607" s="267"/>
      <c r="R607" s="270"/>
      <c r="S607" s="267"/>
      <c r="T607" s="267"/>
      <c r="U607" s="271"/>
      <c r="V607" s="268"/>
      <c r="W607" s="272"/>
      <c r="X607" s="272"/>
      <c r="Y607" s="272"/>
      <c r="Z607" s="272"/>
      <c r="AA607" s="272"/>
      <c r="AB607" s="268"/>
      <c r="AC607" s="272"/>
      <c r="AD607" s="272"/>
      <c r="AE607" s="272"/>
      <c r="AF607" s="268"/>
      <c r="AG607" s="272"/>
      <c r="AH607" s="196"/>
    </row>
    <row r="608" spans="1:34" ht="12.75" customHeight="1" x14ac:dyDescent="0.15">
      <c r="A608" s="264"/>
      <c r="B608" s="265"/>
      <c r="C608" s="266"/>
      <c r="D608" s="267"/>
      <c r="E608" s="267"/>
      <c r="F608" s="267"/>
      <c r="G608" s="267"/>
      <c r="H608" s="268"/>
      <c r="I608" s="267"/>
      <c r="J608" s="267"/>
      <c r="K608" s="267"/>
      <c r="L608" s="269"/>
      <c r="M608" s="267"/>
      <c r="N608" s="267"/>
      <c r="O608" s="267"/>
      <c r="P608" s="267"/>
      <c r="Q608" s="267"/>
      <c r="R608" s="270"/>
      <c r="S608" s="267"/>
      <c r="T608" s="267"/>
      <c r="U608" s="271"/>
      <c r="V608" s="268"/>
      <c r="W608" s="272"/>
      <c r="X608" s="272"/>
      <c r="Y608" s="272"/>
      <c r="Z608" s="272"/>
      <c r="AA608" s="272"/>
      <c r="AB608" s="268"/>
      <c r="AC608" s="272"/>
      <c r="AD608" s="272"/>
      <c r="AE608" s="272"/>
      <c r="AF608" s="268"/>
      <c r="AG608" s="272"/>
      <c r="AH608" s="196"/>
    </row>
    <row r="609" spans="1:34" ht="12.75" customHeight="1" x14ac:dyDescent="0.15">
      <c r="A609" s="264"/>
      <c r="B609" s="265"/>
      <c r="C609" s="266"/>
      <c r="D609" s="267"/>
      <c r="E609" s="267"/>
      <c r="F609" s="267"/>
      <c r="G609" s="267"/>
      <c r="H609" s="268"/>
      <c r="I609" s="267"/>
      <c r="J609" s="267"/>
      <c r="K609" s="267"/>
      <c r="L609" s="269"/>
      <c r="M609" s="267"/>
      <c r="N609" s="267"/>
      <c r="O609" s="267"/>
      <c r="P609" s="267"/>
      <c r="Q609" s="267"/>
      <c r="R609" s="270"/>
      <c r="S609" s="267"/>
      <c r="T609" s="267"/>
      <c r="U609" s="271"/>
      <c r="V609" s="268"/>
      <c r="W609" s="272"/>
      <c r="X609" s="272"/>
      <c r="Y609" s="272"/>
      <c r="Z609" s="272"/>
      <c r="AA609" s="272"/>
      <c r="AB609" s="268"/>
      <c r="AC609" s="272"/>
      <c r="AD609" s="272"/>
      <c r="AE609" s="272"/>
      <c r="AF609" s="268"/>
      <c r="AG609" s="272"/>
      <c r="AH609" s="196"/>
    </row>
    <row r="610" spans="1:34" ht="12.75" customHeight="1" x14ac:dyDescent="0.15">
      <c r="A610" s="264"/>
      <c r="B610" s="265"/>
      <c r="C610" s="266"/>
      <c r="D610" s="267"/>
      <c r="E610" s="267"/>
      <c r="F610" s="267"/>
      <c r="G610" s="267"/>
      <c r="H610" s="268"/>
      <c r="I610" s="267"/>
      <c r="J610" s="267"/>
      <c r="K610" s="267"/>
      <c r="L610" s="269"/>
      <c r="M610" s="267"/>
      <c r="N610" s="267"/>
      <c r="O610" s="267"/>
      <c r="P610" s="267"/>
      <c r="Q610" s="267"/>
      <c r="R610" s="270"/>
      <c r="S610" s="267"/>
      <c r="T610" s="267"/>
      <c r="U610" s="271"/>
      <c r="V610" s="268"/>
      <c r="W610" s="272"/>
      <c r="X610" s="272"/>
      <c r="Y610" s="272"/>
      <c r="Z610" s="272"/>
      <c r="AA610" s="272"/>
      <c r="AB610" s="268"/>
      <c r="AC610" s="272"/>
      <c r="AD610" s="272"/>
      <c r="AE610" s="272"/>
      <c r="AF610" s="268"/>
      <c r="AG610" s="272"/>
      <c r="AH610" s="196"/>
    </row>
    <row r="611" spans="1:34" ht="12.75" customHeight="1" x14ac:dyDescent="0.15">
      <c r="A611" s="264"/>
      <c r="B611" s="265"/>
      <c r="C611" s="266"/>
      <c r="D611" s="267"/>
      <c r="E611" s="267"/>
      <c r="F611" s="267"/>
      <c r="G611" s="267"/>
      <c r="H611" s="268"/>
      <c r="I611" s="267"/>
      <c r="J611" s="267"/>
      <c r="K611" s="267"/>
      <c r="L611" s="269"/>
      <c r="M611" s="267"/>
      <c r="N611" s="267"/>
      <c r="O611" s="267"/>
      <c r="P611" s="267"/>
      <c r="Q611" s="267"/>
      <c r="R611" s="270"/>
      <c r="S611" s="267"/>
      <c r="T611" s="267"/>
      <c r="U611" s="271"/>
      <c r="V611" s="268"/>
      <c r="W611" s="272"/>
      <c r="X611" s="272"/>
      <c r="Y611" s="272"/>
      <c r="Z611" s="272"/>
      <c r="AA611" s="272"/>
      <c r="AB611" s="268"/>
      <c r="AC611" s="272"/>
      <c r="AD611" s="272"/>
      <c r="AE611" s="272"/>
      <c r="AF611" s="268"/>
      <c r="AG611" s="272"/>
      <c r="AH611" s="196"/>
    </row>
    <row r="612" spans="1:34" ht="12.75" customHeight="1" x14ac:dyDescent="0.15">
      <c r="A612" s="264"/>
      <c r="B612" s="265"/>
      <c r="C612" s="266"/>
      <c r="D612" s="267"/>
      <c r="E612" s="267"/>
      <c r="F612" s="267"/>
      <c r="G612" s="267"/>
      <c r="H612" s="268"/>
      <c r="I612" s="267"/>
      <c r="J612" s="267"/>
      <c r="K612" s="267"/>
      <c r="L612" s="269"/>
      <c r="M612" s="267"/>
      <c r="N612" s="267"/>
      <c r="O612" s="267"/>
      <c r="P612" s="267"/>
      <c r="Q612" s="267"/>
      <c r="R612" s="270"/>
      <c r="S612" s="267"/>
      <c r="T612" s="267"/>
      <c r="U612" s="271"/>
      <c r="V612" s="268"/>
      <c r="W612" s="272"/>
      <c r="X612" s="272"/>
      <c r="Y612" s="272"/>
      <c r="Z612" s="272"/>
      <c r="AA612" s="272"/>
      <c r="AB612" s="268"/>
      <c r="AC612" s="272"/>
      <c r="AD612" s="272"/>
      <c r="AE612" s="272"/>
      <c r="AF612" s="268"/>
      <c r="AG612" s="272"/>
      <c r="AH612" s="196"/>
    </row>
    <row r="613" spans="1:34" ht="12.75" customHeight="1" x14ac:dyDescent="0.15">
      <c r="A613" s="264"/>
      <c r="B613" s="265"/>
      <c r="C613" s="266"/>
      <c r="D613" s="267"/>
      <c r="E613" s="267"/>
      <c r="F613" s="267"/>
      <c r="G613" s="267"/>
      <c r="H613" s="268"/>
      <c r="I613" s="267"/>
      <c r="J613" s="267"/>
      <c r="K613" s="267"/>
      <c r="L613" s="269"/>
      <c r="M613" s="267"/>
      <c r="N613" s="267"/>
      <c r="O613" s="267"/>
      <c r="P613" s="267"/>
      <c r="Q613" s="267"/>
      <c r="R613" s="270"/>
      <c r="S613" s="267"/>
      <c r="T613" s="267"/>
      <c r="U613" s="271"/>
      <c r="V613" s="268"/>
      <c r="W613" s="272"/>
      <c r="X613" s="272"/>
      <c r="Y613" s="272"/>
      <c r="Z613" s="272"/>
      <c r="AA613" s="272"/>
      <c r="AB613" s="268"/>
      <c r="AC613" s="272"/>
      <c r="AD613" s="272"/>
      <c r="AE613" s="272"/>
      <c r="AF613" s="268"/>
      <c r="AG613" s="272"/>
      <c r="AH613" s="196"/>
    </row>
    <row r="614" spans="1:34" ht="12.75" customHeight="1" x14ac:dyDescent="0.15">
      <c r="A614" s="264"/>
      <c r="B614" s="265"/>
      <c r="C614" s="266"/>
      <c r="D614" s="267"/>
      <c r="E614" s="267"/>
      <c r="F614" s="267"/>
      <c r="G614" s="267"/>
      <c r="H614" s="268"/>
      <c r="I614" s="267"/>
      <c r="J614" s="267"/>
      <c r="K614" s="267"/>
      <c r="L614" s="269"/>
      <c r="M614" s="267"/>
      <c r="N614" s="267"/>
      <c r="O614" s="267"/>
      <c r="P614" s="267"/>
      <c r="Q614" s="267"/>
      <c r="R614" s="270"/>
      <c r="S614" s="267"/>
      <c r="T614" s="267"/>
      <c r="U614" s="271"/>
      <c r="V614" s="268"/>
      <c r="W614" s="272"/>
      <c r="X614" s="272"/>
      <c r="Y614" s="272"/>
      <c r="Z614" s="272"/>
      <c r="AA614" s="272"/>
      <c r="AB614" s="268"/>
      <c r="AC614" s="272"/>
      <c r="AD614" s="272"/>
      <c r="AE614" s="272"/>
      <c r="AF614" s="268"/>
      <c r="AG614" s="272"/>
      <c r="AH614" s="196"/>
    </row>
    <row r="615" spans="1:34" ht="12.75" customHeight="1" x14ac:dyDescent="0.15">
      <c r="A615" s="264"/>
      <c r="B615" s="265"/>
      <c r="C615" s="266"/>
      <c r="D615" s="267"/>
      <c r="E615" s="267"/>
      <c r="F615" s="267"/>
      <c r="G615" s="267"/>
      <c r="H615" s="268"/>
      <c r="I615" s="267"/>
      <c r="J615" s="267"/>
      <c r="K615" s="267"/>
      <c r="L615" s="269"/>
      <c r="M615" s="267"/>
      <c r="N615" s="267"/>
      <c r="O615" s="267"/>
      <c r="P615" s="267"/>
      <c r="Q615" s="267"/>
      <c r="R615" s="270"/>
      <c r="S615" s="267"/>
      <c r="T615" s="267"/>
      <c r="U615" s="271"/>
      <c r="V615" s="268"/>
      <c r="W615" s="272"/>
      <c r="X615" s="272"/>
      <c r="Y615" s="272"/>
      <c r="Z615" s="272"/>
      <c r="AA615" s="272"/>
      <c r="AB615" s="268"/>
      <c r="AC615" s="272"/>
      <c r="AD615" s="272"/>
      <c r="AE615" s="272"/>
      <c r="AF615" s="268"/>
      <c r="AG615" s="272"/>
      <c r="AH615" s="196"/>
    </row>
    <row r="616" spans="1:34" ht="12.75" customHeight="1" x14ac:dyDescent="0.15">
      <c r="A616" s="264"/>
      <c r="B616" s="265"/>
      <c r="C616" s="266"/>
      <c r="D616" s="267"/>
      <c r="E616" s="267"/>
      <c r="F616" s="267"/>
      <c r="G616" s="267"/>
      <c r="H616" s="268"/>
      <c r="I616" s="267"/>
      <c r="J616" s="267"/>
      <c r="K616" s="267"/>
      <c r="L616" s="269"/>
      <c r="M616" s="267"/>
      <c r="N616" s="267"/>
      <c r="O616" s="267"/>
      <c r="P616" s="267"/>
      <c r="Q616" s="267"/>
      <c r="R616" s="270"/>
      <c r="S616" s="267"/>
      <c r="T616" s="267"/>
      <c r="U616" s="271"/>
      <c r="V616" s="268"/>
      <c r="W616" s="272"/>
      <c r="X616" s="272"/>
      <c r="Y616" s="272"/>
      <c r="Z616" s="272"/>
      <c r="AA616" s="272"/>
      <c r="AB616" s="268"/>
      <c r="AC616" s="272"/>
      <c r="AD616" s="272"/>
      <c r="AE616" s="272"/>
      <c r="AF616" s="268"/>
      <c r="AG616" s="272"/>
      <c r="AH616" s="196"/>
    </row>
    <row r="617" spans="1:34" ht="12.75" customHeight="1" x14ac:dyDescent="0.15">
      <c r="A617" s="264"/>
      <c r="B617" s="265"/>
      <c r="C617" s="266"/>
      <c r="D617" s="267"/>
      <c r="E617" s="267"/>
      <c r="F617" s="267"/>
      <c r="G617" s="267"/>
      <c r="H617" s="268"/>
      <c r="I617" s="267"/>
      <c r="J617" s="267"/>
      <c r="K617" s="267"/>
      <c r="L617" s="269"/>
      <c r="M617" s="267"/>
      <c r="N617" s="267"/>
      <c r="O617" s="267"/>
      <c r="P617" s="267"/>
      <c r="Q617" s="267"/>
      <c r="R617" s="270"/>
      <c r="S617" s="267"/>
      <c r="T617" s="267"/>
      <c r="U617" s="271"/>
      <c r="V617" s="268"/>
      <c r="W617" s="272"/>
      <c r="X617" s="272"/>
      <c r="Y617" s="272"/>
      <c r="Z617" s="272"/>
      <c r="AA617" s="272"/>
      <c r="AB617" s="268"/>
      <c r="AC617" s="272"/>
      <c r="AD617" s="272"/>
      <c r="AE617" s="272"/>
      <c r="AF617" s="268"/>
      <c r="AG617" s="272"/>
      <c r="AH617" s="196"/>
    </row>
    <row r="618" spans="1:34" ht="12.75" customHeight="1" x14ac:dyDescent="0.15">
      <c r="A618" s="264"/>
      <c r="B618" s="265"/>
      <c r="C618" s="266"/>
      <c r="D618" s="267"/>
      <c r="E618" s="267"/>
      <c r="F618" s="267"/>
      <c r="G618" s="267"/>
      <c r="H618" s="268"/>
      <c r="I618" s="267"/>
      <c r="J618" s="267"/>
      <c r="K618" s="267"/>
      <c r="L618" s="269"/>
      <c r="M618" s="267"/>
      <c r="N618" s="267"/>
      <c r="O618" s="267"/>
      <c r="P618" s="267"/>
      <c r="Q618" s="267"/>
      <c r="R618" s="270"/>
      <c r="S618" s="267"/>
      <c r="T618" s="267"/>
      <c r="U618" s="271"/>
      <c r="V618" s="268"/>
      <c r="W618" s="272"/>
      <c r="X618" s="272"/>
      <c r="Y618" s="272"/>
      <c r="Z618" s="272"/>
      <c r="AA618" s="272"/>
      <c r="AB618" s="268"/>
      <c r="AC618" s="272"/>
      <c r="AD618" s="272"/>
      <c r="AE618" s="272"/>
      <c r="AF618" s="268"/>
      <c r="AG618" s="272"/>
      <c r="AH618" s="196"/>
    </row>
    <row r="619" spans="1:34" ht="12.75" customHeight="1" x14ac:dyDescent="0.15">
      <c r="A619" s="264"/>
      <c r="B619" s="265"/>
      <c r="C619" s="266"/>
      <c r="D619" s="267"/>
      <c r="E619" s="267"/>
      <c r="F619" s="267"/>
      <c r="G619" s="267"/>
      <c r="H619" s="268"/>
      <c r="I619" s="267"/>
      <c r="J619" s="267"/>
      <c r="K619" s="267"/>
      <c r="L619" s="269"/>
      <c r="M619" s="267"/>
      <c r="N619" s="267"/>
      <c r="O619" s="267"/>
      <c r="P619" s="267"/>
      <c r="Q619" s="267"/>
      <c r="R619" s="270"/>
      <c r="S619" s="267"/>
      <c r="T619" s="267"/>
      <c r="U619" s="271"/>
      <c r="V619" s="268"/>
      <c r="W619" s="272"/>
      <c r="X619" s="272"/>
      <c r="Y619" s="272"/>
      <c r="Z619" s="272"/>
      <c r="AA619" s="272"/>
      <c r="AB619" s="268"/>
      <c r="AC619" s="272"/>
      <c r="AD619" s="272"/>
      <c r="AE619" s="272"/>
      <c r="AF619" s="268"/>
      <c r="AG619" s="272"/>
      <c r="AH619" s="196"/>
    </row>
    <row r="620" spans="1:34" ht="12.75" customHeight="1" x14ac:dyDescent="0.15">
      <c r="A620" s="264"/>
      <c r="B620" s="265"/>
      <c r="C620" s="266"/>
      <c r="D620" s="267"/>
      <c r="E620" s="267"/>
      <c r="F620" s="267"/>
      <c r="G620" s="267"/>
      <c r="H620" s="268"/>
      <c r="I620" s="267"/>
      <c r="J620" s="267"/>
      <c r="K620" s="267"/>
      <c r="L620" s="269"/>
      <c r="M620" s="267"/>
      <c r="N620" s="267"/>
      <c r="O620" s="267"/>
      <c r="P620" s="267"/>
      <c r="Q620" s="267"/>
      <c r="R620" s="270"/>
      <c r="S620" s="267"/>
      <c r="T620" s="267"/>
      <c r="U620" s="271"/>
      <c r="V620" s="268"/>
      <c r="W620" s="272"/>
      <c r="X620" s="272"/>
      <c r="Y620" s="272"/>
      <c r="Z620" s="272"/>
      <c r="AA620" s="272"/>
      <c r="AB620" s="268"/>
      <c r="AC620" s="272"/>
      <c r="AD620" s="272"/>
      <c r="AE620" s="272"/>
      <c r="AF620" s="268"/>
      <c r="AG620" s="272"/>
      <c r="AH620" s="196"/>
    </row>
    <row r="621" spans="1:34" ht="12.75" customHeight="1" x14ac:dyDescent="0.15">
      <c r="A621" s="264"/>
      <c r="B621" s="265"/>
      <c r="C621" s="266"/>
      <c r="D621" s="267"/>
      <c r="E621" s="267"/>
      <c r="F621" s="267"/>
      <c r="G621" s="267"/>
      <c r="H621" s="268"/>
      <c r="I621" s="267"/>
      <c r="J621" s="267"/>
      <c r="K621" s="267"/>
      <c r="L621" s="269"/>
      <c r="M621" s="267"/>
      <c r="N621" s="267"/>
      <c r="O621" s="267"/>
      <c r="P621" s="267"/>
      <c r="Q621" s="267"/>
      <c r="R621" s="270"/>
      <c r="S621" s="267"/>
      <c r="T621" s="267"/>
      <c r="U621" s="271"/>
      <c r="V621" s="268"/>
      <c r="W621" s="272"/>
      <c r="X621" s="272"/>
      <c r="Y621" s="272"/>
      <c r="Z621" s="272"/>
      <c r="AA621" s="272"/>
      <c r="AB621" s="268"/>
      <c r="AC621" s="272"/>
      <c r="AD621" s="272"/>
      <c r="AE621" s="272"/>
      <c r="AF621" s="268"/>
      <c r="AG621" s="272"/>
      <c r="AH621" s="196"/>
    </row>
    <row r="622" spans="1:34" ht="12.75" customHeight="1" x14ac:dyDescent="0.15">
      <c r="A622" s="264"/>
      <c r="B622" s="265"/>
      <c r="C622" s="266"/>
      <c r="D622" s="267"/>
      <c r="E622" s="267"/>
      <c r="F622" s="267"/>
      <c r="G622" s="267"/>
      <c r="H622" s="268"/>
      <c r="I622" s="267"/>
      <c r="J622" s="267"/>
      <c r="K622" s="267"/>
      <c r="L622" s="269"/>
      <c r="M622" s="267"/>
      <c r="N622" s="267"/>
      <c r="O622" s="267"/>
      <c r="P622" s="267"/>
      <c r="Q622" s="267"/>
      <c r="R622" s="270"/>
      <c r="S622" s="267"/>
      <c r="T622" s="267"/>
      <c r="U622" s="271"/>
      <c r="V622" s="268"/>
      <c r="W622" s="272"/>
      <c r="X622" s="272"/>
      <c r="Y622" s="272"/>
      <c r="Z622" s="272"/>
      <c r="AA622" s="272"/>
      <c r="AB622" s="268"/>
      <c r="AC622" s="272"/>
      <c r="AD622" s="272"/>
      <c r="AE622" s="272"/>
      <c r="AF622" s="268"/>
      <c r="AG622" s="272"/>
      <c r="AH622" s="196"/>
    </row>
    <row r="623" spans="1:34" ht="12.75" customHeight="1" x14ac:dyDescent="0.15">
      <c r="A623" s="264"/>
      <c r="B623" s="265"/>
      <c r="C623" s="266"/>
      <c r="D623" s="267"/>
      <c r="E623" s="267"/>
      <c r="F623" s="267"/>
      <c r="G623" s="267"/>
      <c r="H623" s="268"/>
      <c r="I623" s="267"/>
      <c r="J623" s="267"/>
      <c r="K623" s="267"/>
      <c r="L623" s="269"/>
      <c r="M623" s="267"/>
      <c r="N623" s="267"/>
      <c r="O623" s="267"/>
      <c r="P623" s="267"/>
      <c r="Q623" s="267"/>
      <c r="R623" s="270"/>
      <c r="S623" s="267"/>
      <c r="T623" s="267"/>
      <c r="U623" s="271"/>
      <c r="V623" s="268"/>
      <c r="W623" s="272"/>
      <c r="X623" s="272"/>
      <c r="Y623" s="272"/>
      <c r="Z623" s="272"/>
      <c r="AA623" s="272"/>
      <c r="AB623" s="268"/>
      <c r="AC623" s="272"/>
      <c r="AD623" s="272"/>
      <c r="AE623" s="272"/>
      <c r="AF623" s="268"/>
      <c r="AG623" s="272"/>
      <c r="AH623" s="196"/>
    </row>
    <row r="624" spans="1:34" ht="12.75" customHeight="1" x14ac:dyDescent="0.15">
      <c r="A624" s="264"/>
      <c r="B624" s="265"/>
      <c r="C624" s="266"/>
      <c r="D624" s="267"/>
      <c r="E624" s="267"/>
      <c r="F624" s="267"/>
      <c r="G624" s="267"/>
      <c r="H624" s="268"/>
      <c r="I624" s="267"/>
      <c r="J624" s="267"/>
      <c r="K624" s="267"/>
      <c r="L624" s="269"/>
      <c r="M624" s="267"/>
      <c r="N624" s="267"/>
      <c r="O624" s="267"/>
      <c r="P624" s="267"/>
      <c r="Q624" s="267"/>
      <c r="R624" s="270"/>
      <c r="S624" s="267"/>
      <c r="T624" s="267"/>
      <c r="U624" s="271"/>
      <c r="V624" s="268"/>
      <c r="W624" s="272"/>
      <c r="X624" s="272"/>
      <c r="Y624" s="272"/>
      <c r="Z624" s="272"/>
      <c r="AA624" s="272"/>
      <c r="AB624" s="268"/>
      <c r="AC624" s="272"/>
      <c r="AD624" s="272"/>
      <c r="AE624" s="272"/>
      <c r="AF624" s="268"/>
      <c r="AG624" s="272"/>
      <c r="AH624" s="196"/>
    </row>
    <row r="625" spans="1:34" ht="12.75" customHeight="1" x14ac:dyDescent="0.15">
      <c r="A625" s="264"/>
      <c r="B625" s="265"/>
      <c r="C625" s="266"/>
      <c r="D625" s="267"/>
      <c r="E625" s="267"/>
      <c r="F625" s="267"/>
      <c r="G625" s="267"/>
      <c r="H625" s="268"/>
      <c r="I625" s="267"/>
      <c r="J625" s="267"/>
      <c r="K625" s="267"/>
      <c r="L625" s="269"/>
      <c r="M625" s="267"/>
      <c r="N625" s="267"/>
      <c r="O625" s="267"/>
      <c r="P625" s="267"/>
      <c r="Q625" s="267"/>
      <c r="R625" s="270"/>
      <c r="S625" s="267"/>
      <c r="T625" s="267"/>
      <c r="U625" s="271"/>
      <c r="V625" s="268"/>
      <c r="W625" s="272"/>
      <c r="X625" s="272"/>
      <c r="Y625" s="272"/>
      <c r="Z625" s="272"/>
      <c r="AA625" s="272"/>
      <c r="AB625" s="268"/>
      <c r="AC625" s="272"/>
      <c r="AD625" s="272"/>
      <c r="AE625" s="272"/>
      <c r="AF625" s="268"/>
      <c r="AG625" s="272"/>
      <c r="AH625" s="196"/>
    </row>
    <row r="626" spans="1:34" ht="12.75" customHeight="1" x14ac:dyDescent="0.15">
      <c r="A626" s="264"/>
      <c r="B626" s="265"/>
      <c r="C626" s="266"/>
      <c r="D626" s="267"/>
      <c r="E626" s="267"/>
      <c r="F626" s="267"/>
      <c r="G626" s="267"/>
      <c r="H626" s="268"/>
      <c r="I626" s="267"/>
      <c r="J626" s="267"/>
      <c r="K626" s="267"/>
      <c r="L626" s="269"/>
      <c r="M626" s="267"/>
      <c r="N626" s="267"/>
      <c r="O626" s="267"/>
      <c r="P626" s="267"/>
      <c r="Q626" s="267"/>
      <c r="R626" s="270"/>
      <c r="S626" s="267"/>
      <c r="T626" s="267"/>
      <c r="U626" s="271"/>
      <c r="V626" s="268"/>
      <c r="W626" s="272"/>
      <c r="X626" s="272"/>
      <c r="Y626" s="272"/>
      <c r="Z626" s="272"/>
      <c r="AA626" s="272"/>
      <c r="AB626" s="268"/>
      <c r="AC626" s="272"/>
      <c r="AD626" s="272"/>
      <c r="AE626" s="272"/>
      <c r="AF626" s="268"/>
      <c r="AG626" s="272"/>
      <c r="AH626" s="196"/>
    </row>
    <row r="627" spans="1:34" ht="12.75" customHeight="1" x14ac:dyDescent="0.15">
      <c r="A627" s="264"/>
      <c r="B627" s="265"/>
      <c r="C627" s="266"/>
      <c r="D627" s="267"/>
      <c r="E627" s="267"/>
      <c r="F627" s="267"/>
      <c r="G627" s="267"/>
      <c r="H627" s="268"/>
      <c r="I627" s="267"/>
      <c r="J627" s="267"/>
      <c r="K627" s="267"/>
      <c r="L627" s="269"/>
      <c r="M627" s="267"/>
      <c r="N627" s="267"/>
      <c r="O627" s="267"/>
      <c r="P627" s="267"/>
      <c r="Q627" s="267"/>
      <c r="R627" s="270"/>
      <c r="S627" s="267"/>
      <c r="T627" s="267"/>
      <c r="U627" s="271"/>
      <c r="V627" s="268"/>
      <c r="W627" s="272"/>
      <c r="X627" s="272"/>
      <c r="Y627" s="272"/>
      <c r="Z627" s="272"/>
      <c r="AA627" s="272"/>
      <c r="AB627" s="268"/>
      <c r="AC627" s="272"/>
      <c r="AD627" s="272"/>
      <c r="AE627" s="272"/>
      <c r="AF627" s="268"/>
      <c r="AG627" s="272"/>
      <c r="AH627" s="196"/>
    </row>
    <row r="628" spans="1:34" ht="12.75" customHeight="1" x14ac:dyDescent="0.15">
      <c r="A628" s="264"/>
      <c r="B628" s="265"/>
      <c r="C628" s="266"/>
      <c r="D628" s="267"/>
      <c r="E628" s="267"/>
      <c r="F628" s="267"/>
      <c r="G628" s="267"/>
      <c r="H628" s="268"/>
      <c r="I628" s="267"/>
      <c r="J628" s="267"/>
      <c r="K628" s="267"/>
      <c r="L628" s="269"/>
      <c r="M628" s="267"/>
      <c r="N628" s="267"/>
      <c r="O628" s="267"/>
      <c r="P628" s="267"/>
      <c r="Q628" s="267"/>
      <c r="R628" s="270"/>
      <c r="S628" s="267"/>
      <c r="T628" s="267"/>
      <c r="U628" s="271"/>
      <c r="V628" s="268"/>
      <c r="W628" s="272"/>
      <c r="X628" s="272"/>
      <c r="Y628" s="272"/>
      <c r="Z628" s="272"/>
      <c r="AA628" s="272"/>
      <c r="AB628" s="268"/>
      <c r="AC628" s="272"/>
      <c r="AD628" s="272"/>
      <c r="AE628" s="272"/>
      <c r="AF628" s="268"/>
      <c r="AG628" s="272"/>
      <c r="AH628" s="196"/>
    </row>
    <row r="629" spans="1:34" ht="12.75" customHeight="1" x14ac:dyDescent="0.15">
      <c r="A629" s="264"/>
      <c r="B629" s="265"/>
      <c r="C629" s="266"/>
      <c r="D629" s="267"/>
      <c r="E629" s="267"/>
      <c r="F629" s="267"/>
      <c r="G629" s="267"/>
      <c r="H629" s="268"/>
      <c r="I629" s="267"/>
      <c r="J629" s="267"/>
      <c r="K629" s="267"/>
      <c r="L629" s="269"/>
      <c r="M629" s="267"/>
      <c r="N629" s="267"/>
      <c r="O629" s="267"/>
      <c r="P629" s="267"/>
      <c r="Q629" s="267"/>
      <c r="R629" s="270"/>
      <c r="S629" s="267"/>
      <c r="T629" s="267"/>
      <c r="U629" s="271"/>
      <c r="V629" s="268"/>
      <c r="W629" s="272"/>
      <c r="X629" s="272"/>
      <c r="Y629" s="272"/>
      <c r="Z629" s="272"/>
      <c r="AA629" s="272"/>
      <c r="AB629" s="268"/>
      <c r="AC629" s="272"/>
      <c r="AD629" s="272"/>
      <c r="AE629" s="272"/>
      <c r="AF629" s="268"/>
      <c r="AG629" s="272"/>
      <c r="AH629" s="196"/>
    </row>
    <row r="630" spans="1:34" ht="12.75" customHeight="1" x14ac:dyDescent="0.15">
      <c r="A630" s="264"/>
      <c r="B630" s="265"/>
      <c r="C630" s="266"/>
      <c r="D630" s="267"/>
      <c r="E630" s="267"/>
      <c r="F630" s="267"/>
      <c r="G630" s="267"/>
      <c r="H630" s="268"/>
      <c r="I630" s="267"/>
      <c r="J630" s="267"/>
      <c r="K630" s="267"/>
      <c r="L630" s="269"/>
      <c r="M630" s="267"/>
      <c r="N630" s="267"/>
      <c r="O630" s="267"/>
      <c r="P630" s="267"/>
      <c r="Q630" s="267"/>
      <c r="R630" s="270"/>
      <c r="S630" s="267"/>
      <c r="T630" s="267"/>
      <c r="U630" s="271"/>
      <c r="V630" s="268"/>
      <c r="W630" s="272"/>
      <c r="X630" s="272"/>
      <c r="Y630" s="272"/>
      <c r="Z630" s="272"/>
      <c r="AA630" s="272"/>
      <c r="AB630" s="268"/>
      <c r="AC630" s="272"/>
      <c r="AD630" s="272"/>
      <c r="AE630" s="272"/>
      <c r="AF630" s="268"/>
      <c r="AG630" s="272"/>
      <c r="AH630" s="196"/>
    </row>
    <row r="631" spans="1:34" ht="12.75" customHeight="1" x14ac:dyDescent="0.15">
      <c r="A631" s="264"/>
      <c r="B631" s="265"/>
      <c r="C631" s="266"/>
      <c r="D631" s="267"/>
      <c r="E631" s="267"/>
      <c r="F631" s="267"/>
      <c r="G631" s="267"/>
      <c r="H631" s="268"/>
      <c r="I631" s="267"/>
      <c r="J631" s="267"/>
      <c r="K631" s="267"/>
      <c r="L631" s="269"/>
      <c r="M631" s="267"/>
      <c r="N631" s="267"/>
      <c r="O631" s="267"/>
      <c r="P631" s="267"/>
      <c r="Q631" s="267"/>
      <c r="R631" s="270"/>
      <c r="S631" s="267"/>
      <c r="T631" s="267"/>
      <c r="U631" s="271"/>
      <c r="V631" s="268"/>
      <c r="W631" s="272"/>
      <c r="X631" s="272"/>
      <c r="Y631" s="272"/>
      <c r="Z631" s="272"/>
      <c r="AA631" s="272"/>
      <c r="AB631" s="268"/>
      <c r="AC631" s="272"/>
      <c r="AD631" s="272"/>
      <c r="AE631" s="272"/>
      <c r="AF631" s="268"/>
      <c r="AG631" s="272"/>
      <c r="AH631" s="196"/>
    </row>
    <row r="632" spans="1:34" ht="12.75" customHeight="1" x14ac:dyDescent="0.15">
      <c r="A632" s="264"/>
      <c r="B632" s="265"/>
      <c r="C632" s="266"/>
      <c r="D632" s="267"/>
      <c r="E632" s="267"/>
      <c r="F632" s="267"/>
      <c r="G632" s="267"/>
      <c r="H632" s="268"/>
      <c r="I632" s="267"/>
      <c r="J632" s="267"/>
      <c r="K632" s="267"/>
      <c r="L632" s="269"/>
      <c r="M632" s="267"/>
      <c r="N632" s="267"/>
      <c r="O632" s="267"/>
      <c r="P632" s="267"/>
      <c r="Q632" s="267"/>
      <c r="R632" s="270"/>
      <c r="S632" s="267"/>
      <c r="T632" s="267"/>
      <c r="U632" s="271"/>
      <c r="V632" s="268"/>
      <c r="W632" s="272"/>
      <c r="X632" s="272"/>
      <c r="Y632" s="272"/>
      <c r="Z632" s="272"/>
      <c r="AA632" s="272"/>
      <c r="AB632" s="268"/>
      <c r="AC632" s="272"/>
      <c r="AD632" s="272"/>
      <c r="AE632" s="272"/>
      <c r="AF632" s="268"/>
      <c r="AG632" s="272"/>
      <c r="AH632" s="196"/>
    </row>
    <row r="633" spans="1:34" ht="12.75" customHeight="1" x14ac:dyDescent="0.15">
      <c r="A633" s="264"/>
      <c r="B633" s="265"/>
      <c r="C633" s="266"/>
      <c r="D633" s="267"/>
      <c r="E633" s="267"/>
      <c r="F633" s="267"/>
      <c r="G633" s="267"/>
      <c r="H633" s="268"/>
      <c r="I633" s="267"/>
      <c r="J633" s="267"/>
      <c r="K633" s="267"/>
      <c r="L633" s="269"/>
      <c r="M633" s="267"/>
      <c r="N633" s="267"/>
      <c r="O633" s="267"/>
      <c r="P633" s="267"/>
      <c r="Q633" s="267"/>
      <c r="R633" s="270"/>
      <c r="S633" s="267"/>
      <c r="T633" s="267"/>
      <c r="U633" s="271"/>
      <c r="V633" s="268"/>
      <c r="W633" s="272"/>
      <c r="X633" s="272"/>
      <c r="Y633" s="272"/>
      <c r="Z633" s="272"/>
      <c r="AA633" s="272"/>
      <c r="AB633" s="268"/>
      <c r="AC633" s="272"/>
      <c r="AD633" s="272"/>
      <c r="AE633" s="272"/>
      <c r="AF633" s="268"/>
      <c r="AG633" s="272"/>
      <c r="AH633" s="196"/>
    </row>
    <row r="634" spans="1:34" ht="12.75" customHeight="1" x14ac:dyDescent="0.15">
      <c r="A634" s="264"/>
      <c r="B634" s="265"/>
      <c r="C634" s="266"/>
      <c r="D634" s="267"/>
      <c r="E634" s="267"/>
      <c r="F634" s="267"/>
      <c r="G634" s="267"/>
      <c r="H634" s="268"/>
      <c r="I634" s="267"/>
      <c r="J634" s="267"/>
      <c r="K634" s="267"/>
      <c r="L634" s="269"/>
      <c r="M634" s="267"/>
      <c r="N634" s="267"/>
      <c r="O634" s="267"/>
      <c r="P634" s="267"/>
      <c r="Q634" s="267"/>
      <c r="R634" s="270"/>
      <c r="S634" s="267"/>
      <c r="T634" s="267"/>
      <c r="U634" s="271"/>
      <c r="V634" s="268"/>
      <c r="W634" s="272"/>
      <c r="X634" s="272"/>
      <c r="Y634" s="272"/>
      <c r="Z634" s="272"/>
      <c r="AA634" s="272"/>
      <c r="AB634" s="268"/>
      <c r="AC634" s="272"/>
      <c r="AD634" s="272"/>
      <c r="AE634" s="272"/>
      <c r="AF634" s="268"/>
      <c r="AG634" s="272"/>
      <c r="AH634" s="196"/>
    </row>
    <row r="635" spans="1:34" ht="12.75" customHeight="1" x14ac:dyDescent="0.15">
      <c r="A635" s="264"/>
      <c r="B635" s="265"/>
      <c r="C635" s="266"/>
      <c r="D635" s="267"/>
      <c r="E635" s="267"/>
      <c r="F635" s="267"/>
      <c r="G635" s="267"/>
      <c r="H635" s="268"/>
      <c r="I635" s="267"/>
      <c r="J635" s="267"/>
      <c r="K635" s="267"/>
      <c r="L635" s="269"/>
      <c r="M635" s="267"/>
      <c r="N635" s="267"/>
      <c r="O635" s="267"/>
      <c r="P635" s="267"/>
      <c r="Q635" s="267"/>
      <c r="R635" s="270"/>
      <c r="S635" s="267"/>
      <c r="T635" s="267"/>
      <c r="U635" s="271"/>
      <c r="V635" s="268"/>
      <c r="W635" s="272"/>
      <c r="X635" s="272"/>
      <c r="Y635" s="272"/>
      <c r="Z635" s="272"/>
      <c r="AA635" s="272"/>
      <c r="AB635" s="268"/>
      <c r="AC635" s="272"/>
      <c r="AD635" s="272"/>
      <c r="AE635" s="272"/>
      <c r="AF635" s="268"/>
      <c r="AG635" s="272"/>
      <c r="AH635" s="196"/>
    </row>
    <row r="636" spans="1:34" ht="12.75" customHeight="1" x14ac:dyDescent="0.15">
      <c r="A636" s="264"/>
      <c r="B636" s="265"/>
      <c r="C636" s="266"/>
      <c r="D636" s="267"/>
      <c r="E636" s="267"/>
      <c r="F636" s="267"/>
      <c r="G636" s="267"/>
      <c r="H636" s="268"/>
      <c r="I636" s="267"/>
      <c r="J636" s="267"/>
      <c r="K636" s="267"/>
      <c r="L636" s="269"/>
      <c r="M636" s="267"/>
      <c r="N636" s="267"/>
      <c r="O636" s="267"/>
      <c r="P636" s="267"/>
      <c r="Q636" s="267"/>
      <c r="R636" s="270"/>
      <c r="S636" s="267"/>
      <c r="T636" s="267"/>
      <c r="U636" s="271"/>
      <c r="V636" s="268"/>
      <c r="W636" s="272"/>
      <c r="X636" s="272"/>
      <c r="Y636" s="272"/>
      <c r="Z636" s="272"/>
      <c r="AA636" s="272"/>
      <c r="AB636" s="268"/>
      <c r="AC636" s="272"/>
      <c r="AD636" s="272"/>
      <c r="AE636" s="272"/>
      <c r="AF636" s="268"/>
      <c r="AG636" s="272"/>
      <c r="AH636" s="196"/>
    </row>
    <row r="637" spans="1:34" ht="12.75" customHeight="1" x14ac:dyDescent="0.15">
      <c r="A637" s="264"/>
      <c r="B637" s="265"/>
      <c r="C637" s="266"/>
      <c r="D637" s="267"/>
      <c r="E637" s="267"/>
      <c r="F637" s="267"/>
      <c r="G637" s="267"/>
      <c r="H637" s="268"/>
      <c r="I637" s="267"/>
      <c r="J637" s="267"/>
      <c r="K637" s="267"/>
      <c r="L637" s="269"/>
      <c r="M637" s="267"/>
      <c r="N637" s="267"/>
      <c r="O637" s="267"/>
      <c r="P637" s="267"/>
      <c r="Q637" s="267"/>
      <c r="R637" s="270"/>
      <c r="S637" s="267"/>
      <c r="T637" s="267"/>
      <c r="U637" s="271"/>
      <c r="V637" s="268"/>
      <c r="W637" s="272"/>
      <c r="X637" s="272"/>
      <c r="Y637" s="272"/>
      <c r="Z637" s="272"/>
      <c r="AA637" s="272"/>
      <c r="AB637" s="268"/>
      <c r="AC637" s="272"/>
      <c r="AD637" s="272"/>
      <c r="AE637" s="272"/>
      <c r="AF637" s="268"/>
      <c r="AG637" s="272"/>
      <c r="AH637" s="196"/>
    </row>
    <row r="638" spans="1:34" ht="12.75" customHeight="1" x14ac:dyDescent="0.15">
      <c r="A638" s="264"/>
      <c r="B638" s="265"/>
      <c r="C638" s="266"/>
      <c r="D638" s="267"/>
      <c r="E638" s="267"/>
      <c r="F638" s="267"/>
      <c r="G638" s="267"/>
      <c r="H638" s="268"/>
      <c r="I638" s="267"/>
      <c r="J638" s="267"/>
      <c r="K638" s="267"/>
      <c r="L638" s="269"/>
      <c r="M638" s="267"/>
      <c r="N638" s="267"/>
      <c r="O638" s="267"/>
      <c r="P638" s="267"/>
      <c r="Q638" s="267"/>
      <c r="R638" s="270"/>
      <c r="S638" s="267"/>
      <c r="T638" s="267"/>
      <c r="U638" s="271"/>
      <c r="V638" s="268"/>
      <c r="W638" s="272"/>
      <c r="X638" s="272"/>
      <c r="Y638" s="272"/>
      <c r="Z638" s="272"/>
      <c r="AA638" s="272"/>
      <c r="AB638" s="268"/>
      <c r="AC638" s="272"/>
      <c r="AD638" s="272"/>
      <c r="AE638" s="272"/>
      <c r="AF638" s="268"/>
      <c r="AG638" s="272"/>
      <c r="AH638" s="196"/>
    </row>
    <row r="639" spans="1:34" ht="12.75" customHeight="1" x14ac:dyDescent="0.15">
      <c r="A639" s="264"/>
      <c r="B639" s="265"/>
      <c r="C639" s="266"/>
      <c r="D639" s="267"/>
      <c r="E639" s="267"/>
      <c r="F639" s="267"/>
      <c r="G639" s="267"/>
      <c r="H639" s="268"/>
      <c r="I639" s="267"/>
      <c r="J639" s="267"/>
      <c r="K639" s="267"/>
      <c r="L639" s="269"/>
      <c r="M639" s="267"/>
      <c r="N639" s="267"/>
      <c r="O639" s="267"/>
      <c r="P639" s="267"/>
      <c r="Q639" s="267"/>
      <c r="R639" s="270"/>
      <c r="S639" s="267"/>
      <c r="T639" s="267"/>
      <c r="U639" s="271"/>
      <c r="V639" s="268"/>
      <c r="W639" s="272"/>
      <c r="X639" s="272"/>
      <c r="Y639" s="272"/>
      <c r="Z639" s="272"/>
      <c r="AA639" s="272"/>
      <c r="AB639" s="268"/>
      <c r="AC639" s="272"/>
      <c r="AD639" s="272"/>
      <c r="AE639" s="272"/>
      <c r="AF639" s="268"/>
      <c r="AG639" s="272"/>
      <c r="AH639" s="196"/>
    </row>
    <row r="640" spans="1:34" ht="12.75" customHeight="1" x14ac:dyDescent="0.15">
      <c r="A640" s="264"/>
      <c r="B640" s="265"/>
      <c r="C640" s="266"/>
      <c r="D640" s="267"/>
      <c r="E640" s="267"/>
      <c r="F640" s="267"/>
      <c r="G640" s="267"/>
      <c r="H640" s="268"/>
      <c r="I640" s="267"/>
      <c r="J640" s="267"/>
      <c r="K640" s="267"/>
      <c r="L640" s="269"/>
      <c r="M640" s="267"/>
      <c r="N640" s="267"/>
      <c r="O640" s="267"/>
      <c r="P640" s="267"/>
      <c r="Q640" s="267"/>
      <c r="R640" s="270"/>
      <c r="S640" s="267"/>
      <c r="T640" s="267"/>
      <c r="U640" s="271"/>
      <c r="V640" s="268"/>
      <c r="W640" s="272"/>
      <c r="X640" s="272"/>
      <c r="Y640" s="272"/>
      <c r="Z640" s="272"/>
      <c r="AA640" s="272"/>
      <c r="AB640" s="268"/>
      <c r="AC640" s="272"/>
      <c r="AD640" s="272"/>
      <c r="AE640" s="272"/>
      <c r="AF640" s="268"/>
      <c r="AG640" s="272"/>
      <c r="AH640" s="196"/>
    </row>
    <row r="641" spans="1:34" ht="12.75" customHeight="1" x14ac:dyDescent="0.15">
      <c r="A641" s="264"/>
      <c r="B641" s="265"/>
      <c r="C641" s="266"/>
      <c r="D641" s="267"/>
      <c r="E641" s="267"/>
      <c r="F641" s="267"/>
      <c r="G641" s="267"/>
      <c r="H641" s="268"/>
      <c r="I641" s="267"/>
      <c r="J641" s="267"/>
      <c r="K641" s="267"/>
      <c r="L641" s="269"/>
      <c r="M641" s="267"/>
      <c r="N641" s="267"/>
      <c r="O641" s="267"/>
      <c r="P641" s="267"/>
      <c r="Q641" s="267"/>
      <c r="R641" s="270"/>
      <c r="S641" s="267"/>
      <c r="T641" s="267"/>
      <c r="U641" s="271"/>
      <c r="V641" s="268"/>
      <c r="W641" s="272"/>
      <c r="X641" s="272"/>
      <c r="Y641" s="272"/>
      <c r="Z641" s="272"/>
      <c r="AA641" s="272"/>
      <c r="AB641" s="268"/>
      <c r="AC641" s="272"/>
      <c r="AD641" s="272"/>
      <c r="AE641" s="272"/>
      <c r="AF641" s="268"/>
      <c r="AG641" s="272"/>
      <c r="AH641" s="196"/>
    </row>
    <row r="642" spans="1:34" ht="12.75" customHeight="1" x14ac:dyDescent="0.15">
      <c r="A642" s="264"/>
      <c r="B642" s="265"/>
      <c r="C642" s="266"/>
      <c r="D642" s="267"/>
      <c r="E642" s="267"/>
      <c r="F642" s="267"/>
      <c r="G642" s="267"/>
      <c r="H642" s="268"/>
      <c r="I642" s="267"/>
      <c r="J642" s="267"/>
      <c r="K642" s="267"/>
      <c r="L642" s="269"/>
      <c r="M642" s="267"/>
      <c r="N642" s="267"/>
      <c r="O642" s="267"/>
      <c r="P642" s="267"/>
      <c r="Q642" s="267"/>
      <c r="R642" s="270"/>
      <c r="S642" s="267"/>
      <c r="T642" s="267"/>
      <c r="U642" s="271"/>
      <c r="V642" s="268"/>
      <c r="W642" s="272"/>
      <c r="X642" s="272"/>
      <c r="Y642" s="272"/>
      <c r="Z642" s="272"/>
      <c r="AA642" s="272"/>
      <c r="AB642" s="268"/>
      <c r="AC642" s="272"/>
      <c r="AD642" s="272"/>
      <c r="AE642" s="272"/>
      <c r="AF642" s="268"/>
      <c r="AG642" s="272"/>
      <c r="AH642" s="196"/>
    </row>
    <row r="643" spans="1:34" ht="12.75" customHeight="1" x14ac:dyDescent="0.15">
      <c r="A643" s="264"/>
      <c r="B643" s="265"/>
      <c r="C643" s="266"/>
      <c r="D643" s="267"/>
      <c r="E643" s="267"/>
      <c r="F643" s="267"/>
      <c r="G643" s="267"/>
      <c r="H643" s="268"/>
      <c r="I643" s="267"/>
      <c r="J643" s="267"/>
      <c r="K643" s="267"/>
      <c r="L643" s="269"/>
      <c r="M643" s="267"/>
      <c r="N643" s="267"/>
      <c r="O643" s="267"/>
      <c r="P643" s="267"/>
      <c r="Q643" s="267"/>
      <c r="R643" s="270"/>
      <c r="S643" s="267"/>
      <c r="T643" s="267"/>
      <c r="U643" s="271"/>
      <c r="V643" s="268"/>
      <c r="W643" s="272"/>
      <c r="X643" s="272"/>
      <c r="Y643" s="272"/>
      <c r="Z643" s="272"/>
      <c r="AA643" s="272"/>
      <c r="AB643" s="268"/>
      <c r="AC643" s="272"/>
      <c r="AD643" s="272"/>
      <c r="AE643" s="272"/>
      <c r="AF643" s="268"/>
      <c r="AG643" s="272"/>
      <c r="AH643" s="196"/>
    </row>
    <row r="644" spans="1:34" ht="12.75" customHeight="1" x14ac:dyDescent="0.15">
      <c r="A644" s="264"/>
      <c r="B644" s="265"/>
      <c r="C644" s="266"/>
      <c r="D644" s="267"/>
      <c r="E644" s="267"/>
      <c r="F644" s="267"/>
      <c r="G644" s="267"/>
      <c r="H644" s="268"/>
      <c r="I644" s="267"/>
      <c r="J644" s="267"/>
      <c r="K644" s="267"/>
      <c r="L644" s="269"/>
      <c r="M644" s="267"/>
      <c r="N644" s="267"/>
      <c r="O644" s="267"/>
      <c r="P644" s="267"/>
      <c r="Q644" s="267"/>
      <c r="R644" s="270"/>
      <c r="S644" s="267"/>
      <c r="T644" s="267"/>
      <c r="U644" s="271"/>
      <c r="V644" s="268"/>
      <c r="W644" s="272"/>
      <c r="X644" s="272"/>
      <c r="Y644" s="272"/>
      <c r="Z644" s="272"/>
      <c r="AA644" s="272"/>
      <c r="AB644" s="268"/>
      <c r="AC644" s="272"/>
      <c r="AD644" s="272"/>
      <c r="AE644" s="272"/>
      <c r="AF644" s="268"/>
      <c r="AG644" s="272"/>
      <c r="AH644" s="196"/>
    </row>
    <row r="645" spans="1:34" ht="12.75" customHeight="1" x14ac:dyDescent="0.15">
      <c r="A645" s="264"/>
      <c r="B645" s="265"/>
      <c r="C645" s="266"/>
      <c r="D645" s="267"/>
      <c r="E645" s="267"/>
      <c r="F645" s="267"/>
      <c r="G645" s="267"/>
      <c r="H645" s="268"/>
      <c r="I645" s="267"/>
      <c r="J645" s="267"/>
      <c r="K645" s="267"/>
      <c r="L645" s="269"/>
      <c r="M645" s="267"/>
      <c r="N645" s="267"/>
      <c r="O645" s="267"/>
      <c r="P645" s="267"/>
      <c r="Q645" s="267"/>
      <c r="R645" s="270"/>
      <c r="S645" s="267"/>
      <c r="T645" s="267"/>
      <c r="U645" s="271"/>
      <c r="V645" s="268"/>
      <c r="W645" s="272"/>
      <c r="X645" s="272"/>
      <c r="Y645" s="272"/>
      <c r="Z645" s="272"/>
      <c r="AA645" s="272"/>
      <c r="AB645" s="268"/>
      <c r="AC645" s="272"/>
      <c r="AD645" s="272"/>
      <c r="AE645" s="272"/>
      <c r="AF645" s="268"/>
      <c r="AG645" s="272"/>
      <c r="AH645" s="196"/>
    </row>
    <row r="646" spans="1:34" ht="12.75" customHeight="1" x14ac:dyDescent="0.15">
      <c r="A646" s="264"/>
      <c r="B646" s="265"/>
      <c r="C646" s="266"/>
      <c r="D646" s="267"/>
      <c r="E646" s="267"/>
      <c r="F646" s="267"/>
      <c r="G646" s="267"/>
      <c r="H646" s="268"/>
      <c r="I646" s="267"/>
      <c r="J646" s="267"/>
      <c r="K646" s="267"/>
      <c r="L646" s="269"/>
      <c r="M646" s="267"/>
      <c r="N646" s="267"/>
      <c r="O646" s="267"/>
      <c r="P646" s="267"/>
      <c r="Q646" s="267"/>
      <c r="R646" s="270"/>
      <c r="S646" s="267"/>
      <c r="T646" s="267"/>
      <c r="U646" s="271"/>
      <c r="V646" s="268"/>
      <c r="W646" s="272"/>
      <c r="X646" s="272"/>
      <c r="Y646" s="272"/>
      <c r="Z646" s="272"/>
      <c r="AA646" s="272"/>
      <c r="AB646" s="268"/>
      <c r="AC646" s="272"/>
      <c r="AD646" s="272"/>
      <c r="AE646" s="272"/>
      <c r="AF646" s="268"/>
      <c r="AG646" s="272"/>
      <c r="AH646" s="196"/>
    </row>
    <row r="647" spans="1:34" ht="12.75" customHeight="1" x14ac:dyDescent="0.15">
      <c r="A647" s="264"/>
      <c r="B647" s="265"/>
      <c r="C647" s="266"/>
      <c r="D647" s="267"/>
      <c r="E647" s="267"/>
      <c r="F647" s="267"/>
      <c r="G647" s="267"/>
      <c r="H647" s="268"/>
      <c r="I647" s="267"/>
      <c r="J647" s="267"/>
      <c r="K647" s="267"/>
      <c r="L647" s="269"/>
      <c r="M647" s="267"/>
      <c r="N647" s="267"/>
      <c r="O647" s="267"/>
      <c r="P647" s="267"/>
      <c r="Q647" s="267"/>
      <c r="R647" s="270"/>
      <c r="S647" s="267"/>
      <c r="T647" s="267"/>
      <c r="U647" s="271"/>
      <c r="V647" s="268"/>
      <c r="W647" s="272"/>
      <c r="X647" s="272"/>
      <c r="Y647" s="272"/>
      <c r="Z647" s="272"/>
      <c r="AA647" s="272"/>
      <c r="AB647" s="268"/>
      <c r="AC647" s="272"/>
      <c r="AD647" s="272"/>
      <c r="AE647" s="272"/>
      <c r="AF647" s="268"/>
      <c r="AG647" s="272"/>
      <c r="AH647" s="196"/>
    </row>
    <row r="648" spans="1:34" ht="12.75" customHeight="1" x14ac:dyDescent="0.15">
      <c r="A648" s="264"/>
      <c r="B648" s="265"/>
      <c r="C648" s="266"/>
      <c r="D648" s="267"/>
      <c r="E648" s="267"/>
      <c r="F648" s="267"/>
      <c r="G648" s="267"/>
      <c r="H648" s="268"/>
      <c r="I648" s="267"/>
      <c r="J648" s="267"/>
      <c r="K648" s="267"/>
      <c r="L648" s="269"/>
      <c r="M648" s="267"/>
      <c r="N648" s="267"/>
      <c r="O648" s="267"/>
      <c r="P648" s="267"/>
      <c r="Q648" s="267"/>
      <c r="R648" s="270"/>
      <c r="S648" s="267"/>
      <c r="T648" s="267"/>
      <c r="U648" s="271"/>
      <c r="V648" s="268"/>
      <c r="W648" s="272"/>
      <c r="X648" s="272"/>
      <c r="Y648" s="272"/>
      <c r="Z648" s="272"/>
      <c r="AA648" s="272"/>
      <c r="AB648" s="268"/>
      <c r="AC648" s="272"/>
      <c r="AD648" s="272"/>
      <c r="AE648" s="272"/>
      <c r="AF648" s="268"/>
      <c r="AG648" s="272"/>
      <c r="AH648" s="196"/>
    </row>
    <row r="649" spans="1:34" ht="12.75" customHeight="1" x14ac:dyDescent="0.15">
      <c r="A649" s="264"/>
      <c r="B649" s="265"/>
      <c r="C649" s="266"/>
      <c r="D649" s="267"/>
      <c r="E649" s="267"/>
      <c r="F649" s="267"/>
      <c r="G649" s="267"/>
      <c r="H649" s="268"/>
      <c r="I649" s="267"/>
      <c r="J649" s="267"/>
      <c r="K649" s="267"/>
      <c r="L649" s="269"/>
      <c r="M649" s="267"/>
      <c r="N649" s="267"/>
      <c r="O649" s="267"/>
      <c r="P649" s="267"/>
      <c r="Q649" s="267"/>
      <c r="R649" s="270"/>
      <c r="S649" s="267"/>
      <c r="T649" s="267"/>
      <c r="U649" s="271"/>
      <c r="V649" s="268"/>
      <c r="W649" s="272"/>
      <c r="X649" s="272"/>
      <c r="Y649" s="272"/>
      <c r="Z649" s="272"/>
      <c r="AA649" s="272"/>
      <c r="AB649" s="268"/>
      <c r="AC649" s="272"/>
      <c r="AD649" s="272"/>
      <c r="AE649" s="272"/>
      <c r="AF649" s="268"/>
      <c r="AG649" s="272"/>
      <c r="AH649" s="196"/>
    </row>
    <row r="650" spans="1:34" ht="12.75" customHeight="1" x14ac:dyDescent="0.15">
      <c r="A650" s="264"/>
      <c r="B650" s="265"/>
      <c r="C650" s="266"/>
      <c r="D650" s="267"/>
      <c r="E650" s="267"/>
      <c r="F650" s="267"/>
      <c r="G650" s="267"/>
      <c r="H650" s="268"/>
      <c r="I650" s="267"/>
      <c r="J650" s="267"/>
      <c r="K650" s="267"/>
      <c r="L650" s="269"/>
      <c r="M650" s="267"/>
      <c r="N650" s="267"/>
      <c r="O650" s="267"/>
      <c r="P650" s="267"/>
      <c r="Q650" s="267"/>
      <c r="R650" s="270"/>
      <c r="S650" s="267"/>
      <c r="T650" s="267"/>
      <c r="U650" s="271"/>
      <c r="V650" s="268"/>
      <c r="W650" s="272"/>
      <c r="X650" s="272"/>
      <c r="Y650" s="272"/>
      <c r="Z650" s="272"/>
      <c r="AA650" s="272"/>
      <c r="AB650" s="268"/>
      <c r="AC650" s="272"/>
      <c r="AD650" s="272"/>
      <c r="AE650" s="272"/>
      <c r="AF650" s="268"/>
      <c r="AG650" s="272"/>
      <c r="AH650" s="196"/>
    </row>
    <row r="651" spans="1:34" ht="12.75" customHeight="1" x14ac:dyDescent="0.15">
      <c r="A651" s="264"/>
      <c r="B651" s="265"/>
      <c r="C651" s="266"/>
      <c r="D651" s="267"/>
      <c r="E651" s="267"/>
      <c r="F651" s="267"/>
      <c r="G651" s="267"/>
      <c r="H651" s="268"/>
      <c r="I651" s="267"/>
      <c r="J651" s="267"/>
      <c r="K651" s="267"/>
      <c r="L651" s="269"/>
      <c r="M651" s="267"/>
      <c r="N651" s="267"/>
      <c r="O651" s="267"/>
      <c r="P651" s="267"/>
      <c r="Q651" s="267"/>
      <c r="R651" s="270"/>
      <c r="S651" s="267"/>
      <c r="T651" s="267"/>
      <c r="U651" s="271"/>
      <c r="V651" s="268"/>
      <c r="W651" s="272"/>
      <c r="X651" s="272"/>
      <c r="Y651" s="272"/>
      <c r="Z651" s="272"/>
      <c r="AA651" s="272"/>
      <c r="AB651" s="268"/>
      <c r="AC651" s="272"/>
      <c r="AD651" s="272"/>
      <c r="AE651" s="272"/>
      <c r="AF651" s="268"/>
      <c r="AG651" s="272"/>
      <c r="AH651" s="196"/>
    </row>
    <row r="652" spans="1:34" ht="12.75" customHeight="1" x14ac:dyDescent="0.15">
      <c r="A652" s="264"/>
      <c r="B652" s="265"/>
      <c r="C652" s="266"/>
      <c r="D652" s="267"/>
      <c r="E652" s="267"/>
      <c r="F652" s="267"/>
      <c r="G652" s="267"/>
      <c r="H652" s="268"/>
      <c r="I652" s="267"/>
      <c r="J652" s="267"/>
      <c r="K652" s="267"/>
      <c r="L652" s="269"/>
      <c r="M652" s="267"/>
      <c r="N652" s="267"/>
      <c r="O652" s="267"/>
      <c r="P652" s="267"/>
      <c r="Q652" s="267"/>
      <c r="R652" s="270"/>
      <c r="S652" s="267"/>
      <c r="T652" s="267"/>
      <c r="U652" s="271"/>
      <c r="V652" s="268"/>
      <c r="W652" s="272"/>
      <c r="X652" s="272"/>
      <c r="Y652" s="272"/>
      <c r="Z652" s="272"/>
      <c r="AA652" s="272"/>
      <c r="AB652" s="268"/>
      <c r="AC652" s="272"/>
      <c r="AD652" s="272"/>
      <c r="AE652" s="272"/>
      <c r="AF652" s="268"/>
      <c r="AG652" s="272"/>
      <c r="AH652" s="196"/>
    </row>
    <row r="653" spans="1:34" ht="12.75" customHeight="1" x14ac:dyDescent="0.15">
      <c r="A653" s="264"/>
      <c r="B653" s="265"/>
      <c r="C653" s="266"/>
      <c r="D653" s="267"/>
      <c r="E653" s="267"/>
      <c r="F653" s="267"/>
      <c r="G653" s="267"/>
      <c r="H653" s="268"/>
      <c r="I653" s="267"/>
      <c r="J653" s="267"/>
      <c r="K653" s="267"/>
      <c r="L653" s="269"/>
      <c r="M653" s="267"/>
      <c r="N653" s="267"/>
      <c r="O653" s="267"/>
      <c r="P653" s="267"/>
      <c r="Q653" s="267"/>
      <c r="R653" s="270"/>
      <c r="S653" s="267"/>
      <c r="T653" s="267"/>
      <c r="U653" s="271"/>
      <c r="V653" s="268"/>
      <c r="W653" s="272"/>
      <c r="X653" s="272"/>
      <c r="Y653" s="272"/>
      <c r="Z653" s="272"/>
      <c r="AA653" s="272"/>
      <c r="AB653" s="268"/>
      <c r="AC653" s="272"/>
      <c r="AD653" s="272"/>
      <c r="AE653" s="272"/>
      <c r="AF653" s="268"/>
      <c r="AG653" s="272"/>
      <c r="AH653" s="196"/>
    </row>
    <row r="654" spans="1:34" ht="12.75" customHeight="1" x14ac:dyDescent="0.15">
      <c r="A654" s="264"/>
      <c r="B654" s="265"/>
      <c r="C654" s="266"/>
      <c r="D654" s="267"/>
      <c r="E654" s="267"/>
      <c r="F654" s="267"/>
      <c r="G654" s="267"/>
      <c r="H654" s="268"/>
      <c r="I654" s="267"/>
      <c r="J654" s="267"/>
      <c r="K654" s="267"/>
      <c r="L654" s="269"/>
      <c r="M654" s="267"/>
      <c r="N654" s="267"/>
      <c r="O654" s="267"/>
      <c r="P654" s="267"/>
      <c r="Q654" s="267"/>
      <c r="R654" s="270"/>
      <c r="S654" s="267"/>
      <c r="T654" s="267"/>
      <c r="U654" s="271"/>
      <c r="V654" s="268"/>
      <c r="W654" s="272"/>
      <c r="X654" s="272"/>
      <c r="Y654" s="272"/>
      <c r="Z654" s="272"/>
      <c r="AA654" s="272"/>
      <c r="AB654" s="268"/>
      <c r="AC654" s="272"/>
      <c r="AD654" s="272"/>
      <c r="AE654" s="272"/>
      <c r="AF654" s="268"/>
      <c r="AG654" s="272"/>
      <c r="AH654" s="196"/>
    </row>
    <row r="655" spans="1:34" ht="12.75" customHeight="1" x14ac:dyDescent="0.15">
      <c r="A655" s="264"/>
      <c r="B655" s="265"/>
      <c r="C655" s="266"/>
      <c r="D655" s="267"/>
      <c r="E655" s="267"/>
      <c r="F655" s="267"/>
      <c r="G655" s="267"/>
      <c r="H655" s="268"/>
      <c r="I655" s="267"/>
      <c r="J655" s="267"/>
      <c r="K655" s="267"/>
      <c r="L655" s="269"/>
      <c r="M655" s="267"/>
      <c r="N655" s="267"/>
      <c r="O655" s="267"/>
      <c r="P655" s="267"/>
      <c r="Q655" s="267"/>
      <c r="R655" s="270"/>
      <c r="S655" s="267"/>
      <c r="T655" s="267"/>
      <c r="U655" s="271"/>
      <c r="V655" s="268"/>
      <c r="W655" s="272"/>
      <c r="X655" s="272"/>
      <c r="Y655" s="272"/>
      <c r="Z655" s="272"/>
      <c r="AA655" s="272"/>
      <c r="AB655" s="268"/>
      <c r="AC655" s="272"/>
      <c r="AD655" s="272"/>
      <c r="AE655" s="272"/>
      <c r="AF655" s="268"/>
      <c r="AG655" s="272"/>
      <c r="AH655" s="196"/>
    </row>
    <row r="656" spans="1:34" ht="12.75" customHeight="1" x14ac:dyDescent="0.15">
      <c r="A656" s="264"/>
      <c r="B656" s="265"/>
      <c r="C656" s="266"/>
      <c r="D656" s="267"/>
      <c r="E656" s="267"/>
      <c r="F656" s="267"/>
      <c r="G656" s="267"/>
      <c r="H656" s="268"/>
      <c r="I656" s="267"/>
      <c r="J656" s="267"/>
      <c r="K656" s="267"/>
      <c r="L656" s="269"/>
      <c r="M656" s="267"/>
      <c r="N656" s="267"/>
      <c r="O656" s="267"/>
      <c r="P656" s="267"/>
      <c r="Q656" s="267"/>
      <c r="R656" s="270"/>
      <c r="S656" s="267"/>
      <c r="T656" s="267"/>
      <c r="U656" s="271"/>
      <c r="V656" s="268"/>
      <c r="W656" s="272"/>
      <c r="X656" s="272"/>
      <c r="Y656" s="272"/>
      <c r="Z656" s="272"/>
      <c r="AA656" s="272"/>
      <c r="AB656" s="268"/>
      <c r="AC656" s="272"/>
      <c r="AD656" s="272"/>
      <c r="AE656" s="272"/>
      <c r="AF656" s="268"/>
      <c r="AG656" s="272"/>
      <c r="AH656" s="196"/>
    </row>
    <row r="657" spans="1:34" ht="12.75" customHeight="1" x14ac:dyDescent="0.15">
      <c r="A657" s="264"/>
      <c r="B657" s="265"/>
      <c r="C657" s="266"/>
      <c r="D657" s="267"/>
      <c r="E657" s="267"/>
      <c r="F657" s="267"/>
      <c r="G657" s="267"/>
      <c r="H657" s="268"/>
      <c r="I657" s="267"/>
      <c r="J657" s="267"/>
      <c r="K657" s="267"/>
      <c r="L657" s="269"/>
      <c r="M657" s="267"/>
      <c r="N657" s="267"/>
      <c r="O657" s="267"/>
      <c r="P657" s="267"/>
      <c r="Q657" s="267"/>
      <c r="R657" s="270"/>
      <c r="S657" s="267"/>
      <c r="T657" s="267"/>
      <c r="U657" s="271"/>
      <c r="V657" s="268"/>
      <c r="W657" s="272"/>
      <c r="X657" s="272"/>
      <c r="Y657" s="272"/>
      <c r="Z657" s="272"/>
      <c r="AA657" s="272"/>
      <c r="AB657" s="268"/>
      <c r="AC657" s="272"/>
      <c r="AD657" s="272"/>
      <c r="AE657" s="272"/>
      <c r="AF657" s="268"/>
      <c r="AG657" s="272"/>
      <c r="AH657" s="196"/>
    </row>
    <row r="658" spans="1:34" ht="12.75" customHeight="1" x14ac:dyDescent="0.15">
      <c r="A658" s="264"/>
      <c r="B658" s="265"/>
      <c r="C658" s="266"/>
      <c r="D658" s="267"/>
      <c r="E658" s="267"/>
      <c r="F658" s="267"/>
      <c r="G658" s="267"/>
      <c r="H658" s="268"/>
      <c r="I658" s="267"/>
      <c r="J658" s="267"/>
      <c r="K658" s="267"/>
      <c r="L658" s="269"/>
      <c r="M658" s="267"/>
      <c r="N658" s="267"/>
      <c r="O658" s="267"/>
      <c r="P658" s="267"/>
      <c r="Q658" s="267"/>
      <c r="R658" s="270"/>
      <c r="S658" s="267"/>
      <c r="T658" s="267"/>
      <c r="U658" s="271"/>
      <c r="V658" s="268"/>
      <c r="W658" s="272"/>
      <c r="X658" s="272"/>
      <c r="Y658" s="272"/>
      <c r="Z658" s="272"/>
      <c r="AA658" s="272"/>
      <c r="AB658" s="268"/>
      <c r="AC658" s="272"/>
      <c r="AD658" s="272"/>
      <c r="AE658" s="272"/>
      <c r="AF658" s="268"/>
      <c r="AG658" s="272"/>
      <c r="AH658" s="196"/>
    </row>
    <row r="659" spans="1:34" ht="12.75" customHeight="1" x14ac:dyDescent="0.15">
      <c r="A659" s="264"/>
      <c r="B659" s="265"/>
      <c r="C659" s="266"/>
      <c r="D659" s="267"/>
      <c r="E659" s="267"/>
      <c r="F659" s="267"/>
      <c r="G659" s="267"/>
      <c r="H659" s="268"/>
      <c r="I659" s="267"/>
      <c r="J659" s="267"/>
      <c r="K659" s="267"/>
      <c r="L659" s="269"/>
      <c r="M659" s="267"/>
      <c r="N659" s="267"/>
      <c r="O659" s="267"/>
      <c r="P659" s="267"/>
      <c r="Q659" s="267"/>
      <c r="R659" s="270"/>
      <c r="S659" s="267"/>
      <c r="T659" s="267"/>
      <c r="U659" s="271"/>
      <c r="V659" s="268"/>
      <c r="W659" s="272"/>
      <c r="X659" s="272"/>
      <c r="Y659" s="272"/>
      <c r="Z659" s="272"/>
      <c r="AA659" s="272"/>
      <c r="AB659" s="268"/>
      <c r="AC659" s="272"/>
      <c r="AD659" s="272"/>
      <c r="AE659" s="272"/>
      <c r="AF659" s="268"/>
      <c r="AG659" s="272"/>
      <c r="AH659" s="196"/>
    </row>
    <row r="660" spans="1:34" ht="12.75" customHeight="1" x14ac:dyDescent="0.15">
      <c r="A660" s="264"/>
      <c r="B660" s="265"/>
      <c r="C660" s="266"/>
      <c r="D660" s="267"/>
      <c r="E660" s="267"/>
      <c r="F660" s="267"/>
      <c r="G660" s="267"/>
      <c r="H660" s="268"/>
      <c r="I660" s="267"/>
      <c r="J660" s="267"/>
      <c r="K660" s="267"/>
      <c r="L660" s="269"/>
      <c r="M660" s="267"/>
      <c r="N660" s="267"/>
      <c r="O660" s="267"/>
      <c r="P660" s="267"/>
      <c r="Q660" s="267"/>
      <c r="R660" s="270"/>
      <c r="S660" s="267"/>
      <c r="T660" s="267"/>
      <c r="U660" s="271"/>
      <c r="V660" s="268"/>
      <c r="W660" s="272"/>
      <c r="X660" s="272"/>
      <c r="Y660" s="272"/>
      <c r="Z660" s="272"/>
      <c r="AA660" s="272"/>
      <c r="AB660" s="268"/>
      <c r="AC660" s="272"/>
      <c r="AD660" s="272"/>
      <c r="AE660" s="272"/>
      <c r="AF660" s="268"/>
      <c r="AG660" s="272"/>
      <c r="AH660" s="196"/>
    </row>
    <row r="661" spans="1:34" ht="12.75" customHeight="1" x14ac:dyDescent="0.15">
      <c r="A661" s="264"/>
      <c r="B661" s="265"/>
      <c r="C661" s="266"/>
      <c r="D661" s="267"/>
      <c r="E661" s="267"/>
      <c r="F661" s="267"/>
      <c r="G661" s="267"/>
      <c r="H661" s="268"/>
      <c r="I661" s="267"/>
      <c r="J661" s="267"/>
      <c r="K661" s="267"/>
      <c r="L661" s="269"/>
      <c r="M661" s="267"/>
      <c r="N661" s="267"/>
      <c r="O661" s="267"/>
      <c r="P661" s="267"/>
      <c r="Q661" s="267"/>
      <c r="R661" s="270"/>
      <c r="S661" s="267"/>
      <c r="T661" s="267"/>
      <c r="U661" s="271"/>
      <c r="V661" s="268"/>
      <c r="W661" s="272"/>
      <c r="X661" s="272"/>
      <c r="Y661" s="272"/>
      <c r="Z661" s="272"/>
      <c r="AA661" s="272"/>
      <c r="AB661" s="268"/>
      <c r="AC661" s="272"/>
      <c r="AD661" s="272"/>
      <c r="AE661" s="272"/>
      <c r="AF661" s="268"/>
      <c r="AG661" s="272"/>
      <c r="AH661" s="196"/>
    </row>
    <row r="662" spans="1:34" ht="12.75" customHeight="1" x14ac:dyDescent="0.15">
      <c r="A662" s="264"/>
      <c r="B662" s="265"/>
      <c r="C662" s="266"/>
      <c r="D662" s="267"/>
      <c r="E662" s="267"/>
      <c r="F662" s="267"/>
      <c r="G662" s="267"/>
      <c r="H662" s="268"/>
      <c r="I662" s="267"/>
      <c r="J662" s="267"/>
      <c r="K662" s="267"/>
      <c r="L662" s="269"/>
      <c r="M662" s="267"/>
      <c r="N662" s="267"/>
      <c r="O662" s="267"/>
      <c r="P662" s="267"/>
      <c r="Q662" s="267"/>
      <c r="R662" s="270"/>
      <c r="S662" s="267"/>
      <c r="T662" s="267"/>
      <c r="U662" s="271"/>
      <c r="V662" s="268"/>
      <c r="W662" s="272"/>
      <c r="X662" s="272"/>
      <c r="Y662" s="272"/>
      <c r="Z662" s="272"/>
      <c r="AA662" s="272"/>
      <c r="AB662" s="268"/>
      <c r="AC662" s="272"/>
      <c r="AD662" s="272"/>
      <c r="AE662" s="272"/>
      <c r="AF662" s="268"/>
      <c r="AG662" s="272"/>
      <c r="AH662" s="196"/>
    </row>
    <row r="663" spans="1:34" ht="12.75" customHeight="1" x14ac:dyDescent="0.15">
      <c r="A663" s="264"/>
      <c r="B663" s="265"/>
      <c r="C663" s="266"/>
      <c r="D663" s="267"/>
      <c r="E663" s="267"/>
      <c r="F663" s="267"/>
      <c r="G663" s="267"/>
      <c r="H663" s="268"/>
      <c r="I663" s="267"/>
      <c r="J663" s="267"/>
      <c r="K663" s="267"/>
      <c r="L663" s="269"/>
      <c r="M663" s="267"/>
      <c r="N663" s="267"/>
      <c r="O663" s="267"/>
      <c r="P663" s="267"/>
      <c r="Q663" s="267"/>
      <c r="R663" s="270"/>
      <c r="S663" s="267"/>
      <c r="T663" s="267"/>
      <c r="U663" s="271"/>
      <c r="V663" s="268"/>
      <c r="W663" s="272"/>
      <c r="X663" s="272"/>
      <c r="Y663" s="272"/>
      <c r="Z663" s="272"/>
      <c r="AA663" s="272"/>
      <c r="AB663" s="268"/>
      <c r="AC663" s="272"/>
      <c r="AD663" s="272"/>
      <c r="AE663" s="272"/>
      <c r="AF663" s="268"/>
      <c r="AG663" s="272"/>
      <c r="AH663" s="196"/>
    </row>
    <row r="664" spans="1:34" ht="12.75" customHeight="1" x14ac:dyDescent="0.15">
      <c r="A664" s="264"/>
      <c r="B664" s="265"/>
      <c r="C664" s="266"/>
      <c r="D664" s="267"/>
      <c r="E664" s="267"/>
      <c r="F664" s="267"/>
      <c r="G664" s="267"/>
      <c r="H664" s="268"/>
      <c r="I664" s="267"/>
      <c r="J664" s="267"/>
      <c r="K664" s="267"/>
      <c r="L664" s="269"/>
      <c r="M664" s="267"/>
      <c r="N664" s="267"/>
      <c r="O664" s="267"/>
      <c r="P664" s="267"/>
      <c r="Q664" s="267"/>
      <c r="R664" s="270"/>
      <c r="S664" s="267"/>
      <c r="T664" s="267"/>
      <c r="U664" s="271"/>
      <c r="V664" s="268"/>
      <c r="W664" s="272"/>
      <c r="X664" s="272"/>
      <c r="Y664" s="272"/>
      <c r="Z664" s="272"/>
      <c r="AA664" s="272"/>
      <c r="AB664" s="268"/>
      <c r="AC664" s="272"/>
      <c r="AD664" s="272"/>
      <c r="AE664" s="272"/>
      <c r="AF664" s="268"/>
      <c r="AG664" s="272"/>
      <c r="AH664" s="196"/>
    </row>
    <row r="665" spans="1:34" ht="12.75" customHeight="1" x14ac:dyDescent="0.15">
      <c r="A665" s="264"/>
      <c r="B665" s="265"/>
      <c r="C665" s="266"/>
      <c r="D665" s="267"/>
      <c r="E665" s="267"/>
      <c r="F665" s="267"/>
      <c r="G665" s="267"/>
      <c r="H665" s="268"/>
      <c r="I665" s="267"/>
      <c r="J665" s="267"/>
      <c r="K665" s="267"/>
      <c r="L665" s="269"/>
      <c r="M665" s="267"/>
      <c r="N665" s="267"/>
      <c r="O665" s="267"/>
      <c r="P665" s="267"/>
      <c r="Q665" s="267"/>
      <c r="R665" s="270"/>
      <c r="S665" s="267"/>
      <c r="T665" s="267"/>
      <c r="U665" s="271"/>
      <c r="V665" s="268"/>
      <c r="W665" s="272"/>
      <c r="X665" s="272"/>
      <c r="Y665" s="272"/>
      <c r="Z665" s="272"/>
      <c r="AA665" s="272"/>
      <c r="AB665" s="268"/>
      <c r="AC665" s="272"/>
      <c r="AD665" s="272"/>
      <c r="AE665" s="272"/>
      <c r="AF665" s="268"/>
      <c r="AG665" s="272"/>
      <c r="AH665" s="196"/>
    </row>
    <row r="666" spans="1:34" ht="12.75" customHeight="1" x14ac:dyDescent="0.15">
      <c r="A666" s="264"/>
      <c r="B666" s="265"/>
      <c r="C666" s="266"/>
      <c r="D666" s="267"/>
      <c r="E666" s="267"/>
      <c r="F666" s="267"/>
      <c r="G666" s="267"/>
      <c r="H666" s="268"/>
      <c r="I666" s="267"/>
      <c r="J666" s="267"/>
      <c r="K666" s="267"/>
      <c r="L666" s="269"/>
      <c r="M666" s="267"/>
      <c r="N666" s="267"/>
      <c r="O666" s="267"/>
      <c r="P666" s="267"/>
      <c r="Q666" s="267"/>
      <c r="R666" s="270"/>
      <c r="S666" s="267"/>
      <c r="T666" s="267"/>
      <c r="U666" s="271"/>
      <c r="V666" s="268"/>
      <c r="W666" s="272"/>
      <c r="X666" s="272"/>
      <c r="Y666" s="272"/>
      <c r="Z666" s="272"/>
      <c r="AA666" s="272"/>
      <c r="AB666" s="268"/>
      <c r="AC666" s="272"/>
      <c r="AD666" s="272"/>
      <c r="AE666" s="272"/>
      <c r="AF666" s="268"/>
      <c r="AG666" s="272"/>
      <c r="AH666" s="196"/>
    </row>
    <row r="667" spans="1:34" ht="12.75" customHeight="1" x14ac:dyDescent="0.15">
      <c r="A667" s="264"/>
      <c r="B667" s="265"/>
      <c r="C667" s="266"/>
      <c r="D667" s="267"/>
      <c r="E667" s="267"/>
      <c r="F667" s="267"/>
      <c r="G667" s="267"/>
      <c r="H667" s="268"/>
      <c r="I667" s="267"/>
      <c r="J667" s="267"/>
      <c r="K667" s="267"/>
      <c r="L667" s="269"/>
      <c r="M667" s="267"/>
      <c r="N667" s="267"/>
      <c r="O667" s="267"/>
      <c r="P667" s="267"/>
      <c r="Q667" s="267"/>
      <c r="R667" s="270"/>
      <c r="S667" s="267"/>
      <c r="T667" s="267"/>
      <c r="U667" s="271"/>
      <c r="V667" s="268"/>
      <c r="W667" s="272"/>
      <c r="X667" s="272"/>
      <c r="Y667" s="272"/>
      <c r="Z667" s="272"/>
      <c r="AA667" s="272"/>
      <c r="AB667" s="268"/>
      <c r="AC667" s="272"/>
      <c r="AD667" s="272"/>
      <c r="AE667" s="272"/>
      <c r="AF667" s="268"/>
      <c r="AG667" s="272"/>
      <c r="AH667" s="196"/>
    </row>
    <row r="668" spans="1:34" ht="12.75" customHeight="1" x14ac:dyDescent="0.15">
      <c r="A668" s="264"/>
      <c r="B668" s="265"/>
      <c r="C668" s="266"/>
      <c r="D668" s="267"/>
      <c r="E668" s="267"/>
      <c r="F668" s="267"/>
      <c r="G668" s="267"/>
      <c r="H668" s="268"/>
      <c r="I668" s="267"/>
      <c r="J668" s="267"/>
      <c r="K668" s="267"/>
      <c r="L668" s="269"/>
      <c r="M668" s="267"/>
      <c r="N668" s="267"/>
      <c r="O668" s="267"/>
      <c r="P668" s="267"/>
      <c r="Q668" s="267"/>
      <c r="R668" s="270"/>
      <c r="S668" s="267"/>
      <c r="T668" s="267"/>
      <c r="U668" s="271"/>
      <c r="V668" s="268"/>
      <c r="W668" s="272"/>
      <c r="X668" s="272"/>
      <c r="Y668" s="272"/>
      <c r="Z668" s="272"/>
      <c r="AA668" s="272"/>
      <c r="AB668" s="268"/>
      <c r="AC668" s="272"/>
      <c r="AD668" s="272"/>
      <c r="AE668" s="272"/>
      <c r="AF668" s="268"/>
      <c r="AG668" s="272"/>
      <c r="AH668" s="196"/>
    </row>
    <row r="669" spans="1:34" ht="12.75" customHeight="1" x14ac:dyDescent="0.15">
      <c r="A669" s="264"/>
      <c r="B669" s="265"/>
      <c r="C669" s="266"/>
      <c r="D669" s="267"/>
      <c r="E669" s="267"/>
      <c r="F669" s="267"/>
      <c r="G669" s="267"/>
      <c r="H669" s="268"/>
      <c r="I669" s="267"/>
      <c r="J669" s="267"/>
      <c r="K669" s="267"/>
      <c r="L669" s="269"/>
      <c r="M669" s="267"/>
      <c r="N669" s="267"/>
      <c r="O669" s="267"/>
      <c r="P669" s="267"/>
      <c r="Q669" s="267"/>
      <c r="R669" s="270"/>
      <c r="S669" s="267"/>
      <c r="T669" s="267"/>
      <c r="U669" s="271"/>
      <c r="V669" s="268"/>
      <c r="W669" s="272"/>
      <c r="X669" s="272"/>
      <c r="Y669" s="272"/>
      <c r="Z669" s="272"/>
      <c r="AA669" s="272"/>
      <c r="AB669" s="268"/>
      <c r="AC669" s="272"/>
      <c r="AD669" s="272"/>
      <c r="AE669" s="272"/>
      <c r="AF669" s="268"/>
      <c r="AG669" s="272"/>
      <c r="AH669" s="196"/>
    </row>
    <row r="670" spans="1:34" ht="12.75" customHeight="1" x14ac:dyDescent="0.15">
      <c r="A670" s="264"/>
      <c r="B670" s="265"/>
      <c r="C670" s="266"/>
      <c r="D670" s="267"/>
      <c r="E670" s="267"/>
      <c r="F670" s="267"/>
      <c r="G670" s="267"/>
      <c r="H670" s="268"/>
      <c r="I670" s="267"/>
      <c r="J670" s="267"/>
      <c r="K670" s="267"/>
      <c r="L670" s="269"/>
      <c r="M670" s="267"/>
      <c r="N670" s="267"/>
      <c r="O670" s="267"/>
      <c r="P670" s="267"/>
      <c r="Q670" s="267"/>
      <c r="R670" s="270"/>
      <c r="S670" s="267"/>
      <c r="T670" s="267"/>
      <c r="U670" s="271"/>
      <c r="V670" s="268"/>
      <c r="W670" s="272"/>
      <c r="X670" s="272"/>
      <c r="Y670" s="272"/>
      <c r="Z670" s="272"/>
      <c r="AA670" s="272"/>
      <c r="AB670" s="268"/>
      <c r="AC670" s="272"/>
      <c r="AD670" s="272"/>
      <c r="AE670" s="272"/>
      <c r="AF670" s="268"/>
      <c r="AG670" s="272"/>
      <c r="AH670" s="196"/>
    </row>
    <row r="671" spans="1:34" ht="12.75" customHeight="1" x14ac:dyDescent="0.15">
      <c r="A671" s="264"/>
      <c r="B671" s="265"/>
      <c r="C671" s="266"/>
      <c r="D671" s="267"/>
      <c r="E671" s="267"/>
      <c r="F671" s="267"/>
      <c r="G671" s="267"/>
      <c r="H671" s="268"/>
      <c r="I671" s="267"/>
      <c r="J671" s="267"/>
      <c r="K671" s="267"/>
      <c r="L671" s="269"/>
      <c r="M671" s="267"/>
      <c r="N671" s="267"/>
      <c r="O671" s="267"/>
      <c r="P671" s="267"/>
      <c r="Q671" s="267"/>
      <c r="R671" s="270"/>
      <c r="S671" s="267"/>
      <c r="T671" s="267"/>
      <c r="U671" s="271"/>
      <c r="V671" s="268"/>
      <c r="W671" s="272"/>
      <c r="X671" s="272"/>
      <c r="Y671" s="272"/>
      <c r="Z671" s="272"/>
      <c r="AA671" s="272"/>
      <c r="AB671" s="268"/>
      <c r="AC671" s="272"/>
      <c r="AD671" s="272"/>
      <c r="AE671" s="272"/>
      <c r="AF671" s="268"/>
      <c r="AG671" s="272"/>
      <c r="AH671" s="196"/>
    </row>
    <row r="672" spans="1:34" ht="12.75" customHeight="1" x14ac:dyDescent="0.15">
      <c r="A672" s="264"/>
      <c r="B672" s="265"/>
      <c r="C672" s="266"/>
      <c r="D672" s="267"/>
      <c r="E672" s="267"/>
      <c r="F672" s="267"/>
      <c r="G672" s="267"/>
      <c r="H672" s="268"/>
      <c r="I672" s="267"/>
      <c r="J672" s="267"/>
      <c r="K672" s="267"/>
      <c r="L672" s="269"/>
      <c r="M672" s="267"/>
      <c r="N672" s="267"/>
      <c r="O672" s="267"/>
      <c r="P672" s="267"/>
      <c r="Q672" s="267"/>
      <c r="R672" s="270"/>
      <c r="S672" s="267"/>
      <c r="T672" s="267"/>
      <c r="U672" s="271"/>
      <c r="V672" s="268"/>
      <c r="W672" s="272"/>
      <c r="X672" s="272"/>
      <c r="Y672" s="272"/>
      <c r="Z672" s="272"/>
      <c r="AA672" s="272"/>
      <c r="AB672" s="268"/>
      <c r="AC672" s="272"/>
      <c r="AD672" s="272"/>
      <c r="AE672" s="272"/>
      <c r="AF672" s="268"/>
      <c r="AG672" s="272"/>
      <c r="AH672" s="196"/>
    </row>
    <row r="673" spans="1:34" ht="12.75" customHeight="1" x14ac:dyDescent="0.15">
      <c r="A673" s="264"/>
      <c r="B673" s="265"/>
      <c r="C673" s="266"/>
      <c r="D673" s="267"/>
      <c r="E673" s="267"/>
      <c r="F673" s="267"/>
      <c r="G673" s="267"/>
      <c r="H673" s="268"/>
      <c r="I673" s="267"/>
      <c r="J673" s="267"/>
      <c r="K673" s="267"/>
      <c r="L673" s="269"/>
      <c r="M673" s="267"/>
      <c r="N673" s="267"/>
      <c r="O673" s="267"/>
      <c r="P673" s="267"/>
      <c r="Q673" s="267"/>
      <c r="R673" s="270"/>
      <c r="S673" s="267"/>
      <c r="T673" s="267"/>
      <c r="U673" s="271"/>
      <c r="V673" s="268"/>
      <c r="W673" s="272"/>
      <c r="X673" s="272"/>
      <c r="Y673" s="272"/>
      <c r="Z673" s="272"/>
      <c r="AA673" s="272"/>
      <c r="AB673" s="268"/>
      <c r="AC673" s="272"/>
      <c r="AD673" s="272"/>
      <c r="AE673" s="272"/>
      <c r="AF673" s="268"/>
      <c r="AG673" s="272"/>
      <c r="AH673" s="196"/>
    </row>
    <row r="674" spans="1:34" ht="12.75" customHeight="1" x14ac:dyDescent="0.15">
      <c r="A674" s="264"/>
      <c r="B674" s="265"/>
      <c r="C674" s="266"/>
      <c r="D674" s="267"/>
      <c r="E674" s="267"/>
      <c r="F674" s="267"/>
      <c r="G674" s="267"/>
      <c r="H674" s="268"/>
      <c r="I674" s="267"/>
      <c r="J674" s="267"/>
      <c r="K674" s="267"/>
      <c r="L674" s="269"/>
      <c r="M674" s="267"/>
      <c r="N674" s="267"/>
      <c r="O674" s="267"/>
      <c r="P674" s="267"/>
      <c r="Q674" s="267"/>
      <c r="R674" s="270"/>
      <c r="S674" s="267"/>
      <c r="T674" s="267"/>
      <c r="U674" s="271"/>
      <c r="V674" s="268"/>
      <c r="W674" s="272"/>
      <c r="X674" s="272"/>
      <c r="Y674" s="272"/>
      <c r="Z674" s="272"/>
      <c r="AA674" s="272"/>
      <c r="AB674" s="268"/>
      <c r="AC674" s="272"/>
      <c r="AD674" s="272"/>
      <c r="AE674" s="272"/>
      <c r="AF674" s="268"/>
      <c r="AG674" s="272"/>
      <c r="AH674" s="196"/>
    </row>
    <row r="675" spans="1:34" ht="12.75" customHeight="1" x14ac:dyDescent="0.15">
      <c r="A675" s="264"/>
      <c r="B675" s="265"/>
      <c r="C675" s="266"/>
      <c r="D675" s="267"/>
      <c r="E675" s="267"/>
      <c r="F675" s="267"/>
      <c r="G675" s="267"/>
      <c r="H675" s="268"/>
      <c r="I675" s="267"/>
      <c r="J675" s="267"/>
      <c r="K675" s="267"/>
      <c r="L675" s="269"/>
      <c r="M675" s="267"/>
      <c r="N675" s="267"/>
      <c r="O675" s="267"/>
      <c r="P675" s="267"/>
      <c r="Q675" s="267"/>
      <c r="R675" s="270"/>
      <c r="S675" s="267"/>
      <c r="T675" s="267"/>
      <c r="U675" s="271"/>
      <c r="V675" s="268"/>
      <c r="W675" s="272"/>
      <c r="X675" s="272"/>
      <c r="Y675" s="272"/>
      <c r="Z675" s="272"/>
      <c r="AA675" s="272"/>
      <c r="AB675" s="268"/>
      <c r="AC675" s="272"/>
      <c r="AD675" s="272"/>
      <c r="AE675" s="272"/>
      <c r="AF675" s="268"/>
      <c r="AG675" s="272"/>
      <c r="AH675" s="196"/>
    </row>
    <row r="676" spans="1:34" ht="12.75" customHeight="1" x14ac:dyDescent="0.15">
      <c r="A676" s="264"/>
      <c r="B676" s="265"/>
      <c r="C676" s="266"/>
      <c r="D676" s="267"/>
      <c r="E676" s="267"/>
      <c r="F676" s="267"/>
      <c r="G676" s="267"/>
      <c r="H676" s="268"/>
      <c r="I676" s="267"/>
      <c r="J676" s="267"/>
      <c r="K676" s="267"/>
      <c r="L676" s="269"/>
      <c r="M676" s="267"/>
      <c r="N676" s="267"/>
      <c r="O676" s="267"/>
      <c r="P676" s="267"/>
      <c r="Q676" s="267"/>
      <c r="R676" s="270"/>
      <c r="S676" s="267"/>
      <c r="T676" s="267"/>
      <c r="U676" s="271"/>
      <c r="V676" s="268"/>
      <c r="W676" s="272"/>
      <c r="X676" s="272"/>
      <c r="Y676" s="272"/>
      <c r="Z676" s="272"/>
      <c r="AA676" s="272"/>
      <c r="AB676" s="268"/>
      <c r="AC676" s="272"/>
      <c r="AD676" s="272"/>
      <c r="AE676" s="272"/>
      <c r="AF676" s="268"/>
      <c r="AG676" s="272"/>
      <c r="AH676" s="196"/>
    </row>
    <row r="677" spans="1:34" ht="12.75" customHeight="1" x14ac:dyDescent="0.15">
      <c r="A677" s="264"/>
      <c r="B677" s="265"/>
      <c r="C677" s="266"/>
      <c r="D677" s="267"/>
      <c r="E677" s="267"/>
      <c r="F677" s="267"/>
      <c r="G677" s="267"/>
      <c r="H677" s="268"/>
      <c r="I677" s="267"/>
      <c r="J677" s="267"/>
      <c r="K677" s="267"/>
      <c r="L677" s="269"/>
      <c r="M677" s="267"/>
      <c r="N677" s="267"/>
      <c r="O677" s="267"/>
      <c r="P677" s="267"/>
      <c r="Q677" s="267"/>
      <c r="R677" s="270"/>
      <c r="S677" s="267"/>
      <c r="T677" s="267"/>
      <c r="U677" s="271"/>
      <c r="V677" s="268"/>
      <c r="W677" s="272"/>
      <c r="X677" s="272"/>
      <c r="Y677" s="272"/>
      <c r="Z677" s="272"/>
      <c r="AA677" s="272"/>
      <c r="AB677" s="268"/>
      <c r="AC677" s="272"/>
      <c r="AD677" s="272"/>
      <c r="AE677" s="272"/>
      <c r="AF677" s="268"/>
      <c r="AG677" s="272"/>
      <c r="AH677" s="196"/>
    </row>
    <row r="678" spans="1:34" ht="12.75" customHeight="1" x14ac:dyDescent="0.15">
      <c r="A678" s="264"/>
      <c r="B678" s="265"/>
      <c r="C678" s="266"/>
      <c r="D678" s="267"/>
      <c r="E678" s="267"/>
      <c r="F678" s="267"/>
      <c r="G678" s="267"/>
      <c r="H678" s="268"/>
      <c r="I678" s="267"/>
      <c r="J678" s="267"/>
      <c r="K678" s="267"/>
      <c r="L678" s="269"/>
      <c r="M678" s="267"/>
      <c r="N678" s="267"/>
      <c r="O678" s="267"/>
      <c r="P678" s="267"/>
      <c r="Q678" s="267"/>
      <c r="R678" s="270"/>
      <c r="S678" s="267"/>
      <c r="T678" s="267"/>
      <c r="U678" s="271"/>
      <c r="V678" s="268"/>
      <c r="W678" s="272"/>
      <c r="X678" s="272"/>
      <c r="Y678" s="272"/>
      <c r="Z678" s="272"/>
      <c r="AA678" s="272"/>
      <c r="AB678" s="268"/>
      <c r="AC678" s="272"/>
      <c r="AD678" s="272"/>
      <c r="AE678" s="272"/>
      <c r="AF678" s="268"/>
      <c r="AG678" s="272"/>
      <c r="AH678" s="196"/>
    </row>
    <row r="679" spans="1:34" ht="12.75" customHeight="1" x14ac:dyDescent="0.15">
      <c r="A679" s="264"/>
      <c r="B679" s="265"/>
      <c r="C679" s="266"/>
      <c r="D679" s="267"/>
      <c r="E679" s="267"/>
      <c r="F679" s="267"/>
      <c r="G679" s="267"/>
      <c r="H679" s="268"/>
      <c r="I679" s="267"/>
      <c r="J679" s="267"/>
      <c r="K679" s="267"/>
      <c r="L679" s="269"/>
      <c r="M679" s="267"/>
      <c r="N679" s="267"/>
      <c r="O679" s="267"/>
      <c r="P679" s="267"/>
      <c r="Q679" s="267"/>
      <c r="R679" s="270"/>
      <c r="S679" s="267"/>
      <c r="T679" s="267"/>
      <c r="U679" s="271"/>
      <c r="V679" s="268"/>
      <c r="W679" s="272"/>
      <c r="X679" s="272"/>
      <c r="Y679" s="272"/>
      <c r="Z679" s="272"/>
      <c r="AA679" s="272"/>
      <c r="AB679" s="268"/>
      <c r="AC679" s="272"/>
      <c r="AD679" s="272"/>
      <c r="AE679" s="272"/>
      <c r="AF679" s="268"/>
      <c r="AG679" s="272"/>
      <c r="AH679" s="196"/>
    </row>
    <row r="680" spans="1:34" ht="12.75" customHeight="1" x14ac:dyDescent="0.15">
      <c r="A680" s="264"/>
      <c r="B680" s="265"/>
      <c r="C680" s="266"/>
      <c r="D680" s="267"/>
      <c r="E680" s="267"/>
      <c r="F680" s="267"/>
      <c r="G680" s="267"/>
      <c r="H680" s="268"/>
      <c r="I680" s="267"/>
      <c r="J680" s="267"/>
      <c r="K680" s="267"/>
      <c r="L680" s="269"/>
      <c r="M680" s="267"/>
      <c r="N680" s="267"/>
      <c r="O680" s="267"/>
      <c r="P680" s="267"/>
      <c r="Q680" s="267"/>
      <c r="R680" s="270"/>
      <c r="S680" s="267"/>
      <c r="T680" s="267"/>
      <c r="U680" s="271"/>
      <c r="V680" s="268"/>
      <c r="W680" s="272"/>
      <c r="X680" s="272"/>
      <c r="Y680" s="272"/>
      <c r="Z680" s="272"/>
      <c r="AA680" s="272"/>
      <c r="AB680" s="268"/>
      <c r="AC680" s="272"/>
      <c r="AD680" s="272"/>
      <c r="AE680" s="272"/>
      <c r="AF680" s="268"/>
      <c r="AG680" s="272"/>
      <c r="AH680" s="196"/>
    </row>
    <row r="681" spans="1:34" ht="12.75" customHeight="1" x14ac:dyDescent="0.15">
      <c r="A681" s="264"/>
      <c r="B681" s="265"/>
      <c r="C681" s="266"/>
      <c r="D681" s="267"/>
      <c r="E681" s="267"/>
      <c r="F681" s="267"/>
      <c r="G681" s="267"/>
      <c r="H681" s="268"/>
      <c r="I681" s="267"/>
      <c r="J681" s="267"/>
      <c r="K681" s="267"/>
      <c r="L681" s="269"/>
      <c r="M681" s="267"/>
      <c r="N681" s="267"/>
      <c r="O681" s="267"/>
      <c r="P681" s="267"/>
      <c r="Q681" s="267"/>
      <c r="R681" s="270"/>
      <c r="S681" s="267"/>
      <c r="T681" s="267"/>
      <c r="U681" s="271"/>
      <c r="V681" s="268"/>
      <c r="W681" s="272"/>
      <c r="X681" s="272"/>
      <c r="Y681" s="272"/>
      <c r="Z681" s="272"/>
      <c r="AA681" s="272"/>
      <c r="AB681" s="268"/>
      <c r="AC681" s="272"/>
      <c r="AD681" s="272"/>
      <c r="AE681" s="272"/>
      <c r="AF681" s="268"/>
      <c r="AG681" s="272"/>
      <c r="AH681" s="196"/>
    </row>
    <row r="682" spans="1:34" ht="12.75" customHeight="1" x14ac:dyDescent="0.15">
      <c r="A682" s="264"/>
      <c r="B682" s="265"/>
      <c r="C682" s="266"/>
      <c r="D682" s="267"/>
      <c r="E682" s="267"/>
      <c r="F682" s="267"/>
      <c r="G682" s="267"/>
      <c r="H682" s="268"/>
      <c r="I682" s="267"/>
      <c r="J682" s="267"/>
      <c r="K682" s="267"/>
      <c r="L682" s="269"/>
      <c r="M682" s="267"/>
      <c r="N682" s="267"/>
      <c r="O682" s="267"/>
      <c r="P682" s="267"/>
      <c r="Q682" s="267"/>
      <c r="R682" s="270"/>
      <c r="S682" s="267"/>
      <c r="T682" s="267"/>
      <c r="U682" s="271"/>
      <c r="V682" s="268"/>
      <c r="W682" s="272"/>
      <c r="X682" s="272"/>
      <c r="Y682" s="272"/>
      <c r="Z682" s="272"/>
      <c r="AA682" s="272"/>
      <c r="AB682" s="268"/>
      <c r="AC682" s="272"/>
      <c r="AD682" s="272"/>
      <c r="AE682" s="272"/>
      <c r="AF682" s="268"/>
      <c r="AG682" s="272"/>
      <c r="AH682" s="196"/>
    </row>
    <row r="683" spans="1:34" ht="12.75" customHeight="1" x14ac:dyDescent="0.15">
      <c r="A683" s="264"/>
      <c r="B683" s="265"/>
      <c r="C683" s="266"/>
      <c r="D683" s="267"/>
      <c r="E683" s="267"/>
      <c r="F683" s="267"/>
      <c r="G683" s="267"/>
      <c r="H683" s="268"/>
      <c r="I683" s="267"/>
      <c r="J683" s="267"/>
      <c r="K683" s="267"/>
      <c r="L683" s="269"/>
      <c r="M683" s="267"/>
      <c r="N683" s="267"/>
      <c r="O683" s="267"/>
      <c r="P683" s="267"/>
      <c r="Q683" s="267"/>
      <c r="R683" s="270"/>
      <c r="S683" s="267"/>
      <c r="T683" s="267"/>
      <c r="U683" s="271"/>
      <c r="V683" s="268"/>
      <c r="W683" s="272"/>
      <c r="X683" s="272"/>
      <c r="Y683" s="272"/>
      <c r="Z683" s="272"/>
      <c r="AA683" s="272"/>
      <c r="AB683" s="268"/>
      <c r="AC683" s="272"/>
      <c r="AD683" s="272"/>
      <c r="AE683" s="272"/>
      <c r="AF683" s="268"/>
      <c r="AG683" s="272"/>
      <c r="AH683" s="196"/>
    </row>
    <row r="684" spans="1:34" ht="12.75" customHeight="1" x14ac:dyDescent="0.15">
      <c r="A684" s="264"/>
      <c r="B684" s="265"/>
      <c r="C684" s="266"/>
      <c r="D684" s="267"/>
      <c r="E684" s="267"/>
      <c r="F684" s="267"/>
      <c r="G684" s="267"/>
      <c r="H684" s="268"/>
      <c r="I684" s="267"/>
      <c r="J684" s="267"/>
      <c r="K684" s="267"/>
      <c r="L684" s="269"/>
      <c r="M684" s="267"/>
      <c r="N684" s="267"/>
      <c r="O684" s="267"/>
      <c r="P684" s="267"/>
      <c r="Q684" s="267"/>
      <c r="R684" s="270"/>
      <c r="S684" s="267"/>
      <c r="T684" s="267"/>
      <c r="U684" s="271"/>
      <c r="V684" s="268"/>
      <c r="W684" s="272"/>
      <c r="X684" s="272"/>
      <c r="Y684" s="272"/>
      <c r="Z684" s="272"/>
      <c r="AA684" s="272"/>
      <c r="AB684" s="268"/>
      <c r="AC684" s="272"/>
      <c r="AD684" s="272"/>
      <c r="AE684" s="272"/>
      <c r="AF684" s="268"/>
      <c r="AG684" s="272"/>
      <c r="AH684" s="196"/>
    </row>
    <row r="685" spans="1:34" ht="12.75" customHeight="1" x14ac:dyDescent="0.15">
      <c r="A685" s="264"/>
      <c r="B685" s="265"/>
      <c r="C685" s="266"/>
      <c r="D685" s="267"/>
      <c r="E685" s="267"/>
      <c r="F685" s="267"/>
      <c r="G685" s="267"/>
      <c r="H685" s="268"/>
      <c r="I685" s="267"/>
      <c r="J685" s="267"/>
      <c r="K685" s="267"/>
      <c r="L685" s="269"/>
      <c r="M685" s="267"/>
      <c r="N685" s="267"/>
      <c r="O685" s="267"/>
      <c r="P685" s="267"/>
      <c r="Q685" s="267"/>
      <c r="R685" s="270"/>
      <c r="S685" s="267"/>
      <c r="T685" s="267"/>
      <c r="U685" s="271"/>
      <c r="V685" s="268"/>
      <c r="W685" s="272"/>
      <c r="X685" s="272"/>
      <c r="Y685" s="272"/>
      <c r="Z685" s="272"/>
      <c r="AA685" s="272"/>
      <c r="AB685" s="268"/>
      <c r="AC685" s="272"/>
      <c r="AD685" s="272"/>
      <c r="AE685" s="272"/>
      <c r="AF685" s="268"/>
      <c r="AG685" s="272"/>
      <c r="AH685" s="196"/>
    </row>
    <row r="686" spans="1:34" ht="12.75" customHeight="1" x14ac:dyDescent="0.15">
      <c r="A686" s="264"/>
      <c r="B686" s="265"/>
      <c r="C686" s="266"/>
      <c r="D686" s="267"/>
      <c r="E686" s="267"/>
      <c r="F686" s="267"/>
      <c r="G686" s="267"/>
      <c r="H686" s="268"/>
      <c r="I686" s="267"/>
      <c r="J686" s="267"/>
      <c r="K686" s="267"/>
      <c r="L686" s="269"/>
      <c r="M686" s="267"/>
      <c r="N686" s="267"/>
      <c r="O686" s="267"/>
      <c r="P686" s="267"/>
      <c r="Q686" s="267"/>
      <c r="R686" s="270"/>
      <c r="S686" s="267"/>
      <c r="T686" s="267"/>
      <c r="U686" s="271"/>
      <c r="V686" s="268"/>
      <c r="W686" s="272"/>
      <c r="X686" s="272"/>
      <c r="Y686" s="272"/>
      <c r="Z686" s="272"/>
      <c r="AA686" s="272"/>
      <c r="AB686" s="268"/>
      <c r="AC686" s="272"/>
      <c r="AD686" s="272"/>
      <c r="AE686" s="272"/>
      <c r="AF686" s="268"/>
      <c r="AG686" s="272"/>
      <c r="AH686" s="196"/>
    </row>
    <row r="687" spans="1:34" ht="12.75" customHeight="1" x14ac:dyDescent="0.15">
      <c r="A687" s="264"/>
      <c r="B687" s="265"/>
      <c r="C687" s="266"/>
      <c r="D687" s="267"/>
      <c r="E687" s="267"/>
      <c r="F687" s="267"/>
      <c r="G687" s="267"/>
      <c r="H687" s="268"/>
      <c r="I687" s="267"/>
      <c r="J687" s="267"/>
      <c r="K687" s="267"/>
      <c r="L687" s="269"/>
      <c r="M687" s="267"/>
      <c r="N687" s="267"/>
      <c r="O687" s="267"/>
      <c r="P687" s="267"/>
      <c r="Q687" s="267"/>
      <c r="R687" s="270"/>
      <c r="S687" s="267"/>
      <c r="T687" s="267"/>
      <c r="U687" s="271"/>
      <c r="V687" s="268"/>
      <c r="W687" s="272"/>
      <c r="X687" s="272"/>
      <c r="Y687" s="272"/>
      <c r="Z687" s="272"/>
      <c r="AA687" s="272"/>
      <c r="AB687" s="268"/>
      <c r="AC687" s="272"/>
      <c r="AD687" s="272"/>
      <c r="AE687" s="272"/>
      <c r="AF687" s="268"/>
      <c r="AG687" s="272"/>
      <c r="AH687" s="196"/>
    </row>
    <row r="688" spans="1:34" ht="12.75" customHeight="1" x14ac:dyDescent="0.15">
      <c r="A688" s="264"/>
      <c r="B688" s="265"/>
      <c r="C688" s="266"/>
      <c r="D688" s="267"/>
      <c r="E688" s="267"/>
      <c r="F688" s="267"/>
      <c r="G688" s="267"/>
      <c r="H688" s="268"/>
      <c r="I688" s="267"/>
      <c r="J688" s="267"/>
      <c r="K688" s="267"/>
      <c r="L688" s="269"/>
      <c r="M688" s="267"/>
      <c r="N688" s="267"/>
      <c r="O688" s="267"/>
      <c r="P688" s="267"/>
      <c r="Q688" s="267"/>
      <c r="R688" s="270"/>
      <c r="S688" s="267"/>
      <c r="T688" s="267"/>
      <c r="U688" s="271"/>
      <c r="V688" s="268"/>
      <c r="W688" s="272"/>
      <c r="X688" s="272"/>
      <c r="Y688" s="272"/>
      <c r="Z688" s="272"/>
      <c r="AA688" s="272"/>
      <c r="AB688" s="268"/>
      <c r="AC688" s="272"/>
      <c r="AD688" s="272"/>
      <c r="AE688" s="272"/>
      <c r="AF688" s="268"/>
      <c r="AG688" s="272"/>
      <c r="AH688" s="196"/>
    </row>
    <row r="689" spans="1:34" ht="12.75" customHeight="1" x14ac:dyDescent="0.15">
      <c r="A689" s="264"/>
      <c r="B689" s="265"/>
      <c r="C689" s="266"/>
      <c r="D689" s="267"/>
      <c r="E689" s="267"/>
      <c r="F689" s="267"/>
      <c r="G689" s="267"/>
      <c r="H689" s="268"/>
      <c r="I689" s="267"/>
      <c r="J689" s="267"/>
      <c r="K689" s="267"/>
      <c r="L689" s="269"/>
      <c r="M689" s="267"/>
      <c r="N689" s="267"/>
      <c r="O689" s="267"/>
      <c r="P689" s="267"/>
      <c r="Q689" s="267"/>
      <c r="R689" s="270"/>
      <c r="S689" s="267"/>
      <c r="T689" s="267"/>
      <c r="U689" s="271"/>
      <c r="V689" s="268"/>
      <c r="W689" s="272"/>
      <c r="X689" s="272"/>
      <c r="Y689" s="272"/>
      <c r="Z689" s="272"/>
      <c r="AA689" s="272"/>
      <c r="AB689" s="268"/>
      <c r="AC689" s="272"/>
      <c r="AD689" s="272"/>
      <c r="AE689" s="272"/>
      <c r="AF689" s="268"/>
      <c r="AG689" s="272"/>
      <c r="AH689" s="196"/>
    </row>
    <row r="690" spans="1:34" ht="12.75" customHeight="1" x14ac:dyDescent="0.15">
      <c r="A690" s="264"/>
      <c r="B690" s="265"/>
      <c r="C690" s="266"/>
      <c r="D690" s="267"/>
      <c r="E690" s="267"/>
      <c r="F690" s="267"/>
      <c r="G690" s="267"/>
      <c r="H690" s="268"/>
      <c r="I690" s="267"/>
      <c r="J690" s="267"/>
      <c r="K690" s="267"/>
      <c r="L690" s="269"/>
      <c r="M690" s="267"/>
      <c r="N690" s="267"/>
      <c r="O690" s="267"/>
      <c r="P690" s="267"/>
      <c r="Q690" s="267"/>
      <c r="R690" s="270"/>
      <c r="S690" s="267"/>
      <c r="T690" s="267"/>
      <c r="U690" s="271"/>
      <c r="V690" s="268"/>
      <c r="W690" s="272"/>
      <c r="X690" s="272"/>
      <c r="Y690" s="272"/>
      <c r="Z690" s="272"/>
      <c r="AA690" s="272"/>
      <c r="AB690" s="268"/>
      <c r="AC690" s="272"/>
      <c r="AD690" s="272"/>
      <c r="AE690" s="272"/>
      <c r="AF690" s="268"/>
      <c r="AG690" s="272"/>
      <c r="AH690" s="196"/>
    </row>
    <row r="691" spans="1:34" ht="12.75" customHeight="1" x14ac:dyDescent="0.15">
      <c r="A691" s="264"/>
      <c r="B691" s="265"/>
      <c r="C691" s="266"/>
      <c r="D691" s="267"/>
      <c r="E691" s="267"/>
      <c r="F691" s="267"/>
      <c r="G691" s="267"/>
      <c r="H691" s="268"/>
      <c r="I691" s="267"/>
      <c r="J691" s="267"/>
      <c r="K691" s="267"/>
      <c r="L691" s="269"/>
      <c r="M691" s="267"/>
      <c r="N691" s="267"/>
      <c r="O691" s="267"/>
      <c r="P691" s="267"/>
      <c r="Q691" s="267"/>
      <c r="R691" s="270"/>
      <c r="S691" s="267"/>
      <c r="T691" s="267"/>
      <c r="U691" s="271"/>
      <c r="V691" s="268"/>
      <c r="W691" s="272"/>
      <c r="X691" s="272"/>
      <c r="Y691" s="272"/>
      <c r="Z691" s="272"/>
      <c r="AA691" s="272"/>
      <c r="AB691" s="268"/>
      <c r="AC691" s="272"/>
      <c r="AD691" s="272"/>
      <c r="AE691" s="272"/>
      <c r="AF691" s="268"/>
      <c r="AG691" s="272"/>
      <c r="AH691" s="196"/>
    </row>
    <row r="692" spans="1:34" ht="12.75" customHeight="1" x14ac:dyDescent="0.15">
      <c r="A692" s="264"/>
      <c r="B692" s="265"/>
      <c r="C692" s="266"/>
      <c r="D692" s="267"/>
      <c r="E692" s="267"/>
      <c r="F692" s="267"/>
      <c r="G692" s="267"/>
      <c r="H692" s="268"/>
      <c r="I692" s="267"/>
      <c r="J692" s="267"/>
      <c r="K692" s="267"/>
      <c r="L692" s="269"/>
      <c r="M692" s="267"/>
      <c r="N692" s="267"/>
      <c r="O692" s="267"/>
      <c r="P692" s="267"/>
      <c r="Q692" s="267"/>
      <c r="R692" s="270"/>
      <c r="S692" s="267"/>
      <c r="T692" s="267"/>
      <c r="U692" s="271"/>
      <c r="V692" s="268"/>
      <c r="W692" s="272"/>
      <c r="X692" s="272"/>
      <c r="Y692" s="272"/>
      <c r="Z692" s="272"/>
      <c r="AA692" s="272"/>
      <c r="AB692" s="268"/>
      <c r="AC692" s="272"/>
      <c r="AD692" s="272"/>
      <c r="AE692" s="272"/>
      <c r="AF692" s="268"/>
      <c r="AG692" s="272"/>
      <c r="AH692" s="196"/>
    </row>
    <row r="693" spans="1:34" ht="12.75" customHeight="1" x14ac:dyDescent="0.15">
      <c r="A693" s="264"/>
      <c r="B693" s="265"/>
      <c r="C693" s="266"/>
      <c r="D693" s="267"/>
      <c r="E693" s="267"/>
      <c r="F693" s="267"/>
      <c r="G693" s="267"/>
      <c r="H693" s="268"/>
      <c r="I693" s="267"/>
      <c r="J693" s="267"/>
      <c r="K693" s="267"/>
      <c r="L693" s="269"/>
      <c r="M693" s="267"/>
      <c r="N693" s="267"/>
      <c r="O693" s="267"/>
      <c r="P693" s="267"/>
      <c r="Q693" s="267"/>
      <c r="R693" s="270"/>
      <c r="S693" s="267"/>
      <c r="T693" s="267"/>
      <c r="U693" s="271"/>
      <c r="V693" s="268"/>
      <c r="W693" s="272"/>
      <c r="X693" s="272"/>
      <c r="Y693" s="272"/>
      <c r="Z693" s="272"/>
      <c r="AA693" s="272"/>
      <c r="AB693" s="268"/>
      <c r="AC693" s="272"/>
      <c r="AD693" s="272"/>
      <c r="AE693" s="272"/>
      <c r="AF693" s="268"/>
      <c r="AG693" s="272"/>
      <c r="AH693" s="196"/>
    </row>
    <row r="694" spans="1:34" ht="12.75" customHeight="1" x14ac:dyDescent="0.15">
      <c r="A694" s="264"/>
      <c r="B694" s="265"/>
      <c r="C694" s="266"/>
      <c r="D694" s="267"/>
      <c r="E694" s="267"/>
      <c r="F694" s="267"/>
      <c r="G694" s="267"/>
      <c r="H694" s="268"/>
      <c r="I694" s="267"/>
      <c r="J694" s="267"/>
      <c r="K694" s="267"/>
      <c r="L694" s="269"/>
      <c r="M694" s="267"/>
      <c r="N694" s="267"/>
      <c r="O694" s="267"/>
      <c r="P694" s="267"/>
      <c r="Q694" s="267"/>
      <c r="R694" s="270"/>
      <c r="S694" s="267"/>
      <c r="T694" s="267"/>
      <c r="U694" s="271"/>
      <c r="V694" s="268"/>
      <c r="W694" s="272"/>
      <c r="X694" s="272"/>
      <c r="Y694" s="272"/>
      <c r="Z694" s="272"/>
      <c r="AA694" s="272"/>
      <c r="AB694" s="268"/>
      <c r="AC694" s="272"/>
      <c r="AD694" s="272"/>
      <c r="AE694" s="272"/>
      <c r="AF694" s="268"/>
      <c r="AG694" s="272"/>
      <c r="AH694" s="196"/>
    </row>
    <row r="695" spans="1:34" ht="12.75" customHeight="1" x14ac:dyDescent="0.15">
      <c r="A695" s="264"/>
      <c r="B695" s="265"/>
      <c r="C695" s="266"/>
      <c r="D695" s="267"/>
      <c r="E695" s="267"/>
      <c r="F695" s="267"/>
      <c r="G695" s="267"/>
      <c r="H695" s="268"/>
      <c r="I695" s="267"/>
      <c r="J695" s="267"/>
      <c r="K695" s="267"/>
      <c r="L695" s="269"/>
      <c r="M695" s="267"/>
      <c r="N695" s="267"/>
      <c r="O695" s="267"/>
      <c r="P695" s="267"/>
      <c r="Q695" s="267"/>
      <c r="R695" s="270"/>
      <c r="S695" s="267"/>
      <c r="T695" s="267"/>
      <c r="U695" s="271"/>
      <c r="V695" s="268"/>
      <c r="W695" s="272"/>
      <c r="X695" s="272"/>
      <c r="Y695" s="272"/>
      <c r="Z695" s="272"/>
      <c r="AA695" s="272"/>
      <c r="AB695" s="268"/>
      <c r="AC695" s="272"/>
      <c r="AD695" s="272"/>
      <c r="AE695" s="272"/>
      <c r="AF695" s="268"/>
      <c r="AG695" s="272"/>
      <c r="AH695" s="196"/>
    </row>
    <row r="696" spans="1:34" ht="12.75" customHeight="1" x14ac:dyDescent="0.15">
      <c r="A696" s="264"/>
      <c r="B696" s="265"/>
      <c r="C696" s="266"/>
      <c r="D696" s="267"/>
      <c r="E696" s="267"/>
      <c r="F696" s="267"/>
      <c r="G696" s="267"/>
      <c r="H696" s="268"/>
      <c r="I696" s="267"/>
      <c r="J696" s="267"/>
      <c r="K696" s="267"/>
      <c r="L696" s="269"/>
      <c r="M696" s="267"/>
      <c r="N696" s="267"/>
      <c r="O696" s="267"/>
      <c r="P696" s="267"/>
      <c r="Q696" s="267"/>
      <c r="R696" s="270"/>
      <c r="S696" s="267"/>
      <c r="T696" s="267"/>
      <c r="U696" s="271"/>
      <c r="V696" s="268"/>
      <c r="W696" s="272"/>
      <c r="X696" s="272"/>
      <c r="Y696" s="272"/>
      <c r="Z696" s="272"/>
      <c r="AA696" s="272"/>
      <c r="AB696" s="268"/>
      <c r="AC696" s="272"/>
      <c r="AD696" s="272"/>
      <c r="AE696" s="272"/>
      <c r="AF696" s="268"/>
      <c r="AG696" s="272"/>
      <c r="AH696" s="196"/>
    </row>
    <row r="697" spans="1:34" ht="12.75" customHeight="1" x14ac:dyDescent="0.15">
      <c r="A697" s="264"/>
      <c r="B697" s="265"/>
      <c r="C697" s="266"/>
      <c r="D697" s="267"/>
      <c r="E697" s="267"/>
      <c r="F697" s="267"/>
      <c r="G697" s="267"/>
      <c r="H697" s="268"/>
      <c r="I697" s="267"/>
      <c r="J697" s="267"/>
      <c r="K697" s="267"/>
      <c r="L697" s="269"/>
      <c r="M697" s="267"/>
      <c r="N697" s="267"/>
      <c r="O697" s="267"/>
      <c r="P697" s="267"/>
      <c r="Q697" s="267"/>
      <c r="R697" s="270"/>
      <c r="S697" s="267"/>
      <c r="T697" s="267"/>
      <c r="U697" s="271"/>
      <c r="V697" s="268"/>
      <c r="W697" s="272"/>
      <c r="X697" s="272"/>
      <c r="Y697" s="272"/>
      <c r="Z697" s="272"/>
      <c r="AA697" s="272"/>
      <c r="AB697" s="268"/>
      <c r="AC697" s="272"/>
      <c r="AD697" s="272"/>
      <c r="AE697" s="272"/>
      <c r="AF697" s="268"/>
      <c r="AG697" s="272"/>
      <c r="AH697" s="196"/>
    </row>
    <row r="698" spans="1:34" ht="12.75" customHeight="1" x14ac:dyDescent="0.15">
      <c r="A698" s="264"/>
      <c r="B698" s="265"/>
      <c r="C698" s="266"/>
      <c r="D698" s="267"/>
      <c r="E698" s="267"/>
      <c r="F698" s="267"/>
      <c r="G698" s="267"/>
      <c r="H698" s="268"/>
      <c r="I698" s="267"/>
      <c r="J698" s="267"/>
      <c r="K698" s="267"/>
      <c r="L698" s="269"/>
      <c r="M698" s="267"/>
      <c r="N698" s="267"/>
      <c r="O698" s="267"/>
      <c r="P698" s="267"/>
      <c r="Q698" s="267"/>
      <c r="R698" s="270"/>
      <c r="S698" s="267"/>
      <c r="T698" s="267"/>
      <c r="U698" s="271"/>
      <c r="V698" s="268"/>
      <c r="W698" s="272"/>
      <c r="X698" s="272"/>
      <c r="Y698" s="272"/>
      <c r="Z698" s="272"/>
      <c r="AA698" s="272"/>
      <c r="AB698" s="268"/>
      <c r="AC698" s="272"/>
      <c r="AD698" s="272"/>
      <c r="AE698" s="272"/>
      <c r="AF698" s="268"/>
      <c r="AG698" s="272"/>
      <c r="AH698" s="196"/>
    </row>
    <row r="699" spans="1:34" ht="12.75" customHeight="1" x14ac:dyDescent="0.15">
      <c r="A699" s="264"/>
      <c r="B699" s="265"/>
      <c r="C699" s="266"/>
      <c r="D699" s="267"/>
      <c r="E699" s="267"/>
      <c r="F699" s="267"/>
      <c r="G699" s="267"/>
      <c r="H699" s="268"/>
      <c r="I699" s="267"/>
      <c r="J699" s="267"/>
      <c r="K699" s="267"/>
      <c r="L699" s="269"/>
      <c r="M699" s="267"/>
      <c r="N699" s="267"/>
      <c r="O699" s="267"/>
      <c r="P699" s="267"/>
      <c r="Q699" s="267"/>
      <c r="R699" s="270"/>
      <c r="S699" s="267"/>
      <c r="T699" s="267"/>
      <c r="U699" s="271"/>
      <c r="V699" s="268"/>
      <c r="W699" s="272"/>
      <c r="X699" s="272"/>
      <c r="Y699" s="272"/>
      <c r="Z699" s="272"/>
      <c r="AA699" s="272"/>
      <c r="AB699" s="268"/>
      <c r="AC699" s="272"/>
      <c r="AD699" s="272"/>
      <c r="AE699" s="272"/>
      <c r="AF699" s="268"/>
      <c r="AG699" s="272"/>
      <c r="AH699" s="196"/>
    </row>
    <row r="700" spans="1:34" ht="12.75" customHeight="1" x14ac:dyDescent="0.15">
      <c r="A700" s="264"/>
      <c r="B700" s="265"/>
      <c r="C700" s="266"/>
      <c r="D700" s="267"/>
      <c r="E700" s="267"/>
      <c r="F700" s="267"/>
      <c r="G700" s="267"/>
      <c r="H700" s="268"/>
      <c r="I700" s="267"/>
      <c r="J700" s="267"/>
      <c r="K700" s="267"/>
      <c r="L700" s="269"/>
      <c r="M700" s="267"/>
      <c r="N700" s="267"/>
      <c r="O700" s="267"/>
      <c r="P700" s="267"/>
      <c r="Q700" s="267"/>
      <c r="R700" s="270"/>
      <c r="S700" s="267"/>
      <c r="T700" s="267"/>
      <c r="U700" s="271"/>
      <c r="V700" s="268"/>
      <c r="W700" s="272"/>
      <c r="X700" s="272"/>
      <c r="Y700" s="272"/>
      <c r="Z700" s="272"/>
      <c r="AA700" s="272"/>
      <c r="AB700" s="268"/>
      <c r="AC700" s="272"/>
      <c r="AD700" s="272"/>
      <c r="AE700" s="272"/>
      <c r="AF700" s="268"/>
      <c r="AG700" s="272"/>
      <c r="AH700" s="196"/>
    </row>
    <row r="701" spans="1:34" ht="12.75" customHeight="1" x14ac:dyDescent="0.15">
      <c r="A701" s="264"/>
      <c r="B701" s="265"/>
      <c r="C701" s="266"/>
      <c r="D701" s="267"/>
      <c r="E701" s="267"/>
      <c r="F701" s="267"/>
      <c r="G701" s="267"/>
      <c r="H701" s="268"/>
      <c r="I701" s="267"/>
      <c r="J701" s="267"/>
      <c r="K701" s="267"/>
      <c r="L701" s="269"/>
      <c r="M701" s="267"/>
      <c r="N701" s="267"/>
      <c r="O701" s="267"/>
      <c r="P701" s="267"/>
      <c r="Q701" s="267"/>
      <c r="R701" s="270"/>
      <c r="S701" s="267"/>
      <c r="T701" s="267"/>
      <c r="U701" s="271"/>
      <c r="V701" s="268"/>
      <c r="W701" s="272"/>
      <c r="X701" s="272"/>
      <c r="Y701" s="272"/>
      <c r="Z701" s="272"/>
      <c r="AA701" s="272"/>
      <c r="AB701" s="268"/>
      <c r="AC701" s="272"/>
      <c r="AD701" s="272"/>
      <c r="AE701" s="272"/>
      <c r="AF701" s="268"/>
      <c r="AG701" s="272"/>
      <c r="AH701" s="196"/>
    </row>
    <row r="702" spans="1:34" ht="12.75" customHeight="1" x14ac:dyDescent="0.15">
      <c r="A702" s="264"/>
      <c r="B702" s="265"/>
      <c r="C702" s="266"/>
      <c r="D702" s="267"/>
      <c r="E702" s="267"/>
      <c r="F702" s="267"/>
      <c r="G702" s="267"/>
      <c r="H702" s="268"/>
      <c r="I702" s="267"/>
      <c r="J702" s="267"/>
      <c r="K702" s="267"/>
      <c r="L702" s="269"/>
      <c r="M702" s="267"/>
      <c r="N702" s="267"/>
      <c r="O702" s="267"/>
      <c r="P702" s="267"/>
      <c r="Q702" s="267"/>
      <c r="R702" s="270"/>
      <c r="S702" s="267"/>
      <c r="T702" s="267"/>
      <c r="U702" s="271"/>
      <c r="V702" s="268"/>
      <c r="W702" s="272"/>
      <c r="X702" s="272"/>
      <c r="Y702" s="272"/>
      <c r="Z702" s="272"/>
      <c r="AA702" s="272"/>
      <c r="AB702" s="268"/>
      <c r="AC702" s="272"/>
      <c r="AD702" s="272"/>
      <c r="AE702" s="272"/>
      <c r="AF702" s="268"/>
      <c r="AG702" s="272"/>
      <c r="AH702" s="196"/>
    </row>
    <row r="703" spans="1:34" ht="12.75" customHeight="1" x14ac:dyDescent="0.15">
      <c r="A703" s="264"/>
      <c r="B703" s="265"/>
      <c r="C703" s="266"/>
      <c r="D703" s="267"/>
      <c r="E703" s="267"/>
      <c r="F703" s="267"/>
      <c r="G703" s="267"/>
      <c r="H703" s="268"/>
      <c r="I703" s="267"/>
      <c r="J703" s="267"/>
      <c r="K703" s="267"/>
      <c r="L703" s="269"/>
      <c r="M703" s="267"/>
      <c r="N703" s="267"/>
      <c r="O703" s="267"/>
      <c r="P703" s="267"/>
      <c r="Q703" s="267"/>
      <c r="R703" s="270"/>
      <c r="S703" s="267"/>
      <c r="T703" s="267"/>
      <c r="U703" s="271"/>
      <c r="V703" s="268"/>
      <c r="W703" s="272"/>
      <c r="X703" s="272"/>
      <c r="Y703" s="272"/>
      <c r="Z703" s="272"/>
      <c r="AA703" s="272"/>
      <c r="AB703" s="268"/>
      <c r="AC703" s="272"/>
      <c r="AD703" s="272"/>
      <c r="AE703" s="272"/>
      <c r="AF703" s="268"/>
      <c r="AG703" s="272"/>
      <c r="AH703" s="196"/>
    </row>
    <row r="704" spans="1:34" ht="12.75" customHeight="1" x14ac:dyDescent="0.15">
      <c r="A704" s="264"/>
      <c r="B704" s="265"/>
      <c r="C704" s="266"/>
      <c r="D704" s="267"/>
      <c r="E704" s="267"/>
      <c r="F704" s="267"/>
      <c r="G704" s="267"/>
      <c r="H704" s="268"/>
      <c r="I704" s="267"/>
      <c r="J704" s="267"/>
      <c r="K704" s="267"/>
      <c r="L704" s="269"/>
      <c r="M704" s="267"/>
      <c r="N704" s="267"/>
      <c r="O704" s="267"/>
      <c r="P704" s="267"/>
      <c r="Q704" s="267"/>
      <c r="R704" s="270"/>
      <c r="S704" s="267"/>
      <c r="T704" s="267"/>
      <c r="U704" s="271"/>
      <c r="V704" s="268"/>
      <c r="W704" s="272"/>
      <c r="X704" s="272"/>
      <c r="Y704" s="272"/>
      <c r="Z704" s="272"/>
      <c r="AA704" s="272"/>
      <c r="AB704" s="268"/>
      <c r="AC704" s="272"/>
      <c r="AD704" s="272"/>
      <c r="AE704" s="272"/>
      <c r="AF704" s="268"/>
      <c r="AG704" s="272"/>
      <c r="AH704" s="196"/>
    </row>
    <row r="705" spans="1:34" ht="12.75" customHeight="1" x14ac:dyDescent="0.15">
      <c r="A705" s="264"/>
      <c r="B705" s="265"/>
      <c r="C705" s="266"/>
      <c r="D705" s="267"/>
      <c r="E705" s="267"/>
      <c r="F705" s="267"/>
      <c r="G705" s="267"/>
      <c r="H705" s="268"/>
      <c r="I705" s="267"/>
      <c r="J705" s="267"/>
      <c r="K705" s="267"/>
      <c r="L705" s="269"/>
      <c r="M705" s="267"/>
      <c r="N705" s="267"/>
      <c r="O705" s="267"/>
      <c r="P705" s="267"/>
      <c r="Q705" s="267"/>
      <c r="R705" s="270"/>
      <c r="S705" s="267"/>
      <c r="T705" s="267"/>
      <c r="U705" s="271"/>
      <c r="V705" s="268"/>
      <c r="W705" s="272"/>
      <c r="X705" s="272"/>
      <c r="Y705" s="272"/>
      <c r="Z705" s="272"/>
      <c r="AA705" s="272"/>
      <c r="AB705" s="268"/>
      <c r="AC705" s="272"/>
      <c r="AD705" s="272"/>
      <c r="AE705" s="272"/>
      <c r="AF705" s="268"/>
      <c r="AG705" s="272"/>
      <c r="AH705" s="196"/>
    </row>
    <row r="706" spans="1:34" ht="12.75" customHeight="1" x14ac:dyDescent="0.15">
      <c r="A706" s="264"/>
      <c r="B706" s="265"/>
      <c r="C706" s="266"/>
      <c r="D706" s="267"/>
      <c r="E706" s="267"/>
      <c r="F706" s="267"/>
      <c r="G706" s="267"/>
      <c r="H706" s="268"/>
      <c r="I706" s="267"/>
      <c r="J706" s="267"/>
      <c r="K706" s="267"/>
      <c r="L706" s="269"/>
      <c r="M706" s="267"/>
      <c r="N706" s="267"/>
      <c r="O706" s="267"/>
      <c r="P706" s="267"/>
      <c r="Q706" s="267"/>
      <c r="R706" s="270"/>
      <c r="S706" s="267"/>
      <c r="T706" s="267"/>
      <c r="U706" s="271"/>
      <c r="V706" s="268"/>
      <c r="W706" s="272"/>
      <c r="X706" s="272"/>
      <c r="Y706" s="272"/>
      <c r="Z706" s="272"/>
      <c r="AA706" s="272"/>
      <c r="AB706" s="268"/>
      <c r="AC706" s="272"/>
      <c r="AD706" s="272"/>
      <c r="AE706" s="272"/>
      <c r="AF706" s="268"/>
      <c r="AG706" s="272"/>
      <c r="AH706" s="196"/>
    </row>
    <row r="707" spans="1:34" ht="12.75" customHeight="1" x14ac:dyDescent="0.15">
      <c r="A707" s="264"/>
      <c r="B707" s="265"/>
      <c r="C707" s="266"/>
      <c r="D707" s="267"/>
      <c r="E707" s="267"/>
      <c r="F707" s="267"/>
      <c r="G707" s="267"/>
      <c r="H707" s="268"/>
      <c r="I707" s="267"/>
      <c r="J707" s="267"/>
      <c r="K707" s="267"/>
      <c r="L707" s="269"/>
      <c r="M707" s="267"/>
      <c r="N707" s="267"/>
      <c r="O707" s="267"/>
      <c r="P707" s="267"/>
      <c r="Q707" s="267"/>
      <c r="R707" s="270"/>
      <c r="S707" s="267"/>
      <c r="T707" s="267"/>
      <c r="U707" s="271"/>
      <c r="V707" s="268"/>
      <c r="W707" s="272"/>
      <c r="X707" s="272"/>
      <c r="Y707" s="272"/>
      <c r="Z707" s="272"/>
      <c r="AA707" s="272"/>
      <c r="AB707" s="268"/>
      <c r="AC707" s="272"/>
      <c r="AD707" s="272"/>
      <c r="AE707" s="272"/>
      <c r="AF707" s="268"/>
      <c r="AG707" s="272"/>
      <c r="AH707" s="196"/>
    </row>
    <row r="708" spans="1:34" ht="12.75" customHeight="1" x14ac:dyDescent="0.15">
      <c r="A708" s="264"/>
      <c r="B708" s="265"/>
      <c r="C708" s="266"/>
      <c r="D708" s="267"/>
      <c r="E708" s="267"/>
      <c r="F708" s="267"/>
      <c r="G708" s="267"/>
      <c r="H708" s="268"/>
      <c r="I708" s="267"/>
      <c r="J708" s="267"/>
      <c r="K708" s="267"/>
      <c r="L708" s="269"/>
      <c r="M708" s="267"/>
      <c r="N708" s="267"/>
      <c r="O708" s="267"/>
      <c r="P708" s="267"/>
      <c r="Q708" s="267"/>
      <c r="R708" s="270"/>
      <c r="S708" s="267"/>
      <c r="T708" s="267"/>
      <c r="U708" s="271"/>
      <c r="V708" s="268"/>
      <c r="W708" s="272"/>
      <c r="X708" s="272"/>
      <c r="Y708" s="272"/>
      <c r="Z708" s="272"/>
      <c r="AA708" s="272"/>
      <c r="AB708" s="268"/>
      <c r="AC708" s="272"/>
      <c r="AD708" s="272"/>
      <c r="AE708" s="272"/>
      <c r="AF708" s="268"/>
      <c r="AG708" s="272"/>
      <c r="AH708" s="196"/>
    </row>
    <row r="709" spans="1:34" ht="12.75" customHeight="1" x14ac:dyDescent="0.15">
      <c r="A709" s="264"/>
      <c r="B709" s="265"/>
      <c r="C709" s="266"/>
      <c r="D709" s="267"/>
      <c r="E709" s="267"/>
      <c r="F709" s="267"/>
      <c r="G709" s="267"/>
      <c r="H709" s="268"/>
      <c r="I709" s="267"/>
      <c r="J709" s="267"/>
      <c r="K709" s="267"/>
      <c r="L709" s="269"/>
      <c r="M709" s="267"/>
      <c r="N709" s="267"/>
      <c r="O709" s="267"/>
      <c r="P709" s="267"/>
      <c r="Q709" s="267"/>
      <c r="R709" s="270"/>
      <c r="S709" s="267"/>
      <c r="T709" s="267"/>
      <c r="U709" s="271"/>
      <c r="V709" s="268"/>
      <c r="W709" s="272"/>
      <c r="X709" s="272"/>
      <c r="Y709" s="272"/>
      <c r="Z709" s="272"/>
      <c r="AA709" s="272"/>
      <c r="AB709" s="268"/>
      <c r="AC709" s="272"/>
      <c r="AD709" s="272"/>
      <c r="AE709" s="272"/>
      <c r="AF709" s="268"/>
      <c r="AG709" s="272"/>
      <c r="AH709" s="196"/>
    </row>
    <row r="710" spans="1:34" ht="12.75" customHeight="1" x14ac:dyDescent="0.15">
      <c r="A710" s="264"/>
      <c r="B710" s="265"/>
      <c r="C710" s="266"/>
      <c r="D710" s="267"/>
      <c r="E710" s="267"/>
      <c r="F710" s="267"/>
      <c r="G710" s="267"/>
      <c r="H710" s="268"/>
      <c r="I710" s="267"/>
      <c r="J710" s="267"/>
      <c r="K710" s="267"/>
      <c r="L710" s="269"/>
      <c r="M710" s="267"/>
      <c r="N710" s="267"/>
      <c r="O710" s="267"/>
      <c r="P710" s="267"/>
      <c r="Q710" s="267"/>
      <c r="R710" s="270"/>
      <c r="S710" s="267"/>
      <c r="T710" s="267"/>
      <c r="U710" s="271"/>
      <c r="V710" s="268"/>
      <c r="W710" s="272"/>
      <c r="X710" s="272"/>
      <c r="Y710" s="272"/>
      <c r="Z710" s="272"/>
      <c r="AA710" s="272"/>
      <c r="AB710" s="268"/>
      <c r="AC710" s="272"/>
      <c r="AD710" s="272"/>
      <c r="AE710" s="272"/>
      <c r="AF710" s="268"/>
      <c r="AG710" s="272"/>
      <c r="AH710" s="196"/>
    </row>
    <row r="711" spans="1:34" ht="12.75" customHeight="1" x14ac:dyDescent="0.15">
      <c r="A711" s="264"/>
      <c r="B711" s="265"/>
      <c r="C711" s="266"/>
      <c r="D711" s="267"/>
      <c r="E711" s="267"/>
      <c r="F711" s="267"/>
      <c r="G711" s="267"/>
      <c r="H711" s="268"/>
      <c r="I711" s="267"/>
      <c r="J711" s="267"/>
      <c r="K711" s="267"/>
      <c r="L711" s="269"/>
      <c r="M711" s="267"/>
      <c r="N711" s="267"/>
      <c r="O711" s="267"/>
      <c r="P711" s="267"/>
      <c r="Q711" s="267"/>
      <c r="R711" s="270"/>
      <c r="S711" s="267"/>
      <c r="T711" s="267"/>
      <c r="U711" s="271"/>
      <c r="V711" s="268"/>
      <c r="W711" s="272"/>
      <c r="X711" s="272"/>
      <c r="Y711" s="272"/>
      <c r="Z711" s="272"/>
      <c r="AA711" s="272"/>
      <c r="AB711" s="268"/>
      <c r="AC711" s="272"/>
      <c r="AD711" s="272"/>
      <c r="AE711" s="272"/>
      <c r="AF711" s="268"/>
      <c r="AG711" s="272"/>
      <c r="AH711" s="196"/>
    </row>
    <row r="712" spans="1:34" ht="12.75" customHeight="1" x14ac:dyDescent="0.15">
      <c r="A712" s="264"/>
      <c r="B712" s="265"/>
      <c r="C712" s="266"/>
      <c r="D712" s="267"/>
      <c r="E712" s="267"/>
      <c r="F712" s="267"/>
      <c r="G712" s="267"/>
      <c r="H712" s="268"/>
      <c r="I712" s="267"/>
      <c r="J712" s="267"/>
      <c r="K712" s="267"/>
      <c r="L712" s="269"/>
      <c r="M712" s="267"/>
      <c r="N712" s="267"/>
      <c r="O712" s="267"/>
      <c r="P712" s="267"/>
      <c r="Q712" s="267"/>
      <c r="R712" s="270"/>
      <c r="S712" s="267"/>
      <c r="T712" s="267"/>
      <c r="U712" s="271"/>
      <c r="V712" s="268"/>
      <c r="W712" s="272"/>
      <c r="X712" s="272"/>
      <c r="Y712" s="272"/>
      <c r="Z712" s="272"/>
      <c r="AA712" s="272"/>
      <c r="AB712" s="268"/>
      <c r="AC712" s="272"/>
      <c r="AD712" s="272"/>
      <c r="AE712" s="272"/>
      <c r="AF712" s="268"/>
      <c r="AG712" s="272"/>
      <c r="AH712" s="196"/>
    </row>
    <row r="713" spans="1:34" ht="12.75" customHeight="1" x14ac:dyDescent="0.15">
      <c r="A713" s="264"/>
      <c r="B713" s="265"/>
      <c r="C713" s="266"/>
      <c r="D713" s="267"/>
      <c r="E713" s="267"/>
      <c r="F713" s="267"/>
      <c r="G713" s="267"/>
      <c r="H713" s="268"/>
      <c r="I713" s="267"/>
      <c r="J713" s="267"/>
      <c r="K713" s="267"/>
      <c r="L713" s="269"/>
      <c r="M713" s="267"/>
      <c r="N713" s="267"/>
      <c r="O713" s="267"/>
      <c r="P713" s="267"/>
      <c r="Q713" s="267"/>
      <c r="R713" s="270"/>
      <c r="S713" s="267"/>
      <c r="T713" s="267"/>
      <c r="U713" s="271"/>
      <c r="V713" s="268"/>
      <c r="W713" s="272"/>
      <c r="X713" s="272"/>
      <c r="Y713" s="272"/>
      <c r="Z713" s="272"/>
      <c r="AA713" s="272"/>
      <c r="AB713" s="268"/>
      <c r="AC713" s="272"/>
      <c r="AD713" s="272"/>
      <c r="AE713" s="272"/>
      <c r="AF713" s="268"/>
      <c r="AG713" s="272"/>
      <c r="AH713" s="196"/>
    </row>
    <row r="714" spans="1:34" ht="12.75" customHeight="1" x14ac:dyDescent="0.15">
      <c r="A714" s="264"/>
      <c r="B714" s="265"/>
      <c r="C714" s="266"/>
      <c r="D714" s="267"/>
      <c r="E714" s="267"/>
      <c r="F714" s="267"/>
      <c r="G714" s="267"/>
      <c r="H714" s="268"/>
      <c r="I714" s="267"/>
      <c r="J714" s="267"/>
      <c r="K714" s="267"/>
      <c r="L714" s="269"/>
      <c r="M714" s="267"/>
      <c r="N714" s="267"/>
      <c r="O714" s="267"/>
      <c r="P714" s="267"/>
      <c r="Q714" s="267"/>
      <c r="R714" s="270"/>
      <c r="S714" s="267"/>
      <c r="T714" s="267"/>
      <c r="U714" s="271"/>
      <c r="V714" s="268"/>
      <c r="W714" s="272"/>
      <c r="X714" s="272"/>
      <c r="Y714" s="272"/>
      <c r="Z714" s="272"/>
      <c r="AA714" s="272"/>
      <c r="AB714" s="268"/>
      <c r="AC714" s="272"/>
      <c r="AD714" s="272"/>
      <c r="AE714" s="272"/>
      <c r="AF714" s="268"/>
      <c r="AG714" s="272"/>
      <c r="AH714" s="196"/>
    </row>
    <row r="715" spans="1:34" ht="12.75" customHeight="1" x14ac:dyDescent="0.15">
      <c r="A715" s="264"/>
      <c r="B715" s="265"/>
      <c r="C715" s="266"/>
      <c r="D715" s="267"/>
      <c r="E715" s="267"/>
      <c r="F715" s="267"/>
      <c r="G715" s="267"/>
      <c r="H715" s="268"/>
      <c r="I715" s="267"/>
      <c r="J715" s="267"/>
      <c r="K715" s="267"/>
      <c r="L715" s="269"/>
      <c r="M715" s="267"/>
      <c r="N715" s="267"/>
      <c r="O715" s="267"/>
      <c r="P715" s="267"/>
      <c r="Q715" s="267"/>
      <c r="R715" s="270"/>
      <c r="S715" s="267"/>
      <c r="T715" s="267"/>
      <c r="U715" s="271"/>
      <c r="V715" s="268"/>
      <c r="W715" s="272"/>
      <c r="X715" s="272"/>
      <c r="Y715" s="272"/>
      <c r="Z715" s="272"/>
      <c r="AA715" s="272"/>
      <c r="AB715" s="268"/>
      <c r="AC715" s="272"/>
      <c r="AD715" s="272"/>
      <c r="AE715" s="272"/>
      <c r="AF715" s="268"/>
      <c r="AG715" s="272"/>
      <c r="AH715" s="196"/>
    </row>
    <row r="716" spans="1:34" ht="12.75" customHeight="1" x14ac:dyDescent="0.15">
      <c r="A716" s="264"/>
      <c r="B716" s="265"/>
      <c r="C716" s="266"/>
      <c r="D716" s="267"/>
      <c r="E716" s="267"/>
      <c r="F716" s="267"/>
      <c r="G716" s="267"/>
      <c r="H716" s="268"/>
      <c r="I716" s="267"/>
      <c r="J716" s="267"/>
      <c r="K716" s="267"/>
      <c r="L716" s="269"/>
      <c r="M716" s="267"/>
      <c r="N716" s="267"/>
      <c r="O716" s="267"/>
      <c r="P716" s="267"/>
      <c r="Q716" s="267"/>
      <c r="R716" s="270"/>
      <c r="S716" s="267"/>
      <c r="T716" s="267"/>
      <c r="U716" s="271"/>
      <c r="V716" s="268"/>
      <c r="W716" s="272"/>
      <c r="X716" s="272"/>
      <c r="Y716" s="272"/>
      <c r="Z716" s="272"/>
      <c r="AA716" s="272"/>
      <c r="AB716" s="268"/>
      <c r="AC716" s="272"/>
      <c r="AD716" s="272"/>
      <c r="AE716" s="272"/>
      <c r="AF716" s="268"/>
      <c r="AG716" s="272"/>
      <c r="AH716" s="196"/>
    </row>
    <row r="717" spans="1:34" ht="12.75" customHeight="1" x14ac:dyDescent="0.15">
      <c r="A717" s="264"/>
      <c r="B717" s="265"/>
      <c r="C717" s="266"/>
      <c r="D717" s="267"/>
      <c r="E717" s="267"/>
      <c r="F717" s="267"/>
      <c r="G717" s="267"/>
      <c r="H717" s="268"/>
      <c r="I717" s="267"/>
      <c r="J717" s="267"/>
      <c r="K717" s="267"/>
      <c r="L717" s="269"/>
      <c r="M717" s="267"/>
      <c r="N717" s="267"/>
      <c r="O717" s="267"/>
      <c r="P717" s="267"/>
      <c r="Q717" s="267"/>
      <c r="R717" s="270"/>
      <c r="S717" s="267"/>
      <c r="T717" s="267"/>
      <c r="U717" s="271"/>
      <c r="V717" s="268"/>
      <c r="W717" s="272"/>
      <c r="X717" s="272"/>
      <c r="Y717" s="272"/>
      <c r="Z717" s="272"/>
      <c r="AA717" s="272"/>
      <c r="AB717" s="268"/>
      <c r="AC717" s="272"/>
      <c r="AD717" s="272"/>
      <c r="AE717" s="272"/>
      <c r="AF717" s="268"/>
      <c r="AG717" s="272"/>
      <c r="AH717" s="196"/>
    </row>
    <row r="718" spans="1:34" ht="12.75" customHeight="1" x14ac:dyDescent="0.15">
      <c r="A718" s="264"/>
      <c r="B718" s="265"/>
      <c r="C718" s="266"/>
      <c r="D718" s="267"/>
      <c r="E718" s="267"/>
      <c r="F718" s="267"/>
      <c r="G718" s="267"/>
      <c r="H718" s="268"/>
      <c r="I718" s="267"/>
      <c r="J718" s="267"/>
      <c r="K718" s="267"/>
      <c r="L718" s="269"/>
      <c r="M718" s="267"/>
      <c r="N718" s="267"/>
      <c r="O718" s="267"/>
      <c r="P718" s="267"/>
      <c r="Q718" s="267"/>
      <c r="R718" s="270"/>
      <c r="S718" s="267"/>
      <c r="T718" s="267"/>
      <c r="U718" s="271"/>
      <c r="V718" s="268"/>
      <c r="W718" s="272"/>
      <c r="X718" s="272"/>
      <c r="Y718" s="272"/>
      <c r="Z718" s="272"/>
      <c r="AA718" s="272"/>
      <c r="AB718" s="268"/>
      <c r="AC718" s="272"/>
      <c r="AD718" s="272"/>
      <c r="AE718" s="272"/>
      <c r="AF718" s="268"/>
      <c r="AG718" s="272"/>
      <c r="AH718" s="196"/>
    </row>
    <row r="719" spans="1:34" ht="12.75" customHeight="1" x14ac:dyDescent="0.15">
      <c r="A719" s="264"/>
      <c r="B719" s="265"/>
      <c r="C719" s="266"/>
      <c r="D719" s="267"/>
      <c r="E719" s="267"/>
      <c r="F719" s="267"/>
      <c r="G719" s="267"/>
      <c r="H719" s="268"/>
      <c r="I719" s="267"/>
      <c r="J719" s="267"/>
      <c r="K719" s="267"/>
      <c r="L719" s="269"/>
      <c r="M719" s="267"/>
      <c r="N719" s="267"/>
      <c r="O719" s="267"/>
      <c r="P719" s="267"/>
      <c r="Q719" s="267"/>
      <c r="R719" s="270"/>
      <c r="S719" s="267"/>
      <c r="T719" s="267"/>
      <c r="U719" s="271"/>
      <c r="V719" s="268"/>
      <c r="W719" s="272"/>
      <c r="X719" s="272"/>
      <c r="Y719" s="272"/>
      <c r="Z719" s="272"/>
      <c r="AA719" s="272"/>
      <c r="AB719" s="268"/>
      <c r="AC719" s="272"/>
      <c r="AD719" s="272"/>
      <c r="AE719" s="272"/>
      <c r="AF719" s="268"/>
      <c r="AG719" s="272"/>
      <c r="AH719" s="196"/>
    </row>
    <row r="720" spans="1:34" ht="12.75" customHeight="1" x14ac:dyDescent="0.15">
      <c r="A720" s="264"/>
      <c r="B720" s="265"/>
      <c r="C720" s="266"/>
      <c r="D720" s="267"/>
      <c r="E720" s="267"/>
      <c r="F720" s="267"/>
      <c r="G720" s="267"/>
      <c r="H720" s="268"/>
      <c r="I720" s="267"/>
      <c r="J720" s="267"/>
      <c r="K720" s="267"/>
      <c r="L720" s="269"/>
      <c r="M720" s="267"/>
      <c r="N720" s="267"/>
      <c r="O720" s="267"/>
      <c r="P720" s="267"/>
      <c r="Q720" s="267"/>
      <c r="R720" s="270"/>
      <c r="S720" s="267"/>
      <c r="T720" s="267"/>
      <c r="U720" s="271"/>
      <c r="V720" s="268"/>
      <c r="W720" s="272"/>
      <c r="X720" s="272"/>
      <c r="Y720" s="272"/>
      <c r="Z720" s="272"/>
      <c r="AA720" s="272"/>
      <c r="AB720" s="268"/>
      <c r="AC720" s="272"/>
      <c r="AD720" s="272"/>
      <c r="AE720" s="272"/>
      <c r="AF720" s="268"/>
      <c r="AG720" s="272"/>
      <c r="AH720" s="196"/>
    </row>
    <row r="721" spans="1:34" ht="12.75" customHeight="1" x14ac:dyDescent="0.15">
      <c r="A721" s="264"/>
      <c r="B721" s="265"/>
      <c r="C721" s="266"/>
      <c r="D721" s="267"/>
      <c r="E721" s="267"/>
      <c r="F721" s="267"/>
      <c r="G721" s="267"/>
      <c r="H721" s="268"/>
      <c r="I721" s="267"/>
      <c r="J721" s="267"/>
      <c r="K721" s="267"/>
      <c r="L721" s="269"/>
      <c r="M721" s="267"/>
      <c r="N721" s="267"/>
      <c r="O721" s="267"/>
      <c r="P721" s="267"/>
      <c r="Q721" s="267"/>
      <c r="R721" s="270"/>
      <c r="S721" s="267"/>
      <c r="T721" s="267"/>
      <c r="U721" s="271"/>
      <c r="V721" s="268"/>
      <c r="W721" s="272"/>
      <c r="X721" s="272"/>
      <c r="Y721" s="272"/>
      <c r="Z721" s="272"/>
      <c r="AA721" s="272"/>
      <c r="AB721" s="268"/>
      <c r="AC721" s="272"/>
      <c r="AD721" s="272"/>
      <c r="AE721" s="272"/>
      <c r="AF721" s="268"/>
      <c r="AG721" s="272"/>
      <c r="AH721" s="196"/>
    </row>
    <row r="722" spans="1:34" ht="12.75" customHeight="1" x14ac:dyDescent="0.15">
      <c r="A722" s="264"/>
      <c r="B722" s="265"/>
      <c r="C722" s="266"/>
      <c r="D722" s="267"/>
      <c r="E722" s="267"/>
      <c r="F722" s="267"/>
      <c r="G722" s="267"/>
      <c r="H722" s="268"/>
      <c r="I722" s="267"/>
      <c r="J722" s="267"/>
      <c r="K722" s="267"/>
      <c r="L722" s="269"/>
      <c r="M722" s="267"/>
      <c r="N722" s="267"/>
      <c r="O722" s="267"/>
      <c r="P722" s="267"/>
      <c r="Q722" s="267"/>
      <c r="R722" s="270"/>
      <c r="S722" s="267"/>
      <c r="T722" s="267"/>
      <c r="U722" s="271"/>
      <c r="V722" s="268"/>
      <c r="W722" s="272"/>
      <c r="X722" s="272"/>
      <c r="Y722" s="272"/>
      <c r="Z722" s="272"/>
      <c r="AA722" s="272"/>
      <c r="AB722" s="268"/>
      <c r="AC722" s="272"/>
      <c r="AD722" s="272"/>
      <c r="AE722" s="272"/>
      <c r="AF722" s="268"/>
      <c r="AG722" s="272"/>
      <c r="AH722" s="196"/>
    </row>
    <row r="723" spans="1:34" ht="12.75" customHeight="1" x14ac:dyDescent="0.15">
      <c r="A723" s="264"/>
      <c r="B723" s="265"/>
      <c r="C723" s="266"/>
      <c r="D723" s="267"/>
      <c r="E723" s="267"/>
      <c r="F723" s="267"/>
      <c r="G723" s="267"/>
      <c r="H723" s="268"/>
      <c r="I723" s="267"/>
      <c r="J723" s="267"/>
      <c r="K723" s="267"/>
      <c r="L723" s="269"/>
      <c r="M723" s="267"/>
      <c r="N723" s="267"/>
      <c r="O723" s="267"/>
      <c r="P723" s="267"/>
      <c r="Q723" s="267"/>
      <c r="R723" s="270"/>
      <c r="S723" s="267"/>
      <c r="T723" s="267"/>
      <c r="U723" s="271"/>
      <c r="V723" s="268"/>
      <c r="W723" s="272"/>
      <c r="X723" s="272"/>
      <c r="Y723" s="272"/>
      <c r="Z723" s="272"/>
      <c r="AA723" s="272"/>
      <c r="AB723" s="268"/>
      <c r="AC723" s="272"/>
      <c r="AD723" s="272"/>
      <c r="AE723" s="272"/>
      <c r="AF723" s="268"/>
      <c r="AG723" s="272"/>
      <c r="AH723" s="196"/>
    </row>
    <row r="724" spans="1:34" ht="12.75" customHeight="1" x14ac:dyDescent="0.15">
      <c r="A724" s="264"/>
      <c r="B724" s="265"/>
      <c r="C724" s="266"/>
      <c r="D724" s="267"/>
      <c r="E724" s="267"/>
      <c r="F724" s="267"/>
      <c r="G724" s="267"/>
      <c r="H724" s="268"/>
      <c r="I724" s="267"/>
      <c r="J724" s="267"/>
      <c r="K724" s="267"/>
      <c r="L724" s="269"/>
      <c r="M724" s="267"/>
      <c r="N724" s="267"/>
      <c r="O724" s="267"/>
      <c r="P724" s="267"/>
      <c r="Q724" s="267"/>
      <c r="R724" s="270"/>
      <c r="S724" s="267"/>
      <c r="T724" s="267"/>
      <c r="U724" s="271"/>
      <c r="V724" s="268"/>
      <c r="W724" s="272"/>
      <c r="X724" s="272"/>
      <c r="Y724" s="272"/>
      <c r="Z724" s="272"/>
      <c r="AA724" s="272"/>
      <c r="AB724" s="268"/>
      <c r="AC724" s="272"/>
      <c r="AD724" s="272"/>
      <c r="AE724" s="272"/>
      <c r="AF724" s="268"/>
      <c r="AG724" s="272"/>
      <c r="AH724" s="196"/>
    </row>
    <row r="725" spans="1:34" ht="12.75" customHeight="1" x14ac:dyDescent="0.15">
      <c r="A725" s="264"/>
      <c r="B725" s="265"/>
      <c r="C725" s="266"/>
      <c r="D725" s="267"/>
      <c r="E725" s="267"/>
      <c r="F725" s="267"/>
      <c r="G725" s="267"/>
      <c r="H725" s="268"/>
      <c r="I725" s="267"/>
      <c r="J725" s="267"/>
      <c r="K725" s="267"/>
      <c r="L725" s="269"/>
      <c r="M725" s="267"/>
      <c r="N725" s="267"/>
      <c r="O725" s="267"/>
      <c r="P725" s="267"/>
      <c r="Q725" s="267"/>
      <c r="R725" s="270"/>
      <c r="S725" s="267"/>
      <c r="T725" s="267"/>
      <c r="U725" s="271"/>
      <c r="V725" s="268"/>
      <c r="W725" s="272"/>
      <c r="X725" s="272"/>
      <c r="Y725" s="272"/>
      <c r="Z725" s="272"/>
      <c r="AA725" s="272"/>
      <c r="AB725" s="268"/>
      <c r="AC725" s="272"/>
      <c r="AD725" s="272"/>
      <c r="AE725" s="272"/>
      <c r="AF725" s="268"/>
      <c r="AG725" s="272"/>
      <c r="AH725" s="196"/>
    </row>
    <row r="726" spans="1:34" ht="12.75" customHeight="1" x14ac:dyDescent="0.15">
      <c r="A726" s="264"/>
      <c r="B726" s="265"/>
      <c r="C726" s="266"/>
      <c r="D726" s="267"/>
      <c r="E726" s="267"/>
      <c r="F726" s="267"/>
      <c r="G726" s="267"/>
      <c r="H726" s="268"/>
      <c r="I726" s="267"/>
      <c r="J726" s="267"/>
      <c r="K726" s="267"/>
      <c r="L726" s="269"/>
      <c r="M726" s="267"/>
      <c r="N726" s="267"/>
      <c r="O726" s="267"/>
      <c r="P726" s="267"/>
      <c r="Q726" s="267"/>
      <c r="R726" s="270"/>
      <c r="S726" s="267"/>
      <c r="T726" s="267"/>
      <c r="U726" s="271"/>
      <c r="V726" s="268"/>
      <c r="W726" s="272"/>
      <c r="X726" s="272"/>
      <c r="Y726" s="272"/>
      <c r="Z726" s="272"/>
      <c r="AA726" s="272"/>
      <c r="AB726" s="268"/>
      <c r="AC726" s="272"/>
      <c r="AD726" s="272"/>
      <c r="AE726" s="272"/>
      <c r="AF726" s="268"/>
      <c r="AG726" s="272"/>
      <c r="AH726" s="196"/>
    </row>
    <row r="727" spans="1:34" ht="12.75" customHeight="1" x14ac:dyDescent="0.15">
      <c r="A727" s="264"/>
      <c r="B727" s="265"/>
      <c r="C727" s="266"/>
      <c r="D727" s="267"/>
      <c r="E727" s="267"/>
      <c r="F727" s="267"/>
      <c r="G727" s="267"/>
      <c r="H727" s="268"/>
      <c r="I727" s="267"/>
      <c r="J727" s="267"/>
      <c r="K727" s="267"/>
      <c r="L727" s="269"/>
      <c r="M727" s="267"/>
      <c r="N727" s="267"/>
      <c r="O727" s="267"/>
      <c r="P727" s="267"/>
      <c r="Q727" s="267"/>
      <c r="R727" s="270"/>
      <c r="S727" s="267"/>
      <c r="T727" s="267"/>
      <c r="U727" s="271"/>
      <c r="V727" s="268"/>
      <c r="W727" s="272"/>
      <c r="X727" s="272"/>
      <c r="Y727" s="272"/>
      <c r="Z727" s="272"/>
      <c r="AA727" s="272"/>
      <c r="AB727" s="268"/>
      <c r="AC727" s="272"/>
      <c r="AD727" s="272"/>
      <c r="AE727" s="272"/>
      <c r="AF727" s="268"/>
      <c r="AG727" s="272"/>
      <c r="AH727" s="196"/>
    </row>
    <row r="728" spans="1:34" ht="12.75" customHeight="1" x14ac:dyDescent="0.15">
      <c r="A728" s="264"/>
      <c r="B728" s="265"/>
      <c r="C728" s="266"/>
      <c r="D728" s="267"/>
      <c r="E728" s="267"/>
      <c r="F728" s="267"/>
      <c r="G728" s="267"/>
      <c r="H728" s="268"/>
      <c r="I728" s="267"/>
      <c r="J728" s="267"/>
      <c r="K728" s="267"/>
      <c r="L728" s="269"/>
      <c r="M728" s="267"/>
      <c r="N728" s="267"/>
      <c r="O728" s="267"/>
      <c r="P728" s="267"/>
      <c r="Q728" s="267"/>
      <c r="R728" s="270"/>
      <c r="S728" s="267"/>
      <c r="T728" s="267"/>
      <c r="U728" s="271"/>
      <c r="V728" s="268"/>
      <c r="W728" s="272"/>
      <c r="X728" s="272"/>
      <c r="Y728" s="272"/>
      <c r="Z728" s="272"/>
      <c r="AA728" s="272"/>
      <c r="AB728" s="268"/>
      <c r="AC728" s="272"/>
      <c r="AD728" s="272"/>
      <c r="AE728" s="272"/>
      <c r="AF728" s="268"/>
      <c r="AG728" s="272"/>
      <c r="AH728" s="196"/>
    </row>
    <row r="729" spans="1:34" ht="12.75" customHeight="1" x14ac:dyDescent="0.15">
      <c r="A729" s="264"/>
      <c r="B729" s="265"/>
      <c r="C729" s="266"/>
      <c r="D729" s="267"/>
      <c r="E729" s="267"/>
      <c r="F729" s="267"/>
      <c r="G729" s="267"/>
      <c r="H729" s="268"/>
      <c r="I729" s="267"/>
      <c r="J729" s="267"/>
      <c r="K729" s="267"/>
      <c r="L729" s="269"/>
      <c r="M729" s="267"/>
      <c r="N729" s="267"/>
      <c r="O729" s="267"/>
      <c r="P729" s="267"/>
      <c r="Q729" s="267"/>
      <c r="R729" s="270"/>
      <c r="S729" s="267"/>
      <c r="T729" s="267"/>
      <c r="U729" s="271"/>
      <c r="V729" s="268"/>
      <c r="W729" s="272"/>
      <c r="X729" s="272"/>
      <c r="Y729" s="272"/>
      <c r="Z729" s="272"/>
      <c r="AA729" s="272"/>
      <c r="AB729" s="268"/>
      <c r="AC729" s="272"/>
      <c r="AD729" s="272"/>
      <c r="AE729" s="272"/>
      <c r="AF729" s="268"/>
      <c r="AG729" s="272"/>
      <c r="AH729" s="196"/>
    </row>
    <row r="730" spans="1:34" ht="12.75" customHeight="1" x14ac:dyDescent="0.15">
      <c r="A730" s="264"/>
      <c r="B730" s="265"/>
      <c r="C730" s="266"/>
      <c r="D730" s="267"/>
      <c r="E730" s="267"/>
      <c r="F730" s="267"/>
      <c r="G730" s="267"/>
      <c r="H730" s="268"/>
      <c r="I730" s="267"/>
      <c r="J730" s="267"/>
      <c r="K730" s="267"/>
      <c r="L730" s="269"/>
      <c r="M730" s="267"/>
      <c r="N730" s="267"/>
      <c r="O730" s="267"/>
      <c r="P730" s="267"/>
      <c r="Q730" s="267"/>
      <c r="R730" s="270"/>
      <c r="S730" s="267"/>
      <c r="T730" s="267"/>
      <c r="U730" s="271"/>
      <c r="V730" s="268"/>
      <c r="W730" s="272"/>
      <c r="X730" s="272"/>
      <c r="Y730" s="272"/>
      <c r="Z730" s="272"/>
      <c r="AA730" s="272"/>
      <c r="AB730" s="268"/>
      <c r="AC730" s="272"/>
      <c r="AD730" s="272"/>
      <c r="AE730" s="272"/>
      <c r="AF730" s="268"/>
      <c r="AG730" s="272"/>
      <c r="AH730" s="196"/>
    </row>
    <row r="731" spans="1:34" ht="12.75" customHeight="1" x14ac:dyDescent="0.15">
      <c r="A731" s="264"/>
      <c r="B731" s="265"/>
      <c r="C731" s="266"/>
      <c r="D731" s="267"/>
      <c r="E731" s="267"/>
      <c r="F731" s="267"/>
      <c r="G731" s="267"/>
      <c r="H731" s="268"/>
      <c r="I731" s="267"/>
      <c r="J731" s="267"/>
      <c r="K731" s="267"/>
      <c r="L731" s="269"/>
      <c r="M731" s="267"/>
      <c r="N731" s="267"/>
      <c r="O731" s="267"/>
      <c r="P731" s="267"/>
      <c r="Q731" s="267"/>
      <c r="R731" s="270"/>
      <c r="S731" s="267"/>
      <c r="T731" s="267"/>
      <c r="U731" s="271"/>
      <c r="V731" s="268"/>
      <c r="W731" s="272"/>
      <c r="X731" s="272"/>
      <c r="Y731" s="272"/>
      <c r="Z731" s="272"/>
      <c r="AA731" s="272"/>
      <c r="AB731" s="268"/>
      <c r="AC731" s="272"/>
      <c r="AD731" s="272"/>
      <c r="AE731" s="272"/>
      <c r="AF731" s="268"/>
      <c r="AG731" s="272"/>
      <c r="AH731" s="196"/>
    </row>
    <row r="732" spans="1:34" ht="12.75" customHeight="1" x14ac:dyDescent="0.15">
      <c r="A732" s="264"/>
      <c r="B732" s="265"/>
      <c r="C732" s="266"/>
      <c r="D732" s="267"/>
      <c r="E732" s="267"/>
      <c r="F732" s="267"/>
      <c r="G732" s="267"/>
      <c r="H732" s="268"/>
      <c r="I732" s="267"/>
      <c r="J732" s="267"/>
      <c r="K732" s="267"/>
      <c r="L732" s="269"/>
      <c r="M732" s="267"/>
      <c r="N732" s="267"/>
      <c r="O732" s="267"/>
      <c r="P732" s="267"/>
      <c r="Q732" s="267"/>
      <c r="R732" s="270"/>
      <c r="S732" s="267"/>
      <c r="T732" s="267"/>
      <c r="U732" s="271"/>
      <c r="V732" s="268"/>
      <c r="W732" s="272"/>
      <c r="X732" s="272"/>
      <c r="Y732" s="272"/>
      <c r="Z732" s="272"/>
      <c r="AA732" s="272"/>
      <c r="AB732" s="268"/>
      <c r="AC732" s="272"/>
      <c r="AD732" s="272"/>
      <c r="AE732" s="272"/>
      <c r="AF732" s="268"/>
      <c r="AG732" s="272"/>
      <c r="AH732" s="196"/>
    </row>
    <row r="733" spans="1:34" ht="12.75" customHeight="1" x14ac:dyDescent="0.15">
      <c r="A733" s="264"/>
      <c r="B733" s="265"/>
      <c r="C733" s="266"/>
      <c r="D733" s="267"/>
      <c r="E733" s="267"/>
      <c r="F733" s="267"/>
      <c r="G733" s="267"/>
      <c r="H733" s="268"/>
      <c r="I733" s="267"/>
      <c r="J733" s="267"/>
      <c r="K733" s="267"/>
      <c r="L733" s="269"/>
      <c r="M733" s="267"/>
      <c r="N733" s="267"/>
      <c r="O733" s="267"/>
      <c r="P733" s="267"/>
      <c r="Q733" s="267"/>
      <c r="R733" s="270"/>
      <c r="S733" s="267"/>
      <c r="T733" s="267"/>
      <c r="U733" s="271"/>
      <c r="V733" s="268"/>
      <c r="W733" s="272"/>
      <c r="X733" s="272"/>
      <c r="Y733" s="272"/>
      <c r="Z733" s="272"/>
      <c r="AA733" s="272"/>
      <c r="AB733" s="268"/>
      <c r="AC733" s="272"/>
      <c r="AD733" s="272"/>
      <c r="AE733" s="272"/>
      <c r="AF733" s="268"/>
      <c r="AG733" s="272"/>
      <c r="AH733" s="196"/>
    </row>
    <row r="734" spans="1:34" ht="12.75" customHeight="1" x14ac:dyDescent="0.15">
      <c r="A734" s="264"/>
      <c r="B734" s="265"/>
      <c r="C734" s="266"/>
      <c r="D734" s="267"/>
      <c r="E734" s="267"/>
      <c r="F734" s="267"/>
      <c r="G734" s="267"/>
      <c r="H734" s="268"/>
      <c r="I734" s="267"/>
      <c r="J734" s="267"/>
      <c r="K734" s="267"/>
      <c r="L734" s="269"/>
      <c r="M734" s="267"/>
      <c r="N734" s="267"/>
      <c r="O734" s="267"/>
      <c r="P734" s="267"/>
      <c r="Q734" s="267"/>
      <c r="R734" s="270"/>
      <c r="S734" s="267"/>
      <c r="T734" s="267"/>
      <c r="U734" s="271"/>
      <c r="V734" s="268"/>
      <c r="W734" s="272"/>
      <c r="X734" s="272"/>
      <c r="Y734" s="272"/>
      <c r="Z734" s="272"/>
      <c r="AA734" s="272"/>
      <c r="AB734" s="268"/>
      <c r="AC734" s="272"/>
      <c r="AD734" s="272"/>
      <c r="AE734" s="272"/>
      <c r="AF734" s="268"/>
      <c r="AG734" s="272"/>
      <c r="AH734" s="196"/>
    </row>
    <row r="735" spans="1:34" ht="12.75" customHeight="1" x14ac:dyDescent="0.15">
      <c r="A735" s="264"/>
      <c r="B735" s="265"/>
      <c r="C735" s="266"/>
      <c r="D735" s="267"/>
      <c r="E735" s="267"/>
      <c r="F735" s="267"/>
      <c r="G735" s="267"/>
      <c r="H735" s="268"/>
      <c r="I735" s="267"/>
      <c r="J735" s="267"/>
      <c r="K735" s="267"/>
      <c r="L735" s="269"/>
      <c r="M735" s="267"/>
      <c r="N735" s="267"/>
      <c r="O735" s="267"/>
      <c r="P735" s="267"/>
      <c r="Q735" s="267"/>
      <c r="R735" s="270"/>
      <c r="S735" s="267"/>
      <c r="T735" s="267"/>
      <c r="U735" s="271"/>
      <c r="V735" s="268"/>
      <c r="W735" s="272"/>
      <c r="X735" s="272"/>
      <c r="Y735" s="272"/>
      <c r="Z735" s="272"/>
      <c r="AA735" s="272"/>
      <c r="AB735" s="268"/>
      <c r="AC735" s="272"/>
      <c r="AD735" s="272"/>
      <c r="AE735" s="272"/>
      <c r="AF735" s="268"/>
      <c r="AG735" s="272"/>
      <c r="AH735" s="196"/>
    </row>
    <row r="736" spans="1:34" ht="12.75" customHeight="1" x14ac:dyDescent="0.15">
      <c r="A736" s="264"/>
      <c r="B736" s="265"/>
      <c r="C736" s="266"/>
      <c r="D736" s="267"/>
      <c r="E736" s="267"/>
      <c r="F736" s="267"/>
      <c r="G736" s="267"/>
      <c r="H736" s="268"/>
      <c r="I736" s="267"/>
      <c r="J736" s="267"/>
      <c r="K736" s="267"/>
      <c r="L736" s="269"/>
      <c r="M736" s="267"/>
      <c r="N736" s="267"/>
      <c r="O736" s="267"/>
      <c r="P736" s="267"/>
      <c r="Q736" s="267"/>
      <c r="R736" s="270"/>
      <c r="S736" s="267"/>
      <c r="T736" s="267"/>
      <c r="U736" s="271"/>
      <c r="V736" s="268"/>
      <c r="W736" s="272"/>
      <c r="X736" s="272"/>
      <c r="Y736" s="272"/>
      <c r="Z736" s="272"/>
      <c r="AA736" s="272"/>
      <c r="AB736" s="268"/>
      <c r="AC736" s="272"/>
      <c r="AD736" s="272"/>
      <c r="AE736" s="272"/>
      <c r="AF736" s="268"/>
      <c r="AG736" s="272"/>
      <c r="AH736" s="196"/>
    </row>
    <row r="737" spans="1:34" ht="12.75" customHeight="1" x14ac:dyDescent="0.15">
      <c r="A737" s="264"/>
      <c r="B737" s="265"/>
      <c r="C737" s="266"/>
      <c r="D737" s="267"/>
      <c r="E737" s="267"/>
      <c r="F737" s="267"/>
      <c r="G737" s="267"/>
      <c r="H737" s="268"/>
      <c r="I737" s="267"/>
      <c r="J737" s="267"/>
      <c r="K737" s="267"/>
      <c r="L737" s="269"/>
      <c r="M737" s="267"/>
      <c r="N737" s="267"/>
      <c r="O737" s="267"/>
      <c r="P737" s="267"/>
      <c r="Q737" s="267"/>
      <c r="R737" s="270"/>
      <c r="S737" s="267"/>
      <c r="T737" s="267"/>
      <c r="U737" s="271"/>
      <c r="V737" s="268"/>
      <c r="W737" s="272"/>
      <c r="X737" s="272"/>
      <c r="Y737" s="272"/>
      <c r="Z737" s="272"/>
      <c r="AA737" s="272"/>
      <c r="AB737" s="268"/>
      <c r="AC737" s="272"/>
      <c r="AD737" s="272"/>
      <c r="AE737" s="272"/>
      <c r="AF737" s="268"/>
      <c r="AG737" s="272"/>
      <c r="AH737" s="196"/>
    </row>
    <row r="738" spans="1:34" ht="12.75" customHeight="1" x14ac:dyDescent="0.15">
      <c r="A738" s="264"/>
      <c r="B738" s="265"/>
      <c r="C738" s="266"/>
      <c r="D738" s="267"/>
      <c r="E738" s="267"/>
      <c r="F738" s="267"/>
      <c r="G738" s="267"/>
      <c r="H738" s="268"/>
      <c r="I738" s="267"/>
      <c r="J738" s="267"/>
      <c r="K738" s="267"/>
      <c r="L738" s="269"/>
      <c r="M738" s="267"/>
      <c r="N738" s="267"/>
      <c r="O738" s="267"/>
      <c r="P738" s="267"/>
      <c r="Q738" s="267"/>
      <c r="R738" s="270"/>
      <c r="S738" s="267"/>
      <c r="T738" s="267"/>
      <c r="U738" s="271"/>
      <c r="V738" s="268"/>
      <c r="W738" s="272"/>
      <c r="X738" s="272"/>
      <c r="Y738" s="272"/>
      <c r="Z738" s="272"/>
      <c r="AA738" s="272"/>
      <c r="AB738" s="268"/>
      <c r="AC738" s="272"/>
      <c r="AD738" s="272"/>
      <c r="AE738" s="272"/>
      <c r="AF738" s="268"/>
      <c r="AG738" s="272"/>
      <c r="AH738" s="196"/>
    </row>
    <row r="739" spans="1:34" ht="12.75" customHeight="1" x14ac:dyDescent="0.15">
      <c r="A739" s="264"/>
      <c r="B739" s="265"/>
      <c r="C739" s="266"/>
      <c r="D739" s="267"/>
      <c r="E739" s="267"/>
      <c r="F739" s="267"/>
      <c r="G739" s="267"/>
      <c r="H739" s="268"/>
      <c r="I739" s="267"/>
      <c r="J739" s="267"/>
      <c r="K739" s="267"/>
      <c r="L739" s="269"/>
      <c r="M739" s="267"/>
      <c r="N739" s="267"/>
      <c r="O739" s="267"/>
      <c r="P739" s="267"/>
      <c r="Q739" s="267"/>
      <c r="R739" s="270"/>
      <c r="S739" s="267"/>
      <c r="T739" s="267"/>
      <c r="U739" s="271"/>
      <c r="V739" s="268"/>
      <c r="W739" s="272"/>
      <c r="X739" s="272"/>
      <c r="Y739" s="272"/>
      <c r="Z739" s="272"/>
      <c r="AA739" s="272"/>
      <c r="AB739" s="268"/>
      <c r="AC739" s="272"/>
      <c r="AD739" s="272"/>
      <c r="AE739" s="272"/>
      <c r="AF739" s="268"/>
      <c r="AG739" s="272"/>
      <c r="AH739" s="196"/>
    </row>
    <row r="740" spans="1:34" ht="12.75" customHeight="1" x14ac:dyDescent="0.15">
      <c r="A740" s="264"/>
      <c r="B740" s="265"/>
      <c r="C740" s="266"/>
      <c r="D740" s="267"/>
      <c r="E740" s="267"/>
      <c r="F740" s="267"/>
      <c r="G740" s="267"/>
      <c r="H740" s="268"/>
      <c r="I740" s="267"/>
      <c r="J740" s="267"/>
      <c r="K740" s="267"/>
      <c r="L740" s="269"/>
      <c r="M740" s="267"/>
      <c r="N740" s="267"/>
      <c r="O740" s="267"/>
      <c r="P740" s="267"/>
      <c r="Q740" s="267"/>
      <c r="R740" s="270"/>
      <c r="S740" s="267"/>
      <c r="T740" s="267"/>
      <c r="U740" s="271"/>
      <c r="V740" s="268"/>
      <c r="W740" s="272"/>
      <c r="X740" s="272"/>
      <c r="Y740" s="272"/>
      <c r="Z740" s="272"/>
      <c r="AA740" s="272"/>
      <c r="AB740" s="268"/>
      <c r="AC740" s="272"/>
      <c r="AD740" s="272"/>
      <c r="AE740" s="272"/>
      <c r="AF740" s="268"/>
      <c r="AG740" s="272"/>
      <c r="AH740" s="196"/>
    </row>
    <row r="741" spans="1:34" ht="12.75" customHeight="1" x14ac:dyDescent="0.15">
      <c r="A741" s="264"/>
      <c r="B741" s="265"/>
      <c r="C741" s="266"/>
      <c r="D741" s="267"/>
      <c r="E741" s="267"/>
      <c r="F741" s="267"/>
      <c r="G741" s="267"/>
      <c r="H741" s="268"/>
      <c r="I741" s="267"/>
      <c r="J741" s="267"/>
      <c r="K741" s="267"/>
      <c r="L741" s="269"/>
      <c r="M741" s="267"/>
      <c r="N741" s="267"/>
      <c r="O741" s="267"/>
      <c r="P741" s="267"/>
      <c r="Q741" s="267"/>
      <c r="R741" s="270"/>
      <c r="S741" s="267"/>
      <c r="T741" s="267"/>
      <c r="U741" s="271"/>
      <c r="V741" s="268"/>
      <c r="W741" s="272"/>
      <c r="X741" s="272"/>
      <c r="Y741" s="272"/>
      <c r="Z741" s="272"/>
      <c r="AA741" s="272"/>
      <c r="AB741" s="268"/>
      <c r="AC741" s="272"/>
      <c r="AD741" s="272"/>
      <c r="AE741" s="272"/>
      <c r="AF741" s="268"/>
      <c r="AG741" s="272"/>
      <c r="AH741" s="196"/>
    </row>
    <row r="742" spans="1:34" ht="12.75" customHeight="1" x14ac:dyDescent="0.15">
      <c r="A742" s="264"/>
      <c r="B742" s="265"/>
      <c r="C742" s="266"/>
      <c r="D742" s="267"/>
      <c r="E742" s="267"/>
      <c r="F742" s="267"/>
      <c r="G742" s="267"/>
      <c r="H742" s="268"/>
      <c r="I742" s="267"/>
      <c r="J742" s="267"/>
      <c r="K742" s="267"/>
      <c r="L742" s="269"/>
      <c r="M742" s="267"/>
      <c r="N742" s="267"/>
      <c r="O742" s="267"/>
      <c r="P742" s="267"/>
      <c r="Q742" s="267"/>
      <c r="R742" s="270"/>
      <c r="S742" s="267"/>
      <c r="T742" s="267"/>
      <c r="U742" s="271"/>
      <c r="V742" s="268"/>
      <c r="W742" s="272"/>
      <c r="X742" s="272"/>
      <c r="Y742" s="272"/>
      <c r="Z742" s="272"/>
      <c r="AA742" s="272"/>
      <c r="AB742" s="268"/>
      <c r="AC742" s="272"/>
      <c r="AD742" s="272"/>
      <c r="AE742" s="272"/>
      <c r="AF742" s="268"/>
      <c r="AG742" s="272"/>
      <c r="AH742" s="196"/>
    </row>
    <row r="743" spans="1:34" ht="12.75" customHeight="1" x14ac:dyDescent="0.15">
      <c r="A743" s="264"/>
      <c r="B743" s="265"/>
      <c r="C743" s="266"/>
      <c r="D743" s="267"/>
      <c r="E743" s="267"/>
      <c r="F743" s="267"/>
      <c r="G743" s="267"/>
      <c r="H743" s="268"/>
      <c r="I743" s="267"/>
      <c r="J743" s="267"/>
      <c r="K743" s="267"/>
      <c r="L743" s="269"/>
      <c r="M743" s="267"/>
      <c r="N743" s="267"/>
      <c r="O743" s="267"/>
      <c r="P743" s="267"/>
      <c r="Q743" s="267"/>
      <c r="R743" s="270"/>
      <c r="S743" s="267"/>
      <c r="T743" s="267"/>
      <c r="U743" s="271"/>
      <c r="V743" s="268"/>
      <c r="W743" s="272"/>
      <c r="X743" s="272"/>
      <c r="Y743" s="272"/>
      <c r="Z743" s="272"/>
      <c r="AA743" s="272"/>
      <c r="AB743" s="268"/>
      <c r="AC743" s="272"/>
      <c r="AD743" s="272"/>
      <c r="AE743" s="272"/>
      <c r="AF743" s="268"/>
      <c r="AG743" s="272"/>
      <c r="AH743" s="196"/>
    </row>
    <row r="744" spans="1:34" ht="12.75" customHeight="1" x14ac:dyDescent="0.15">
      <c r="A744" s="264"/>
      <c r="B744" s="265"/>
      <c r="C744" s="266"/>
      <c r="D744" s="267"/>
      <c r="E744" s="267"/>
      <c r="F744" s="267"/>
      <c r="G744" s="267"/>
      <c r="H744" s="268"/>
      <c r="I744" s="267"/>
      <c r="J744" s="267"/>
      <c r="K744" s="267"/>
      <c r="L744" s="269"/>
      <c r="M744" s="267"/>
      <c r="N744" s="267"/>
      <c r="O744" s="267"/>
      <c r="P744" s="267"/>
      <c r="Q744" s="267"/>
      <c r="R744" s="270"/>
      <c r="S744" s="267"/>
      <c r="T744" s="267"/>
      <c r="U744" s="271"/>
      <c r="V744" s="268"/>
      <c r="W744" s="272"/>
      <c r="X744" s="272"/>
      <c r="Y744" s="272"/>
      <c r="Z744" s="272"/>
      <c r="AA744" s="272"/>
      <c r="AB744" s="268"/>
      <c r="AC744" s="272"/>
      <c r="AD744" s="272"/>
      <c r="AE744" s="272"/>
      <c r="AF744" s="268"/>
      <c r="AG744" s="272"/>
      <c r="AH744" s="196"/>
    </row>
    <row r="745" spans="1:34" ht="12.75" customHeight="1" x14ac:dyDescent="0.15">
      <c r="A745" s="264"/>
      <c r="B745" s="265"/>
      <c r="C745" s="266"/>
      <c r="D745" s="267"/>
      <c r="E745" s="267"/>
      <c r="F745" s="267"/>
      <c r="G745" s="267"/>
      <c r="H745" s="268"/>
      <c r="I745" s="267"/>
      <c r="J745" s="267"/>
      <c r="K745" s="267"/>
      <c r="L745" s="269"/>
      <c r="M745" s="267"/>
      <c r="N745" s="267"/>
      <c r="O745" s="267"/>
      <c r="P745" s="267"/>
      <c r="Q745" s="267"/>
      <c r="R745" s="270"/>
      <c r="S745" s="267"/>
      <c r="T745" s="267"/>
      <c r="U745" s="271"/>
      <c r="V745" s="268"/>
      <c r="W745" s="272"/>
      <c r="X745" s="272"/>
      <c r="Y745" s="272"/>
      <c r="Z745" s="272"/>
      <c r="AA745" s="272"/>
      <c r="AB745" s="268"/>
      <c r="AC745" s="272"/>
      <c r="AD745" s="272"/>
      <c r="AE745" s="272"/>
      <c r="AF745" s="268"/>
      <c r="AG745" s="272"/>
      <c r="AH745" s="196"/>
    </row>
    <row r="746" spans="1:34" ht="12.75" customHeight="1" x14ac:dyDescent="0.15">
      <c r="A746" s="264"/>
      <c r="B746" s="265"/>
      <c r="C746" s="266"/>
      <c r="D746" s="267"/>
      <c r="E746" s="267"/>
      <c r="F746" s="267"/>
      <c r="G746" s="267"/>
      <c r="H746" s="268"/>
      <c r="I746" s="267"/>
      <c r="J746" s="267"/>
      <c r="K746" s="267"/>
      <c r="L746" s="269"/>
      <c r="M746" s="267"/>
      <c r="N746" s="267"/>
      <c r="O746" s="267"/>
      <c r="P746" s="267"/>
      <c r="Q746" s="267"/>
      <c r="R746" s="270"/>
      <c r="S746" s="267"/>
      <c r="T746" s="267"/>
      <c r="U746" s="271"/>
      <c r="V746" s="268"/>
      <c r="W746" s="272"/>
      <c r="X746" s="272"/>
      <c r="Y746" s="272"/>
      <c r="Z746" s="272"/>
      <c r="AA746" s="272"/>
      <c r="AB746" s="268"/>
      <c r="AC746" s="272"/>
      <c r="AD746" s="272"/>
      <c r="AE746" s="272"/>
      <c r="AF746" s="268"/>
      <c r="AG746" s="272"/>
      <c r="AH746" s="196"/>
    </row>
    <row r="747" spans="1:34" ht="12.75" customHeight="1" x14ac:dyDescent="0.15">
      <c r="A747" s="264"/>
      <c r="B747" s="265"/>
      <c r="C747" s="266"/>
      <c r="D747" s="267"/>
      <c r="E747" s="267"/>
      <c r="F747" s="267"/>
      <c r="G747" s="267"/>
      <c r="H747" s="268"/>
      <c r="I747" s="267"/>
      <c r="J747" s="267"/>
      <c r="K747" s="267"/>
      <c r="L747" s="269"/>
      <c r="M747" s="267"/>
      <c r="N747" s="267"/>
      <c r="O747" s="267"/>
      <c r="P747" s="267"/>
      <c r="Q747" s="267"/>
      <c r="R747" s="270"/>
      <c r="S747" s="267"/>
      <c r="T747" s="267"/>
      <c r="U747" s="271"/>
      <c r="V747" s="268"/>
      <c r="W747" s="272"/>
      <c r="X747" s="272"/>
      <c r="Y747" s="272"/>
      <c r="Z747" s="272"/>
      <c r="AA747" s="272"/>
      <c r="AB747" s="268"/>
      <c r="AC747" s="272"/>
      <c r="AD747" s="272"/>
      <c r="AE747" s="272"/>
      <c r="AF747" s="268"/>
      <c r="AG747" s="272"/>
      <c r="AH747" s="196"/>
    </row>
    <row r="748" spans="1:34" ht="12.75" customHeight="1" x14ac:dyDescent="0.15">
      <c r="A748" s="264"/>
      <c r="B748" s="265"/>
      <c r="C748" s="266"/>
      <c r="D748" s="267"/>
      <c r="E748" s="267"/>
      <c r="F748" s="267"/>
      <c r="G748" s="267"/>
      <c r="H748" s="268"/>
      <c r="I748" s="267"/>
      <c r="J748" s="267"/>
      <c r="K748" s="267"/>
      <c r="L748" s="269"/>
      <c r="M748" s="267"/>
      <c r="N748" s="267"/>
      <c r="O748" s="267"/>
      <c r="P748" s="267"/>
      <c r="Q748" s="267"/>
      <c r="R748" s="270"/>
      <c r="S748" s="267"/>
      <c r="T748" s="267"/>
      <c r="U748" s="271"/>
      <c r="V748" s="268"/>
      <c r="W748" s="272"/>
      <c r="X748" s="272"/>
      <c r="Y748" s="272"/>
      <c r="Z748" s="272"/>
      <c r="AA748" s="272"/>
      <c r="AB748" s="268"/>
      <c r="AC748" s="272"/>
      <c r="AD748" s="272"/>
      <c r="AE748" s="272"/>
      <c r="AF748" s="268"/>
      <c r="AG748" s="272"/>
      <c r="AH748" s="196"/>
    </row>
    <row r="749" spans="1:34" ht="12.75" customHeight="1" x14ac:dyDescent="0.15">
      <c r="A749" s="264"/>
      <c r="B749" s="265"/>
      <c r="C749" s="266"/>
      <c r="D749" s="267"/>
      <c r="E749" s="267"/>
      <c r="F749" s="267"/>
      <c r="G749" s="267"/>
      <c r="H749" s="268"/>
      <c r="I749" s="267"/>
      <c r="J749" s="267"/>
      <c r="K749" s="267"/>
      <c r="L749" s="269"/>
      <c r="M749" s="267"/>
      <c r="N749" s="267"/>
      <c r="O749" s="267"/>
      <c r="P749" s="267"/>
      <c r="Q749" s="267"/>
      <c r="R749" s="270"/>
      <c r="S749" s="267"/>
      <c r="T749" s="267"/>
      <c r="U749" s="271"/>
      <c r="V749" s="268"/>
      <c r="W749" s="272"/>
      <c r="X749" s="272"/>
      <c r="Y749" s="272"/>
      <c r="Z749" s="272"/>
      <c r="AA749" s="272"/>
      <c r="AB749" s="268"/>
      <c r="AC749" s="272"/>
      <c r="AD749" s="272"/>
      <c r="AE749" s="272"/>
      <c r="AF749" s="268"/>
      <c r="AG749" s="272"/>
      <c r="AH749" s="196"/>
    </row>
    <row r="750" spans="1:34" ht="12.75" customHeight="1" x14ac:dyDescent="0.15">
      <c r="A750" s="264"/>
      <c r="B750" s="265"/>
      <c r="C750" s="266"/>
      <c r="D750" s="267"/>
      <c r="E750" s="267"/>
      <c r="F750" s="267"/>
      <c r="G750" s="267"/>
      <c r="H750" s="268"/>
      <c r="I750" s="267"/>
      <c r="J750" s="267"/>
      <c r="K750" s="267"/>
      <c r="L750" s="269"/>
      <c r="M750" s="267"/>
      <c r="N750" s="267"/>
      <c r="O750" s="267"/>
      <c r="P750" s="267"/>
      <c r="Q750" s="267"/>
      <c r="R750" s="270"/>
      <c r="S750" s="267"/>
      <c r="T750" s="267"/>
      <c r="U750" s="271"/>
      <c r="V750" s="268"/>
      <c r="W750" s="272"/>
      <c r="X750" s="272"/>
      <c r="Y750" s="272"/>
      <c r="Z750" s="272"/>
      <c r="AA750" s="272"/>
      <c r="AB750" s="268"/>
      <c r="AC750" s="272"/>
      <c r="AD750" s="272"/>
      <c r="AE750" s="272"/>
      <c r="AF750" s="268"/>
      <c r="AG750" s="272"/>
      <c r="AH750" s="196"/>
    </row>
    <row r="751" spans="1:34" ht="12.75" customHeight="1" x14ac:dyDescent="0.15">
      <c r="A751" s="264"/>
      <c r="B751" s="265"/>
      <c r="C751" s="266"/>
      <c r="D751" s="267"/>
      <c r="E751" s="267"/>
      <c r="F751" s="267"/>
      <c r="G751" s="267"/>
      <c r="H751" s="268"/>
      <c r="I751" s="267"/>
      <c r="J751" s="267"/>
      <c r="K751" s="267"/>
      <c r="L751" s="269"/>
      <c r="M751" s="267"/>
      <c r="N751" s="267"/>
      <c r="O751" s="267"/>
      <c r="P751" s="267"/>
      <c r="Q751" s="267"/>
      <c r="R751" s="270"/>
      <c r="S751" s="267"/>
      <c r="T751" s="267"/>
      <c r="U751" s="271"/>
      <c r="V751" s="268"/>
      <c r="W751" s="272"/>
      <c r="X751" s="272"/>
      <c r="Y751" s="272"/>
      <c r="Z751" s="272"/>
      <c r="AA751" s="272"/>
      <c r="AB751" s="268"/>
      <c r="AC751" s="272"/>
      <c r="AD751" s="272"/>
      <c r="AE751" s="272"/>
      <c r="AF751" s="268"/>
      <c r="AG751" s="272"/>
      <c r="AH751" s="196"/>
    </row>
    <row r="752" spans="1:34" ht="12.75" customHeight="1" x14ac:dyDescent="0.15">
      <c r="A752" s="264"/>
      <c r="B752" s="265"/>
      <c r="C752" s="266"/>
      <c r="D752" s="267"/>
      <c r="E752" s="267"/>
      <c r="F752" s="267"/>
      <c r="G752" s="267"/>
      <c r="H752" s="268"/>
      <c r="I752" s="267"/>
      <c r="J752" s="267"/>
      <c r="K752" s="267"/>
      <c r="L752" s="269"/>
      <c r="M752" s="267"/>
      <c r="N752" s="267"/>
      <c r="O752" s="267"/>
      <c r="P752" s="267"/>
      <c r="Q752" s="267"/>
      <c r="R752" s="270"/>
      <c r="S752" s="267"/>
      <c r="T752" s="267"/>
      <c r="U752" s="271"/>
      <c r="V752" s="268"/>
      <c r="W752" s="272"/>
      <c r="X752" s="272"/>
      <c r="Y752" s="272"/>
      <c r="Z752" s="272"/>
      <c r="AA752" s="272"/>
      <c r="AB752" s="268"/>
      <c r="AC752" s="272"/>
      <c r="AD752" s="272"/>
      <c r="AE752" s="272"/>
      <c r="AF752" s="268"/>
      <c r="AG752" s="272"/>
      <c r="AH752" s="196"/>
    </row>
    <row r="753" spans="1:34" ht="12.75" customHeight="1" x14ac:dyDescent="0.15">
      <c r="A753" s="264"/>
      <c r="B753" s="265"/>
      <c r="C753" s="266"/>
      <c r="D753" s="267"/>
      <c r="E753" s="267"/>
      <c r="F753" s="267"/>
      <c r="G753" s="267"/>
      <c r="H753" s="268"/>
      <c r="I753" s="267"/>
      <c r="J753" s="267"/>
      <c r="K753" s="267"/>
      <c r="L753" s="269"/>
      <c r="M753" s="267"/>
      <c r="N753" s="267"/>
      <c r="O753" s="267"/>
      <c r="P753" s="267"/>
      <c r="Q753" s="267"/>
      <c r="R753" s="270"/>
      <c r="S753" s="267"/>
      <c r="T753" s="267"/>
      <c r="U753" s="271"/>
      <c r="V753" s="268"/>
      <c r="W753" s="272"/>
      <c r="X753" s="272"/>
      <c r="Y753" s="272"/>
      <c r="Z753" s="272"/>
      <c r="AA753" s="272"/>
      <c r="AB753" s="268"/>
      <c r="AC753" s="272"/>
      <c r="AD753" s="272"/>
      <c r="AE753" s="272"/>
      <c r="AF753" s="268"/>
      <c r="AG753" s="272"/>
      <c r="AH753" s="196"/>
    </row>
    <row r="754" spans="1:34" ht="12.75" customHeight="1" x14ac:dyDescent="0.15">
      <c r="A754" s="264"/>
      <c r="B754" s="265"/>
      <c r="C754" s="266"/>
      <c r="D754" s="267"/>
      <c r="E754" s="267"/>
      <c r="F754" s="267"/>
      <c r="G754" s="267"/>
      <c r="H754" s="268"/>
      <c r="I754" s="267"/>
      <c r="J754" s="267"/>
      <c r="K754" s="267"/>
      <c r="L754" s="269"/>
      <c r="M754" s="267"/>
      <c r="N754" s="267"/>
      <c r="O754" s="267"/>
      <c r="P754" s="267"/>
      <c r="Q754" s="267"/>
      <c r="R754" s="270"/>
      <c r="S754" s="267"/>
      <c r="T754" s="267"/>
      <c r="U754" s="271"/>
      <c r="V754" s="268"/>
      <c r="W754" s="272"/>
      <c r="X754" s="272"/>
      <c r="Y754" s="272"/>
      <c r="Z754" s="272"/>
      <c r="AA754" s="272"/>
      <c r="AB754" s="268"/>
      <c r="AC754" s="272"/>
      <c r="AD754" s="272"/>
      <c r="AE754" s="272"/>
      <c r="AF754" s="268"/>
      <c r="AG754" s="272"/>
      <c r="AH754" s="196"/>
    </row>
    <row r="755" spans="1:34" ht="12.75" customHeight="1" x14ac:dyDescent="0.15">
      <c r="A755" s="264"/>
      <c r="B755" s="265"/>
      <c r="C755" s="266"/>
      <c r="D755" s="267"/>
      <c r="E755" s="267"/>
      <c r="F755" s="267"/>
      <c r="G755" s="267"/>
      <c r="H755" s="268"/>
      <c r="I755" s="267"/>
      <c r="J755" s="267"/>
      <c r="K755" s="267"/>
      <c r="L755" s="269"/>
      <c r="M755" s="267"/>
      <c r="N755" s="267"/>
      <c r="O755" s="267"/>
      <c r="P755" s="267"/>
      <c r="Q755" s="267"/>
      <c r="R755" s="270"/>
      <c r="S755" s="267"/>
      <c r="T755" s="267"/>
      <c r="U755" s="271"/>
      <c r="V755" s="268"/>
      <c r="W755" s="272"/>
      <c r="X755" s="272"/>
      <c r="Y755" s="272"/>
      <c r="Z755" s="272"/>
      <c r="AA755" s="272"/>
      <c r="AB755" s="268"/>
      <c r="AC755" s="272"/>
      <c r="AD755" s="272"/>
      <c r="AE755" s="272"/>
      <c r="AF755" s="268"/>
      <c r="AG755" s="272"/>
      <c r="AH755" s="196"/>
    </row>
    <row r="756" spans="1:34" ht="12.75" customHeight="1" x14ac:dyDescent="0.15">
      <c r="A756" s="264"/>
      <c r="B756" s="265"/>
      <c r="C756" s="266"/>
      <c r="D756" s="267"/>
      <c r="E756" s="267"/>
      <c r="F756" s="267"/>
      <c r="G756" s="267"/>
      <c r="H756" s="268"/>
      <c r="I756" s="267"/>
      <c r="J756" s="267"/>
      <c r="K756" s="267"/>
      <c r="L756" s="269"/>
      <c r="M756" s="267"/>
      <c r="N756" s="267"/>
      <c r="O756" s="267"/>
      <c r="P756" s="267"/>
      <c r="Q756" s="267"/>
      <c r="R756" s="270"/>
      <c r="S756" s="267"/>
      <c r="T756" s="267"/>
      <c r="U756" s="271"/>
      <c r="V756" s="268"/>
      <c r="W756" s="272"/>
      <c r="X756" s="272"/>
      <c r="Y756" s="272"/>
      <c r="Z756" s="272"/>
      <c r="AA756" s="272"/>
      <c r="AB756" s="268"/>
      <c r="AC756" s="272"/>
      <c r="AD756" s="272"/>
      <c r="AE756" s="272"/>
      <c r="AF756" s="268"/>
      <c r="AG756" s="272"/>
      <c r="AH756" s="196"/>
    </row>
    <row r="757" spans="1:34" ht="12.75" customHeight="1" x14ac:dyDescent="0.15">
      <c r="A757" s="264"/>
      <c r="B757" s="265"/>
      <c r="C757" s="266"/>
      <c r="D757" s="267"/>
      <c r="E757" s="267"/>
      <c r="F757" s="267"/>
      <c r="G757" s="267"/>
      <c r="H757" s="268"/>
      <c r="I757" s="267"/>
      <c r="J757" s="267"/>
      <c r="K757" s="267"/>
      <c r="L757" s="269"/>
      <c r="M757" s="267"/>
      <c r="N757" s="267"/>
      <c r="O757" s="267"/>
      <c r="P757" s="267"/>
      <c r="Q757" s="267"/>
      <c r="R757" s="270"/>
      <c r="S757" s="267"/>
      <c r="T757" s="267"/>
      <c r="U757" s="271"/>
      <c r="V757" s="268"/>
      <c r="W757" s="272"/>
      <c r="X757" s="272"/>
      <c r="Y757" s="272"/>
      <c r="Z757" s="272"/>
      <c r="AA757" s="272"/>
      <c r="AB757" s="268"/>
      <c r="AC757" s="272"/>
      <c r="AD757" s="272"/>
      <c r="AE757" s="272"/>
      <c r="AF757" s="268"/>
      <c r="AG757" s="272"/>
      <c r="AH757" s="196"/>
    </row>
    <row r="758" spans="1:34" ht="12.75" customHeight="1" x14ac:dyDescent="0.15">
      <c r="A758" s="264"/>
      <c r="B758" s="265"/>
      <c r="C758" s="266"/>
      <c r="D758" s="267"/>
      <c r="E758" s="267"/>
      <c r="F758" s="267"/>
      <c r="G758" s="267"/>
      <c r="H758" s="268"/>
      <c r="I758" s="267"/>
      <c r="J758" s="267"/>
      <c r="K758" s="267"/>
      <c r="L758" s="269"/>
      <c r="M758" s="267"/>
      <c r="N758" s="267"/>
      <c r="O758" s="267"/>
      <c r="P758" s="267"/>
      <c r="Q758" s="267"/>
      <c r="R758" s="270"/>
      <c r="S758" s="267"/>
      <c r="T758" s="267"/>
      <c r="U758" s="271"/>
      <c r="V758" s="268"/>
      <c r="W758" s="272"/>
      <c r="X758" s="272"/>
      <c r="Y758" s="272"/>
      <c r="Z758" s="272"/>
      <c r="AA758" s="272"/>
      <c r="AB758" s="268"/>
      <c r="AC758" s="272"/>
      <c r="AD758" s="272"/>
      <c r="AE758" s="272"/>
      <c r="AF758" s="268"/>
      <c r="AG758" s="272"/>
      <c r="AH758" s="196"/>
    </row>
    <row r="759" spans="1:34" ht="12.75" customHeight="1" x14ac:dyDescent="0.15">
      <c r="A759" s="264"/>
      <c r="B759" s="265"/>
      <c r="C759" s="266"/>
      <c r="D759" s="267"/>
      <c r="E759" s="267"/>
      <c r="F759" s="267"/>
      <c r="G759" s="267"/>
      <c r="H759" s="268"/>
      <c r="I759" s="267"/>
      <c r="J759" s="267"/>
      <c r="K759" s="267"/>
      <c r="L759" s="269"/>
      <c r="M759" s="267"/>
      <c r="N759" s="267"/>
      <c r="O759" s="267"/>
      <c r="P759" s="267"/>
      <c r="Q759" s="267"/>
      <c r="R759" s="270"/>
      <c r="S759" s="267"/>
      <c r="T759" s="267"/>
      <c r="U759" s="271"/>
      <c r="V759" s="268"/>
      <c r="W759" s="272"/>
      <c r="X759" s="272"/>
      <c r="Y759" s="272"/>
      <c r="Z759" s="272"/>
      <c r="AA759" s="272"/>
      <c r="AB759" s="268"/>
      <c r="AC759" s="272"/>
      <c r="AD759" s="272"/>
      <c r="AE759" s="272"/>
      <c r="AF759" s="268"/>
      <c r="AG759" s="272"/>
      <c r="AH759" s="196"/>
    </row>
    <row r="760" spans="1:34" ht="12.75" customHeight="1" x14ac:dyDescent="0.15">
      <c r="A760" s="264"/>
      <c r="B760" s="265"/>
      <c r="C760" s="266"/>
      <c r="D760" s="267"/>
      <c r="E760" s="267"/>
      <c r="F760" s="267"/>
      <c r="G760" s="267"/>
      <c r="H760" s="268"/>
      <c r="I760" s="267"/>
      <c r="J760" s="267"/>
      <c r="K760" s="267"/>
      <c r="L760" s="269"/>
      <c r="M760" s="267"/>
      <c r="N760" s="267"/>
      <c r="O760" s="267"/>
      <c r="P760" s="267"/>
      <c r="Q760" s="267"/>
      <c r="R760" s="270"/>
      <c r="S760" s="267"/>
      <c r="T760" s="267"/>
      <c r="U760" s="271"/>
      <c r="V760" s="268"/>
      <c r="W760" s="272"/>
      <c r="X760" s="272"/>
      <c r="Y760" s="272"/>
      <c r="Z760" s="272"/>
      <c r="AA760" s="272"/>
      <c r="AB760" s="268"/>
      <c r="AC760" s="272"/>
      <c r="AD760" s="272"/>
      <c r="AE760" s="272"/>
      <c r="AF760" s="268"/>
      <c r="AG760" s="272"/>
      <c r="AH760" s="196"/>
    </row>
    <row r="761" spans="1:34" ht="12.75" customHeight="1" x14ac:dyDescent="0.15">
      <c r="A761" s="264"/>
      <c r="B761" s="265"/>
      <c r="C761" s="266"/>
      <c r="D761" s="267"/>
      <c r="E761" s="267"/>
      <c r="F761" s="267"/>
      <c r="G761" s="267"/>
      <c r="H761" s="268"/>
      <c r="I761" s="267"/>
      <c r="J761" s="267"/>
      <c r="K761" s="267"/>
      <c r="L761" s="269"/>
      <c r="M761" s="267"/>
      <c r="N761" s="267"/>
      <c r="O761" s="267"/>
      <c r="P761" s="267"/>
      <c r="Q761" s="267"/>
      <c r="R761" s="270"/>
      <c r="S761" s="267"/>
      <c r="T761" s="267"/>
      <c r="U761" s="271"/>
      <c r="V761" s="268"/>
      <c r="W761" s="272"/>
      <c r="X761" s="272"/>
      <c r="Y761" s="272"/>
      <c r="Z761" s="272"/>
      <c r="AA761" s="272"/>
      <c r="AB761" s="268"/>
      <c r="AC761" s="272"/>
      <c r="AD761" s="272"/>
      <c r="AE761" s="272"/>
      <c r="AF761" s="268"/>
      <c r="AG761" s="272"/>
      <c r="AH761" s="196"/>
    </row>
    <row r="762" spans="1:34" ht="12.75" customHeight="1" x14ac:dyDescent="0.15">
      <c r="A762" s="264"/>
      <c r="B762" s="265"/>
      <c r="C762" s="266"/>
      <c r="D762" s="267"/>
      <c r="E762" s="267"/>
      <c r="F762" s="267"/>
      <c r="G762" s="267"/>
      <c r="H762" s="268"/>
      <c r="I762" s="267"/>
      <c r="J762" s="267"/>
      <c r="K762" s="267"/>
      <c r="L762" s="269"/>
      <c r="M762" s="267"/>
      <c r="N762" s="267"/>
      <c r="O762" s="267"/>
      <c r="P762" s="267"/>
      <c r="Q762" s="267"/>
      <c r="R762" s="270"/>
      <c r="S762" s="267"/>
      <c r="T762" s="267"/>
      <c r="U762" s="271"/>
      <c r="V762" s="268"/>
      <c r="W762" s="272"/>
      <c r="X762" s="272"/>
      <c r="Y762" s="272"/>
      <c r="Z762" s="272"/>
      <c r="AA762" s="272"/>
      <c r="AB762" s="268"/>
      <c r="AC762" s="272"/>
      <c r="AD762" s="272"/>
      <c r="AE762" s="272"/>
      <c r="AF762" s="268"/>
      <c r="AG762" s="272"/>
      <c r="AH762" s="196"/>
    </row>
    <row r="763" spans="1:34" ht="12.75" customHeight="1" x14ac:dyDescent="0.15">
      <c r="A763" s="264"/>
      <c r="B763" s="265"/>
      <c r="C763" s="266"/>
      <c r="D763" s="267"/>
      <c r="E763" s="267"/>
      <c r="F763" s="267"/>
      <c r="G763" s="267"/>
      <c r="H763" s="268"/>
      <c r="I763" s="267"/>
      <c r="J763" s="267"/>
      <c r="K763" s="267"/>
      <c r="L763" s="269"/>
      <c r="M763" s="267"/>
      <c r="N763" s="267"/>
      <c r="O763" s="267"/>
      <c r="P763" s="267"/>
      <c r="Q763" s="267"/>
      <c r="R763" s="270"/>
      <c r="S763" s="267"/>
      <c r="T763" s="267"/>
      <c r="U763" s="271"/>
      <c r="V763" s="268"/>
      <c r="W763" s="272"/>
      <c r="X763" s="272"/>
      <c r="Y763" s="272"/>
      <c r="Z763" s="272"/>
      <c r="AA763" s="272"/>
      <c r="AB763" s="268"/>
      <c r="AC763" s="272"/>
      <c r="AD763" s="272"/>
      <c r="AE763" s="272"/>
      <c r="AF763" s="268"/>
      <c r="AG763" s="272"/>
      <c r="AH763" s="196"/>
    </row>
    <row r="764" spans="1:34" ht="12.75" customHeight="1" x14ac:dyDescent="0.15">
      <c r="A764" s="264"/>
      <c r="B764" s="265"/>
      <c r="C764" s="266"/>
      <c r="D764" s="267"/>
      <c r="E764" s="267"/>
      <c r="F764" s="267"/>
      <c r="G764" s="267"/>
      <c r="H764" s="268"/>
      <c r="I764" s="267"/>
      <c r="J764" s="267"/>
      <c r="K764" s="267"/>
      <c r="L764" s="269"/>
      <c r="M764" s="267"/>
      <c r="N764" s="267"/>
      <c r="O764" s="267"/>
      <c r="P764" s="267"/>
      <c r="Q764" s="267"/>
      <c r="R764" s="270"/>
      <c r="S764" s="267"/>
      <c r="T764" s="267"/>
      <c r="U764" s="271"/>
      <c r="V764" s="268"/>
      <c r="W764" s="272"/>
      <c r="X764" s="272"/>
      <c r="Y764" s="272"/>
      <c r="Z764" s="272"/>
      <c r="AA764" s="272"/>
      <c r="AB764" s="268"/>
      <c r="AC764" s="272"/>
      <c r="AD764" s="272"/>
      <c r="AE764" s="272"/>
      <c r="AF764" s="268"/>
      <c r="AG764" s="272"/>
      <c r="AH764" s="196"/>
    </row>
    <row r="765" spans="1:34" ht="12.75" customHeight="1" x14ac:dyDescent="0.15">
      <c r="A765" s="264"/>
      <c r="B765" s="265"/>
      <c r="C765" s="266"/>
      <c r="D765" s="267"/>
      <c r="E765" s="267"/>
      <c r="F765" s="267"/>
      <c r="G765" s="267"/>
      <c r="H765" s="268"/>
      <c r="I765" s="267"/>
      <c r="J765" s="267"/>
      <c r="K765" s="267"/>
      <c r="L765" s="269"/>
      <c r="M765" s="267"/>
      <c r="N765" s="267"/>
      <c r="O765" s="267"/>
      <c r="P765" s="267"/>
      <c r="Q765" s="267"/>
      <c r="R765" s="270"/>
      <c r="S765" s="267"/>
      <c r="T765" s="267"/>
      <c r="U765" s="271"/>
      <c r="V765" s="268"/>
      <c r="W765" s="272"/>
      <c r="X765" s="272"/>
      <c r="Y765" s="272"/>
      <c r="Z765" s="272"/>
      <c r="AA765" s="272"/>
      <c r="AB765" s="268"/>
      <c r="AC765" s="272"/>
      <c r="AD765" s="272"/>
      <c r="AE765" s="272"/>
      <c r="AF765" s="268"/>
      <c r="AG765" s="272"/>
      <c r="AH765" s="196"/>
    </row>
    <row r="766" spans="1:34" ht="12.75" customHeight="1" x14ac:dyDescent="0.15">
      <c r="A766" s="264"/>
      <c r="B766" s="265"/>
      <c r="C766" s="266"/>
      <c r="D766" s="267"/>
      <c r="E766" s="267"/>
      <c r="F766" s="267"/>
      <c r="G766" s="267"/>
      <c r="H766" s="268"/>
      <c r="I766" s="267"/>
      <c r="J766" s="267"/>
      <c r="K766" s="267"/>
      <c r="L766" s="269"/>
      <c r="M766" s="267"/>
      <c r="N766" s="267"/>
      <c r="O766" s="267"/>
      <c r="P766" s="267"/>
      <c r="Q766" s="267"/>
      <c r="R766" s="270"/>
      <c r="S766" s="267"/>
      <c r="T766" s="267"/>
      <c r="U766" s="271"/>
      <c r="V766" s="268"/>
      <c r="W766" s="272"/>
      <c r="X766" s="272"/>
      <c r="Y766" s="272"/>
      <c r="Z766" s="272"/>
      <c r="AA766" s="272"/>
      <c r="AB766" s="268"/>
      <c r="AC766" s="272"/>
      <c r="AD766" s="272"/>
      <c r="AE766" s="272"/>
      <c r="AF766" s="268"/>
      <c r="AG766" s="272"/>
      <c r="AH766" s="196"/>
    </row>
    <row r="767" spans="1:34" ht="12.75" customHeight="1" x14ac:dyDescent="0.15">
      <c r="A767" s="264"/>
      <c r="B767" s="265"/>
      <c r="C767" s="266"/>
      <c r="D767" s="267"/>
      <c r="E767" s="267"/>
      <c r="F767" s="267"/>
      <c r="G767" s="267"/>
      <c r="H767" s="268"/>
      <c r="I767" s="267"/>
      <c r="J767" s="267"/>
      <c r="K767" s="267"/>
      <c r="L767" s="269"/>
      <c r="M767" s="267"/>
      <c r="N767" s="267"/>
      <c r="O767" s="267"/>
      <c r="P767" s="267"/>
      <c r="Q767" s="267"/>
      <c r="R767" s="270"/>
      <c r="S767" s="267"/>
      <c r="T767" s="267"/>
      <c r="U767" s="271"/>
      <c r="V767" s="268"/>
      <c r="W767" s="272"/>
      <c r="X767" s="272"/>
      <c r="Y767" s="272"/>
      <c r="Z767" s="272"/>
      <c r="AA767" s="272"/>
      <c r="AB767" s="268"/>
      <c r="AC767" s="272"/>
      <c r="AD767" s="272"/>
      <c r="AE767" s="272"/>
      <c r="AF767" s="268"/>
      <c r="AG767" s="272"/>
      <c r="AH767" s="196"/>
    </row>
    <row r="768" spans="1:34" ht="12.75" customHeight="1" x14ac:dyDescent="0.15">
      <c r="A768" s="264"/>
      <c r="B768" s="265"/>
      <c r="C768" s="266"/>
      <c r="D768" s="267"/>
      <c r="E768" s="267"/>
      <c r="F768" s="267"/>
      <c r="G768" s="267"/>
      <c r="H768" s="268"/>
      <c r="I768" s="267"/>
      <c r="J768" s="267"/>
      <c r="K768" s="267"/>
      <c r="L768" s="269"/>
      <c r="M768" s="267"/>
      <c r="N768" s="267"/>
      <c r="O768" s="267"/>
      <c r="P768" s="267"/>
      <c r="Q768" s="267"/>
      <c r="R768" s="270"/>
      <c r="S768" s="267"/>
      <c r="T768" s="267"/>
      <c r="U768" s="271"/>
      <c r="V768" s="268"/>
      <c r="W768" s="272"/>
      <c r="X768" s="272"/>
      <c r="Y768" s="272"/>
      <c r="Z768" s="272"/>
      <c r="AA768" s="272"/>
      <c r="AB768" s="268"/>
      <c r="AC768" s="272"/>
      <c r="AD768" s="272"/>
      <c r="AE768" s="272"/>
      <c r="AF768" s="268"/>
      <c r="AG768" s="272"/>
      <c r="AH768" s="196"/>
    </row>
    <row r="769" spans="1:34" ht="12.75" customHeight="1" x14ac:dyDescent="0.15">
      <c r="A769" s="264"/>
      <c r="B769" s="265"/>
      <c r="C769" s="266"/>
      <c r="D769" s="267"/>
      <c r="E769" s="267"/>
      <c r="F769" s="267"/>
      <c r="G769" s="267"/>
      <c r="H769" s="268"/>
      <c r="I769" s="267"/>
      <c r="J769" s="267"/>
      <c r="K769" s="267"/>
      <c r="L769" s="269"/>
      <c r="M769" s="267"/>
      <c r="N769" s="267"/>
      <c r="O769" s="267"/>
      <c r="P769" s="267"/>
      <c r="Q769" s="267"/>
      <c r="R769" s="270"/>
      <c r="S769" s="267"/>
      <c r="T769" s="267"/>
      <c r="U769" s="271"/>
      <c r="V769" s="268"/>
      <c r="W769" s="272"/>
      <c r="X769" s="272"/>
      <c r="Y769" s="272"/>
      <c r="Z769" s="272"/>
      <c r="AA769" s="272"/>
      <c r="AB769" s="268"/>
      <c r="AC769" s="272"/>
      <c r="AD769" s="272"/>
      <c r="AE769" s="272"/>
      <c r="AF769" s="268"/>
      <c r="AG769" s="272"/>
      <c r="AH769" s="196"/>
    </row>
    <row r="770" spans="1:34" ht="12.75" customHeight="1" x14ac:dyDescent="0.15">
      <c r="A770" s="264"/>
      <c r="B770" s="265"/>
      <c r="C770" s="266"/>
      <c r="D770" s="267"/>
      <c r="E770" s="267"/>
      <c r="F770" s="267"/>
      <c r="G770" s="267"/>
      <c r="H770" s="268"/>
      <c r="I770" s="267"/>
      <c r="J770" s="267"/>
      <c r="K770" s="267"/>
      <c r="L770" s="269"/>
      <c r="M770" s="267"/>
      <c r="N770" s="267"/>
      <c r="O770" s="267"/>
      <c r="P770" s="267"/>
      <c r="Q770" s="267"/>
      <c r="R770" s="270"/>
      <c r="S770" s="267"/>
      <c r="T770" s="267"/>
      <c r="U770" s="271"/>
      <c r="V770" s="268"/>
      <c r="W770" s="272"/>
      <c r="X770" s="272"/>
      <c r="Y770" s="272"/>
      <c r="Z770" s="272"/>
      <c r="AA770" s="272"/>
      <c r="AB770" s="268"/>
      <c r="AC770" s="272"/>
      <c r="AD770" s="272"/>
      <c r="AE770" s="272"/>
      <c r="AF770" s="268"/>
      <c r="AG770" s="272"/>
      <c r="AH770" s="196"/>
    </row>
    <row r="771" spans="1:34" ht="12.75" customHeight="1" x14ac:dyDescent="0.15">
      <c r="A771" s="264"/>
      <c r="B771" s="265"/>
      <c r="C771" s="266"/>
      <c r="D771" s="267"/>
      <c r="E771" s="267"/>
      <c r="F771" s="267"/>
      <c r="G771" s="267"/>
      <c r="H771" s="268"/>
      <c r="I771" s="267"/>
      <c r="J771" s="267"/>
      <c r="K771" s="267"/>
      <c r="L771" s="269"/>
      <c r="M771" s="267"/>
      <c r="N771" s="267"/>
      <c r="O771" s="267"/>
      <c r="P771" s="267"/>
      <c r="Q771" s="267"/>
      <c r="R771" s="270"/>
      <c r="S771" s="267"/>
      <c r="T771" s="267"/>
      <c r="U771" s="271"/>
      <c r="V771" s="268"/>
      <c r="W771" s="272"/>
      <c r="X771" s="272"/>
      <c r="Y771" s="272"/>
      <c r="Z771" s="272"/>
      <c r="AA771" s="272"/>
      <c r="AB771" s="268"/>
      <c r="AC771" s="272"/>
      <c r="AD771" s="272"/>
      <c r="AE771" s="272"/>
      <c r="AF771" s="268"/>
      <c r="AG771" s="272"/>
      <c r="AH771" s="196"/>
    </row>
    <row r="772" spans="1:34" ht="12.75" customHeight="1" x14ac:dyDescent="0.15">
      <c r="A772" s="264"/>
      <c r="B772" s="265"/>
      <c r="C772" s="266"/>
      <c r="D772" s="267"/>
      <c r="E772" s="267"/>
      <c r="F772" s="267"/>
      <c r="G772" s="267"/>
      <c r="H772" s="268"/>
      <c r="I772" s="267"/>
      <c r="J772" s="267"/>
      <c r="K772" s="267"/>
      <c r="L772" s="269"/>
      <c r="M772" s="267"/>
      <c r="N772" s="267"/>
      <c r="O772" s="267"/>
      <c r="P772" s="267"/>
      <c r="Q772" s="267"/>
      <c r="R772" s="270"/>
      <c r="S772" s="267"/>
      <c r="T772" s="267"/>
      <c r="U772" s="271"/>
      <c r="V772" s="268"/>
      <c r="W772" s="272"/>
      <c r="X772" s="272"/>
      <c r="Y772" s="272"/>
      <c r="Z772" s="272"/>
      <c r="AA772" s="272"/>
      <c r="AB772" s="268"/>
      <c r="AC772" s="272"/>
      <c r="AD772" s="272"/>
      <c r="AE772" s="272"/>
      <c r="AF772" s="268"/>
      <c r="AG772" s="272"/>
      <c r="AH772" s="196"/>
    </row>
    <row r="773" spans="1:34" ht="12.75" customHeight="1" x14ac:dyDescent="0.15">
      <c r="A773" s="264"/>
      <c r="B773" s="265"/>
      <c r="C773" s="266"/>
      <c r="D773" s="267"/>
      <c r="E773" s="267"/>
      <c r="F773" s="267"/>
      <c r="G773" s="267"/>
      <c r="H773" s="268"/>
      <c r="I773" s="267"/>
      <c r="J773" s="267"/>
      <c r="K773" s="267"/>
      <c r="L773" s="269"/>
      <c r="M773" s="267"/>
      <c r="N773" s="267"/>
      <c r="O773" s="267"/>
      <c r="P773" s="267"/>
      <c r="Q773" s="267"/>
      <c r="R773" s="270"/>
      <c r="S773" s="267"/>
      <c r="T773" s="267"/>
      <c r="U773" s="271"/>
      <c r="V773" s="268"/>
      <c r="W773" s="272"/>
      <c r="X773" s="272"/>
      <c r="Y773" s="272"/>
      <c r="Z773" s="272"/>
      <c r="AA773" s="272"/>
      <c r="AB773" s="268"/>
      <c r="AC773" s="272"/>
      <c r="AD773" s="272"/>
      <c r="AE773" s="272"/>
      <c r="AF773" s="268"/>
      <c r="AG773" s="272"/>
      <c r="AH773" s="196"/>
    </row>
    <row r="774" spans="1:34" ht="12.75" customHeight="1" x14ac:dyDescent="0.15">
      <c r="A774" s="264"/>
      <c r="B774" s="265"/>
      <c r="C774" s="266"/>
      <c r="D774" s="267"/>
      <c r="E774" s="267"/>
      <c r="F774" s="267"/>
      <c r="G774" s="267"/>
      <c r="H774" s="268"/>
      <c r="I774" s="267"/>
      <c r="J774" s="267"/>
      <c r="K774" s="267"/>
      <c r="L774" s="269"/>
      <c r="M774" s="267"/>
      <c r="N774" s="267"/>
      <c r="O774" s="267"/>
      <c r="P774" s="267"/>
      <c r="Q774" s="267"/>
      <c r="R774" s="270"/>
      <c r="S774" s="267"/>
      <c r="T774" s="267"/>
      <c r="U774" s="271"/>
      <c r="V774" s="268"/>
      <c r="W774" s="272"/>
      <c r="X774" s="272"/>
      <c r="Y774" s="272"/>
      <c r="Z774" s="272"/>
      <c r="AA774" s="272"/>
      <c r="AB774" s="268"/>
      <c r="AC774" s="272"/>
      <c r="AD774" s="272"/>
      <c r="AE774" s="272"/>
      <c r="AF774" s="268"/>
      <c r="AG774" s="272"/>
      <c r="AH774" s="196"/>
    </row>
    <row r="775" spans="1:34" ht="12.75" customHeight="1" x14ac:dyDescent="0.15">
      <c r="A775" s="264"/>
      <c r="B775" s="265"/>
      <c r="C775" s="266"/>
      <c r="D775" s="267"/>
      <c r="E775" s="267"/>
      <c r="F775" s="267"/>
      <c r="G775" s="267"/>
      <c r="H775" s="268"/>
      <c r="I775" s="267"/>
      <c r="J775" s="267"/>
      <c r="K775" s="267"/>
      <c r="L775" s="269"/>
      <c r="M775" s="267"/>
      <c r="N775" s="267"/>
      <c r="O775" s="267"/>
      <c r="P775" s="267"/>
      <c r="Q775" s="267"/>
      <c r="R775" s="270"/>
      <c r="S775" s="267"/>
      <c r="T775" s="267"/>
      <c r="U775" s="271"/>
      <c r="V775" s="268"/>
      <c r="W775" s="272"/>
      <c r="X775" s="272"/>
      <c r="Y775" s="272"/>
      <c r="Z775" s="272"/>
      <c r="AA775" s="272"/>
      <c r="AB775" s="268"/>
      <c r="AC775" s="272"/>
      <c r="AD775" s="272"/>
      <c r="AE775" s="272"/>
      <c r="AF775" s="268"/>
      <c r="AG775" s="272"/>
      <c r="AH775" s="196"/>
    </row>
    <row r="776" spans="1:34" ht="12.75" customHeight="1" x14ac:dyDescent="0.15">
      <c r="A776" s="264"/>
      <c r="B776" s="265"/>
      <c r="C776" s="266"/>
      <c r="D776" s="267"/>
      <c r="E776" s="267"/>
      <c r="F776" s="267"/>
      <c r="G776" s="267"/>
      <c r="H776" s="268"/>
      <c r="I776" s="267"/>
      <c r="J776" s="267"/>
      <c r="K776" s="267"/>
      <c r="L776" s="269"/>
      <c r="M776" s="267"/>
      <c r="N776" s="267"/>
      <c r="O776" s="267"/>
      <c r="P776" s="267"/>
      <c r="Q776" s="267"/>
      <c r="R776" s="270"/>
      <c r="S776" s="267"/>
      <c r="T776" s="267"/>
      <c r="U776" s="271"/>
      <c r="V776" s="268"/>
      <c r="W776" s="272"/>
      <c r="X776" s="272"/>
      <c r="Y776" s="272"/>
      <c r="Z776" s="272"/>
      <c r="AA776" s="272"/>
      <c r="AB776" s="268"/>
      <c r="AC776" s="272"/>
      <c r="AD776" s="272"/>
      <c r="AE776" s="272"/>
      <c r="AF776" s="268"/>
      <c r="AG776" s="272"/>
      <c r="AH776" s="196"/>
    </row>
    <row r="777" spans="1:34" ht="12.75" customHeight="1" x14ac:dyDescent="0.15">
      <c r="A777" s="264"/>
      <c r="B777" s="265"/>
      <c r="C777" s="266"/>
      <c r="D777" s="267"/>
      <c r="E777" s="267"/>
      <c r="F777" s="267"/>
      <c r="G777" s="267"/>
      <c r="H777" s="268"/>
      <c r="I777" s="267"/>
      <c r="J777" s="267"/>
      <c r="K777" s="267"/>
      <c r="L777" s="269"/>
      <c r="M777" s="267"/>
      <c r="N777" s="267"/>
      <c r="O777" s="267"/>
      <c r="P777" s="267"/>
      <c r="Q777" s="267"/>
      <c r="R777" s="270"/>
      <c r="S777" s="267"/>
      <c r="T777" s="267"/>
      <c r="U777" s="271"/>
      <c r="V777" s="268"/>
      <c r="W777" s="272"/>
      <c r="X777" s="272"/>
      <c r="Y777" s="272"/>
      <c r="Z777" s="272"/>
      <c r="AA777" s="272"/>
      <c r="AB777" s="268"/>
      <c r="AC777" s="272"/>
      <c r="AD777" s="272"/>
      <c r="AE777" s="272"/>
      <c r="AF777" s="268"/>
      <c r="AG777" s="272"/>
      <c r="AH777" s="196"/>
    </row>
    <row r="778" spans="1:34" ht="12.75" customHeight="1" x14ac:dyDescent="0.15">
      <c r="A778" s="264"/>
      <c r="B778" s="265"/>
      <c r="C778" s="266"/>
      <c r="D778" s="267"/>
      <c r="E778" s="267"/>
      <c r="F778" s="267"/>
      <c r="G778" s="267"/>
      <c r="H778" s="268"/>
      <c r="I778" s="267"/>
      <c r="J778" s="267"/>
      <c r="K778" s="267"/>
      <c r="L778" s="269"/>
      <c r="M778" s="267"/>
      <c r="N778" s="267"/>
      <c r="O778" s="267"/>
      <c r="P778" s="267"/>
      <c r="Q778" s="267"/>
      <c r="R778" s="270"/>
      <c r="S778" s="267"/>
      <c r="T778" s="267"/>
      <c r="U778" s="271"/>
      <c r="V778" s="268"/>
      <c r="W778" s="272"/>
      <c r="X778" s="272"/>
      <c r="Y778" s="272"/>
      <c r="Z778" s="272"/>
      <c r="AA778" s="272"/>
      <c r="AB778" s="268"/>
      <c r="AC778" s="272"/>
      <c r="AD778" s="272"/>
      <c r="AE778" s="272"/>
      <c r="AF778" s="268"/>
      <c r="AG778" s="272"/>
      <c r="AH778" s="196"/>
    </row>
    <row r="779" spans="1:34" ht="12.75" customHeight="1" x14ac:dyDescent="0.15">
      <c r="A779" s="264"/>
      <c r="B779" s="265"/>
      <c r="C779" s="266"/>
      <c r="D779" s="267"/>
      <c r="E779" s="267"/>
      <c r="F779" s="267"/>
      <c r="G779" s="267"/>
      <c r="H779" s="268"/>
      <c r="I779" s="267"/>
      <c r="J779" s="267"/>
      <c r="K779" s="267"/>
      <c r="L779" s="269"/>
      <c r="M779" s="267"/>
      <c r="N779" s="267"/>
      <c r="O779" s="267"/>
      <c r="P779" s="267"/>
      <c r="Q779" s="267"/>
      <c r="R779" s="270"/>
      <c r="S779" s="267"/>
      <c r="T779" s="267"/>
      <c r="U779" s="271"/>
      <c r="V779" s="268"/>
      <c r="W779" s="272"/>
      <c r="X779" s="272"/>
      <c r="Y779" s="272"/>
      <c r="Z779" s="272"/>
      <c r="AA779" s="272"/>
      <c r="AB779" s="268"/>
      <c r="AC779" s="272"/>
      <c r="AD779" s="272"/>
      <c r="AE779" s="272"/>
      <c r="AF779" s="268"/>
      <c r="AG779" s="272"/>
      <c r="AH779" s="196"/>
    </row>
    <row r="780" spans="1:34" ht="12.75" customHeight="1" x14ac:dyDescent="0.15">
      <c r="A780" s="264"/>
      <c r="B780" s="265"/>
      <c r="C780" s="266"/>
      <c r="D780" s="267"/>
      <c r="E780" s="267"/>
      <c r="F780" s="267"/>
      <c r="G780" s="267"/>
      <c r="H780" s="268"/>
      <c r="I780" s="267"/>
      <c r="J780" s="267"/>
      <c r="K780" s="267"/>
      <c r="L780" s="269"/>
      <c r="M780" s="267"/>
      <c r="N780" s="267"/>
      <c r="O780" s="267"/>
      <c r="P780" s="267"/>
      <c r="Q780" s="267"/>
      <c r="R780" s="270"/>
      <c r="S780" s="267"/>
      <c r="T780" s="267"/>
      <c r="U780" s="271"/>
      <c r="V780" s="268"/>
      <c r="W780" s="272"/>
      <c r="X780" s="272"/>
      <c r="Y780" s="272"/>
      <c r="Z780" s="272"/>
      <c r="AA780" s="272"/>
      <c r="AB780" s="268"/>
      <c r="AC780" s="272"/>
      <c r="AD780" s="272"/>
      <c r="AE780" s="272"/>
      <c r="AF780" s="268"/>
      <c r="AG780" s="272"/>
      <c r="AH780" s="196"/>
    </row>
    <row r="781" spans="1:34" ht="12.75" customHeight="1" x14ac:dyDescent="0.15">
      <c r="A781" s="264"/>
      <c r="B781" s="265"/>
      <c r="C781" s="266"/>
      <c r="D781" s="267"/>
      <c r="E781" s="267"/>
      <c r="F781" s="267"/>
      <c r="G781" s="267"/>
      <c r="H781" s="268"/>
      <c r="I781" s="267"/>
      <c r="J781" s="267"/>
      <c r="K781" s="267"/>
      <c r="L781" s="269"/>
      <c r="M781" s="267"/>
      <c r="N781" s="267"/>
      <c r="O781" s="267"/>
      <c r="P781" s="267"/>
      <c r="Q781" s="267"/>
      <c r="R781" s="270"/>
      <c r="S781" s="267"/>
      <c r="T781" s="267"/>
      <c r="U781" s="271"/>
      <c r="V781" s="268"/>
      <c r="W781" s="272"/>
      <c r="X781" s="272"/>
      <c r="Y781" s="272"/>
      <c r="Z781" s="272"/>
      <c r="AA781" s="272"/>
      <c r="AB781" s="268"/>
      <c r="AC781" s="272"/>
      <c r="AD781" s="272"/>
      <c r="AE781" s="272"/>
      <c r="AF781" s="268"/>
      <c r="AG781" s="272"/>
      <c r="AH781" s="196"/>
    </row>
    <row r="782" spans="1:34" ht="12.75" customHeight="1" x14ac:dyDescent="0.15">
      <c r="A782" s="264"/>
      <c r="B782" s="265"/>
      <c r="C782" s="266"/>
      <c r="D782" s="267"/>
      <c r="E782" s="267"/>
      <c r="F782" s="267"/>
      <c r="G782" s="267"/>
      <c r="H782" s="268"/>
      <c r="I782" s="267"/>
      <c r="J782" s="267"/>
      <c r="K782" s="267"/>
      <c r="L782" s="269"/>
      <c r="M782" s="267"/>
      <c r="N782" s="267"/>
      <c r="O782" s="267"/>
      <c r="P782" s="267"/>
      <c r="Q782" s="267"/>
      <c r="R782" s="270"/>
      <c r="S782" s="267"/>
      <c r="T782" s="267"/>
      <c r="U782" s="271"/>
      <c r="V782" s="268"/>
      <c r="W782" s="272"/>
      <c r="X782" s="272"/>
      <c r="Y782" s="272"/>
      <c r="Z782" s="272"/>
      <c r="AA782" s="272"/>
      <c r="AB782" s="268"/>
      <c r="AC782" s="272"/>
      <c r="AD782" s="272"/>
      <c r="AE782" s="272"/>
      <c r="AF782" s="268"/>
      <c r="AG782" s="272"/>
      <c r="AH782" s="196"/>
    </row>
    <row r="783" spans="1:34" ht="12.75" customHeight="1" x14ac:dyDescent="0.15">
      <c r="A783" s="264"/>
      <c r="B783" s="265"/>
      <c r="C783" s="266"/>
      <c r="D783" s="267"/>
      <c r="E783" s="267"/>
      <c r="F783" s="267"/>
      <c r="G783" s="267"/>
      <c r="H783" s="268"/>
      <c r="I783" s="267"/>
      <c r="J783" s="267"/>
      <c r="K783" s="267"/>
      <c r="L783" s="269"/>
      <c r="M783" s="267"/>
      <c r="N783" s="267"/>
      <c r="O783" s="267"/>
      <c r="P783" s="267"/>
      <c r="Q783" s="267"/>
      <c r="R783" s="270"/>
      <c r="S783" s="267"/>
      <c r="T783" s="267"/>
      <c r="U783" s="271"/>
      <c r="V783" s="268"/>
      <c r="W783" s="272"/>
      <c r="X783" s="272"/>
      <c r="Y783" s="272"/>
      <c r="Z783" s="272"/>
      <c r="AA783" s="272"/>
      <c r="AB783" s="268"/>
      <c r="AC783" s="272"/>
      <c r="AD783" s="272"/>
      <c r="AE783" s="272"/>
      <c r="AF783" s="268"/>
      <c r="AG783" s="272"/>
      <c r="AH783" s="196"/>
    </row>
    <row r="784" spans="1:34" ht="12.75" customHeight="1" x14ac:dyDescent="0.15">
      <c r="A784" s="264"/>
      <c r="B784" s="265"/>
      <c r="C784" s="266"/>
      <c r="D784" s="267"/>
      <c r="E784" s="267"/>
      <c r="F784" s="267"/>
      <c r="G784" s="267"/>
      <c r="H784" s="268"/>
      <c r="I784" s="267"/>
      <c r="J784" s="267"/>
      <c r="K784" s="267"/>
      <c r="L784" s="269"/>
      <c r="M784" s="267"/>
      <c r="N784" s="267"/>
      <c r="O784" s="267"/>
      <c r="P784" s="267"/>
      <c r="Q784" s="267"/>
      <c r="R784" s="270"/>
      <c r="S784" s="267"/>
      <c r="T784" s="267"/>
      <c r="U784" s="271"/>
      <c r="V784" s="268"/>
      <c r="W784" s="272"/>
      <c r="X784" s="272"/>
      <c r="Y784" s="272"/>
      <c r="Z784" s="272"/>
      <c r="AA784" s="272"/>
      <c r="AB784" s="268"/>
      <c r="AC784" s="272"/>
      <c r="AD784" s="272"/>
      <c r="AE784" s="272"/>
      <c r="AF784" s="268"/>
      <c r="AG784" s="272"/>
      <c r="AH784" s="196"/>
    </row>
    <row r="785" spans="1:34" ht="12.75" customHeight="1" x14ac:dyDescent="0.15">
      <c r="A785" s="264"/>
      <c r="B785" s="265"/>
      <c r="C785" s="266"/>
      <c r="D785" s="267"/>
      <c r="E785" s="267"/>
      <c r="F785" s="267"/>
      <c r="G785" s="267"/>
      <c r="H785" s="268"/>
      <c r="I785" s="267"/>
      <c r="J785" s="267"/>
      <c r="K785" s="267"/>
      <c r="L785" s="269"/>
      <c r="M785" s="267"/>
      <c r="N785" s="267"/>
      <c r="O785" s="267"/>
      <c r="P785" s="267"/>
      <c r="Q785" s="267"/>
      <c r="R785" s="270"/>
      <c r="S785" s="267"/>
      <c r="T785" s="267"/>
      <c r="U785" s="271"/>
      <c r="V785" s="268"/>
      <c r="W785" s="272"/>
      <c r="X785" s="272"/>
      <c r="Y785" s="272"/>
      <c r="Z785" s="272"/>
      <c r="AA785" s="272"/>
      <c r="AB785" s="268"/>
      <c r="AC785" s="272"/>
      <c r="AD785" s="272"/>
      <c r="AE785" s="272"/>
      <c r="AF785" s="268"/>
      <c r="AG785" s="272"/>
      <c r="AH785" s="196"/>
    </row>
    <row r="786" spans="1:34" ht="12.75" customHeight="1" x14ac:dyDescent="0.15">
      <c r="A786" s="264"/>
      <c r="B786" s="265"/>
      <c r="C786" s="266"/>
      <c r="D786" s="267"/>
      <c r="E786" s="267"/>
      <c r="F786" s="267"/>
      <c r="G786" s="267"/>
      <c r="H786" s="268"/>
      <c r="I786" s="267"/>
      <c r="J786" s="267"/>
      <c r="K786" s="267"/>
      <c r="L786" s="269"/>
      <c r="M786" s="267"/>
      <c r="N786" s="267"/>
      <c r="O786" s="267"/>
      <c r="P786" s="267"/>
      <c r="Q786" s="267"/>
      <c r="R786" s="270"/>
      <c r="S786" s="267"/>
      <c r="T786" s="267"/>
      <c r="U786" s="271"/>
      <c r="V786" s="268"/>
      <c r="W786" s="272"/>
      <c r="X786" s="272"/>
      <c r="Y786" s="272"/>
      <c r="Z786" s="272"/>
      <c r="AA786" s="272"/>
      <c r="AB786" s="268"/>
      <c r="AC786" s="272"/>
      <c r="AD786" s="272"/>
      <c r="AE786" s="272"/>
      <c r="AF786" s="268"/>
      <c r="AG786" s="272"/>
      <c r="AH786" s="196"/>
    </row>
    <row r="787" spans="1:34" ht="12.75" customHeight="1" x14ac:dyDescent="0.15">
      <c r="A787" s="264"/>
      <c r="B787" s="265"/>
      <c r="C787" s="266"/>
      <c r="D787" s="267"/>
      <c r="E787" s="267"/>
      <c r="F787" s="267"/>
      <c r="G787" s="267"/>
      <c r="H787" s="268"/>
      <c r="I787" s="267"/>
      <c r="J787" s="267"/>
      <c r="K787" s="267"/>
      <c r="L787" s="269"/>
      <c r="M787" s="267"/>
      <c r="N787" s="267"/>
      <c r="O787" s="267"/>
      <c r="P787" s="267"/>
      <c r="Q787" s="267"/>
      <c r="R787" s="270"/>
      <c r="S787" s="267"/>
      <c r="T787" s="267"/>
      <c r="U787" s="271"/>
      <c r="V787" s="268"/>
      <c r="W787" s="272"/>
      <c r="X787" s="272"/>
      <c r="Y787" s="272"/>
      <c r="Z787" s="272"/>
      <c r="AA787" s="272"/>
      <c r="AB787" s="268"/>
      <c r="AC787" s="272"/>
      <c r="AD787" s="272"/>
      <c r="AE787" s="272"/>
      <c r="AF787" s="268"/>
      <c r="AG787" s="272"/>
      <c r="AH787" s="196"/>
    </row>
    <row r="788" spans="1:34" ht="12.75" customHeight="1" x14ac:dyDescent="0.15">
      <c r="A788" s="264"/>
      <c r="B788" s="265"/>
      <c r="C788" s="266"/>
      <c r="D788" s="267"/>
      <c r="E788" s="267"/>
      <c r="F788" s="267"/>
      <c r="G788" s="267"/>
      <c r="H788" s="268"/>
      <c r="I788" s="267"/>
      <c r="J788" s="267"/>
      <c r="K788" s="267"/>
      <c r="L788" s="269"/>
      <c r="M788" s="267"/>
      <c r="N788" s="267"/>
      <c r="O788" s="267"/>
      <c r="P788" s="267"/>
      <c r="Q788" s="267"/>
      <c r="R788" s="270"/>
      <c r="S788" s="267"/>
      <c r="T788" s="267"/>
      <c r="U788" s="271"/>
      <c r="V788" s="268"/>
      <c r="W788" s="272"/>
      <c r="X788" s="272"/>
      <c r="Y788" s="272"/>
      <c r="Z788" s="272"/>
      <c r="AA788" s="272"/>
      <c r="AB788" s="268"/>
      <c r="AC788" s="272"/>
      <c r="AD788" s="272"/>
      <c r="AE788" s="272"/>
      <c r="AF788" s="268"/>
      <c r="AG788" s="272"/>
      <c r="AH788" s="196"/>
    </row>
    <row r="789" spans="1:34" ht="12.75" customHeight="1" x14ac:dyDescent="0.15">
      <c r="A789" s="264"/>
      <c r="B789" s="265"/>
      <c r="C789" s="266"/>
      <c r="D789" s="267"/>
      <c r="E789" s="267"/>
      <c r="F789" s="267"/>
      <c r="G789" s="267"/>
      <c r="H789" s="268"/>
      <c r="I789" s="267"/>
      <c r="J789" s="267"/>
      <c r="K789" s="267"/>
      <c r="L789" s="269"/>
      <c r="M789" s="267"/>
      <c r="N789" s="267"/>
      <c r="O789" s="267"/>
      <c r="P789" s="267"/>
      <c r="Q789" s="267"/>
      <c r="R789" s="270"/>
      <c r="S789" s="267"/>
      <c r="T789" s="267"/>
      <c r="U789" s="271"/>
      <c r="V789" s="268"/>
      <c r="W789" s="272"/>
      <c r="X789" s="272"/>
      <c r="Y789" s="272"/>
      <c r="Z789" s="272"/>
      <c r="AA789" s="272"/>
      <c r="AB789" s="268"/>
      <c r="AC789" s="272"/>
      <c r="AD789" s="272"/>
      <c r="AE789" s="272"/>
      <c r="AF789" s="268"/>
      <c r="AG789" s="272"/>
      <c r="AH789" s="196"/>
    </row>
    <row r="790" spans="1:34" ht="12.75" customHeight="1" x14ac:dyDescent="0.15">
      <c r="A790" s="264"/>
      <c r="B790" s="265"/>
      <c r="C790" s="266"/>
      <c r="D790" s="267"/>
      <c r="E790" s="267"/>
      <c r="F790" s="267"/>
      <c r="G790" s="267"/>
      <c r="H790" s="268"/>
      <c r="I790" s="267"/>
      <c r="J790" s="267"/>
      <c r="K790" s="267"/>
      <c r="L790" s="269"/>
      <c r="M790" s="267"/>
      <c r="N790" s="267"/>
      <c r="O790" s="267"/>
      <c r="P790" s="267"/>
      <c r="Q790" s="267"/>
      <c r="R790" s="270"/>
      <c r="S790" s="267"/>
      <c r="T790" s="267"/>
      <c r="U790" s="271"/>
      <c r="V790" s="268"/>
      <c r="W790" s="272"/>
      <c r="X790" s="272"/>
      <c r="Y790" s="272"/>
      <c r="Z790" s="272"/>
      <c r="AA790" s="272"/>
      <c r="AB790" s="268"/>
      <c r="AC790" s="272"/>
      <c r="AD790" s="272"/>
      <c r="AE790" s="272"/>
      <c r="AF790" s="268"/>
      <c r="AG790" s="272"/>
      <c r="AH790" s="196"/>
    </row>
    <row r="791" spans="1:34" ht="12.75" customHeight="1" x14ac:dyDescent="0.15">
      <c r="A791" s="264"/>
      <c r="B791" s="265"/>
      <c r="C791" s="266"/>
      <c r="D791" s="267"/>
      <c r="E791" s="267"/>
      <c r="F791" s="267"/>
      <c r="G791" s="267"/>
      <c r="H791" s="268"/>
      <c r="I791" s="267"/>
      <c r="J791" s="267"/>
      <c r="K791" s="267"/>
      <c r="L791" s="269"/>
      <c r="M791" s="267"/>
      <c r="N791" s="267"/>
      <c r="O791" s="267"/>
      <c r="P791" s="267"/>
      <c r="Q791" s="267"/>
      <c r="R791" s="270"/>
      <c r="S791" s="267"/>
      <c r="T791" s="267"/>
      <c r="U791" s="271"/>
      <c r="V791" s="268"/>
      <c r="W791" s="272"/>
      <c r="X791" s="272"/>
      <c r="Y791" s="272"/>
      <c r="Z791" s="272"/>
      <c r="AA791" s="272"/>
      <c r="AB791" s="268"/>
      <c r="AC791" s="272"/>
      <c r="AD791" s="272"/>
      <c r="AE791" s="272"/>
      <c r="AF791" s="268"/>
      <c r="AG791" s="272"/>
      <c r="AH791" s="196"/>
    </row>
    <row r="792" spans="1:34" ht="12.75" customHeight="1" x14ac:dyDescent="0.15">
      <c r="A792" s="264"/>
      <c r="B792" s="265"/>
      <c r="C792" s="266"/>
      <c r="D792" s="267"/>
      <c r="E792" s="267"/>
      <c r="F792" s="267"/>
      <c r="G792" s="267"/>
      <c r="H792" s="268"/>
      <c r="I792" s="267"/>
      <c r="J792" s="267"/>
      <c r="K792" s="267"/>
      <c r="L792" s="269"/>
      <c r="M792" s="267"/>
      <c r="N792" s="267"/>
      <c r="O792" s="267"/>
      <c r="P792" s="267"/>
      <c r="Q792" s="267"/>
      <c r="R792" s="270"/>
      <c r="S792" s="267"/>
      <c r="T792" s="267"/>
      <c r="U792" s="271"/>
      <c r="V792" s="268"/>
      <c r="W792" s="272"/>
      <c r="X792" s="272"/>
      <c r="Y792" s="272"/>
      <c r="Z792" s="272"/>
      <c r="AA792" s="272"/>
      <c r="AB792" s="268"/>
      <c r="AC792" s="272"/>
      <c r="AD792" s="272"/>
      <c r="AE792" s="272"/>
      <c r="AF792" s="268"/>
      <c r="AG792" s="272"/>
      <c r="AH792" s="196"/>
    </row>
    <row r="793" spans="1:34" ht="12.75" customHeight="1" x14ac:dyDescent="0.15">
      <c r="A793" s="264"/>
      <c r="B793" s="265"/>
      <c r="C793" s="266"/>
      <c r="D793" s="267"/>
      <c r="E793" s="267"/>
      <c r="F793" s="267"/>
      <c r="G793" s="267"/>
      <c r="H793" s="268"/>
      <c r="I793" s="267"/>
      <c r="J793" s="267"/>
      <c r="K793" s="267"/>
      <c r="L793" s="269"/>
      <c r="M793" s="267"/>
      <c r="N793" s="267"/>
      <c r="O793" s="267"/>
      <c r="P793" s="267"/>
      <c r="Q793" s="267"/>
      <c r="R793" s="270"/>
      <c r="S793" s="267"/>
      <c r="T793" s="267"/>
      <c r="U793" s="271"/>
      <c r="V793" s="268"/>
      <c r="W793" s="272"/>
      <c r="X793" s="272"/>
      <c r="Y793" s="272"/>
      <c r="Z793" s="272"/>
      <c r="AA793" s="272"/>
      <c r="AB793" s="268"/>
      <c r="AC793" s="272"/>
      <c r="AD793" s="272"/>
      <c r="AE793" s="272"/>
      <c r="AF793" s="268"/>
      <c r="AG793" s="272"/>
      <c r="AH793" s="196"/>
    </row>
    <row r="794" spans="1:34" ht="12.75" customHeight="1" x14ac:dyDescent="0.15">
      <c r="A794" s="264"/>
      <c r="B794" s="265"/>
      <c r="C794" s="266"/>
      <c r="D794" s="267"/>
      <c r="E794" s="267"/>
      <c r="F794" s="267"/>
      <c r="G794" s="267"/>
      <c r="H794" s="268"/>
      <c r="I794" s="267"/>
      <c r="J794" s="267"/>
      <c r="K794" s="267"/>
      <c r="L794" s="269"/>
      <c r="M794" s="267"/>
      <c r="N794" s="267"/>
      <c r="O794" s="267"/>
      <c r="P794" s="267"/>
      <c r="Q794" s="267"/>
      <c r="R794" s="270"/>
      <c r="S794" s="267"/>
      <c r="T794" s="267"/>
      <c r="U794" s="271"/>
      <c r="V794" s="268"/>
      <c r="W794" s="272"/>
      <c r="X794" s="272"/>
      <c r="Y794" s="272"/>
      <c r="Z794" s="272"/>
      <c r="AA794" s="272"/>
      <c r="AB794" s="268"/>
      <c r="AC794" s="272"/>
      <c r="AD794" s="272"/>
      <c r="AE794" s="272"/>
      <c r="AF794" s="268"/>
      <c r="AG794" s="272"/>
      <c r="AH794" s="196"/>
    </row>
    <row r="795" spans="1:34" ht="12.75" customHeight="1" x14ac:dyDescent="0.15">
      <c r="A795" s="264"/>
      <c r="B795" s="265"/>
      <c r="C795" s="266"/>
      <c r="D795" s="267"/>
      <c r="E795" s="267"/>
      <c r="F795" s="267"/>
      <c r="G795" s="267"/>
      <c r="H795" s="268"/>
      <c r="I795" s="267"/>
      <c r="J795" s="267"/>
      <c r="K795" s="267"/>
      <c r="L795" s="269"/>
      <c r="M795" s="267"/>
      <c r="N795" s="267"/>
      <c r="O795" s="267"/>
      <c r="P795" s="267"/>
      <c r="Q795" s="267"/>
      <c r="R795" s="270"/>
      <c r="S795" s="267"/>
      <c r="T795" s="267"/>
      <c r="U795" s="271"/>
      <c r="V795" s="268"/>
      <c r="W795" s="272"/>
      <c r="X795" s="272"/>
      <c r="Y795" s="272"/>
      <c r="Z795" s="272"/>
      <c r="AA795" s="272"/>
      <c r="AB795" s="268"/>
      <c r="AC795" s="272"/>
      <c r="AD795" s="272"/>
      <c r="AE795" s="272"/>
      <c r="AF795" s="268"/>
      <c r="AG795" s="272"/>
      <c r="AH795" s="196"/>
    </row>
    <row r="796" spans="1:34" ht="12.75" customHeight="1" x14ac:dyDescent="0.15">
      <c r="A796" s="264"/>
      <c r="B796" s="265"/>
      <c r="C796" s="266"/>
      <c r="D796" s="267"/>
      <c r="E796" s="267"/>
      <c r="F796" s="267"/>
      <c r="G796" s="267"/>
      <c r="H796" s="268"/>
      <c r="I796" s="267"/>
      <c r="J796" s="267"/>
      <c r="K796" s="267"/>
      <c r="L796" s="269"/>
      <c r="M796" s="267"/>
      <c r="N796" s="267"/>
      <c r="O796" s="267"/>
      <c r="P796" s="267"/>
      <c r="Q796" s="267"/>
      <c r="R796" s="270"/>
      <c r="S796" s="267"/>
      <c r="T796" s="267"/>
      <c r="U796" s="271"/>
      <c r="V796" s="268"/>
      <c r="W796" s="272"/>
      <c r="X796" s="272"/>
      <c r="Y796" s="272"/>
      <c r="Z796" s="272"/>
      <c r="AA796" s="272"/>
      <c r="AB796" s="268"/>
      <c r="AC796" s="272"/>
      <c r="AD796" s="272"/>
      <c r="AE796" s="272"/>
      <c r="AF796" s="268"/>
      <c r="AG796" s="272"/>
      <c r="AH796" s="196"/>
    </row>
    <row r="797" spans="1:34" ht="12.75" customHeight="1" x14ac:dyDescent="0.15">
      <c r="A797" s="264"/>
      <c r="B797" s="265"/>
      <c r="C797" s="266"/>
      <c r="D797" s="267"/>
      <c r="E797" s="267"/>
      <c r="F797" s="267"/>
      <c r="G797" s="267"/>
      <c r="H797" s="268"/>
      <c r="I797" s="267"/>
      <c r="J797" s="267"/>
      <c r="K797" s="267"/>
      <c r="L797" s="269"/>
      <c r="M797" s="267"/>
      <c r="N797" s="267"/>
      <c r="O797" s="267"/>
      <c r="P797" s="267"/>
      <c r="Q797" s="267"/>
      <c r="R797" s="270"/>
      <c r="S797" s="267"/>
      <c r="T797" s="267"/>
      <c r="U797" s="271"/>
      <c r="V797" s="268"/>
      <c r="W797" s="272"/>
      <c r="X797" s="272"/>
      <c r="Y797" s="272"/>
      <c r="Z797" s="272"/>
      <c r="AA797" s="272"/>
      <c r="AB797" s="268"/>
      <c r="AC797" s="272"/>
      <c r="AD797" s="272"/>
      <c r="AE797" s="272"/>
      <c r="AF797" s="268"/>
      <c r="AG797" s="272"/>
      <c r="AH797" s="196"/>
    </row>
    <row r="798" spans="1:34" ht="12.75" customHeight="1" x14ac:dyDescent="0.15">
      <c r="A798" s="264"/>
      <c r="B798" s="265"/>
      <c r="C798" s="266"/>
      <c r="D798" s="267"/>
      <c r="E798" s="267"/>
      <c r="F798" s="267"/>
      <c r="G798" s="267"/>
      <c r="H798" s="268"/>
      <c r="I798" s="267"/>
      <c r="J798" s="267"/>
      <c r="K798" s="267"/>
      <c r="L798" s="269"/>
      <c r="M798" s="267"/>
      <c r="N798" s="267"/>
      <c r="O798" s="267"/>
      <c r="P798" s="267"/>
      <c r="Q798" s="267"/>
      <c r="R798" s="270"/>
      <c r="S798" s="267"/>
      <c r="T798" s="267"/>
      <c r="U798" s="271"/>
      <c r="V798" s="268"/>
      <c r="W798" s="272"/>
      <c r="X798" s="272"/>
      <c r="Y798" s="272"/>
      <c r="Z798" s="272"/>
      <c r="AA798" s="272"/>
      <c r="AB798" s="268"/>
      <c r="AC798" s="272"/>
      <c r="AD798" s="272"/>
      <c r="AE798" s="272"/>
      <c r="AF798" s="268"/>
      <c r="AG798" s="272"/>
      <c r="AH798" s="196"/>
    </row>
    <row r="799" spans="1:34" ht="12.75" customHeight="1" x14ac:dyDescent="0.15">
      <c r="A799" s="264"/>
      <c r="B799" s="265"/>
      <c r="C799" s="266"/>
      <c r="D799" s="267"/>
      <c r="E799" s="267"/>
      <c r="F799" s="267"/>
      <c r="G799" s="267"/>
      <c r="H799" s="268"/>
      <c r="I799" s="267"/>
      <c r="J799" s="267"/>
      <c r="K799" s="267"/>
      <c r="L799" s="269"/>
      <c r="M799" s="267"/>
      <c r="N799" s="267"/>
      <c r="O799" s="267"/>
      <c r="P799" s="267"/>
      <c r="Q799" s="267"/>
      <c r="R799" s="270"/>
      <c r="S799" s="267"/>
      <c r="T799" s="267"/>
      <c r="U799" s="271"/>
      <c r="V799" s="268"/>
      <c r="W799" s="272"/>
      <c r="X799" s="272"/>
      <c r="Y799" s="272"/>
      <c r="Z799" s="272"/>
      <c r="AA799" s="272"/>
      <c r="AB799" s="268"/>
      <c r="AC799" s="272"/>
      <c r="AD799" s="272"/>
      <c r="AE799" s="272"/>
      <c r="AF799" s="268"/>
      <c r="AG799" s="272"/>
      <c r="AH799" s="196"/>
    </row>
    <row r="800" spans="1:34" ht="12.75" customHeight="1" x14ac:dyDescent="0.15">
      <c r="A800" s="264"/>
      <c r="B800" s="265"/>
      <c r="C800" s="266"/>
      <c r="D800" s="267"/>
      <c r="E800" s="267"/>
      <c r="F800" s="267"/>
      <c r="G800" s="267"/>
      <c r="H800" s="268"/>
      <c r="I800" s="267"/>
      <c r="J800" s="267"/>
      <c r="K800" s="267"/>
      <c r="L800" s="269"/>
      <c r="M800" s="267"/>
      <c r="N800" s="267"/>
      <c r="O800" s="267"/>
      <c r="P800" s="267"/>
      <c r="Q800" s="267"/>
      <c r="R800" s="270"/>
      <c r="S800" s="267"/>
      <c r="T800" s="267"/>
      <c r="U800" s="271"/>
      <c r="V800" s="268"/>
      <c r="W800" s="272"/>
      <c r="X800" s="272"/>
      <c r="Y800" s="272"/>
      <c r="Z800" s="272"/>
      <c r="AA800" s="272"/>
      <c r="AB800" s="268"/>
      <c r="AC800" s="272"/>
      <c r="AD800" s="272"/>
      <c r="AE800" s="272"/>
      <c r="AF800" s="268"/>
      <c r="AG800" s="272"/>
      <c r="AH800" s="196"/>
    </row>
    <row r="801" spans="1:34" ht="12.75" customHeight="1" x14ac:dyDescent="0.15">
      <c r="A801" s="264"/>
      <c r="B801" s="265"/>
      <c r="C801" s="266"/>
      <c r="D801" s="267"/>
      <c r="E801" s="267"/>
      <c r="F801" s="267"/>
      <c r="G801" s="267"/>
      <c r="H801" s="268"/>
      <c r="I801" s="267"/>
      <c r="J801" s="267"/>
      <c r="K801" s="267"/>
      <c r="L801" s="269"/>
      <c r="M801" s="267"/>
      <c r="N801" s="267"/>
      <c r="O801" s="267"/>
      <c r="P801" s="267"/>
      <c r="Q801" s="267"/>
      <c r="R801" s="270"/>
      <c r="S801" s="267"/>
      <c r="T801" s="267"/>
      <c r="U801" s="271"/>
      <c r="V801" s="268"/>
      <c r="W801" s="272"/>
      <c r="X801" s="272"/>
      <c r="Y801" s="272"/>
      <c r="Z801" s="272"/>
      <c r="AA801" s="272"/>
      <c r="AB801" s="268"/>
      <c r="AC801" s="272"/>
      <c r="AD801" s="272"/>
      <c r="AE801" s="272"/>
      <c r="AF801" s="268"/>
      <c r="AG801" s="272"/>
      <c r="AH801" s="196"/>
    </row>
    <row r="802" spans="1:34" ht="12.75" customHeight="1" x14ac:dyDescent="0.15">
      <c r="A802" s="264"/>
      <c r="B802" s="265"/>
      <c r="C802" s="266"/>
      <c r="D802" s="267"/>
      <c r="E802" s="267"/>
      <c r="F802" s="267"/>
      <c r="G802" s="267"/>
      <c r="H802" s="268"/>
      <c r="I802" s="267"/>
      <c r="J802" s="267"/>
      <c r="K802" s="267"/>
      <c r="L802" s="269"/>
      <c r="M802" s="267"/>
      <c r="N802" s="267"/>
      <c r="O802" s="267"/>
      <c r="P802" s="267"/>
      <c r="Q802" s="267"/>
      <c r="R802" s="270"/>
      <c r="S802" s="267"/>
      <c r="T802" s="267"/>
      <c r="U802" s="271"/>
      <c r="V802" s="268"/>
      <c r="W802" s="272"/>
      <c r="X802" s="272"/>
      <c r="Y802" s="272"/>
      <c r="Z802" s="272"/>
      <c r="AA802" s="272"/>
      <c r="AB802" s="268"/>
      <c r="AC802" s="272"/>
      <c r="AD802" s="272"/>
      <c r="AE802" s="272"/>
      <c r="AF802" s="268"/>
      <c r="AG802" s="272"/>
      <c r="AH802" s="196"/>
    </row>
    <row r="803" spans="1:34" ht="12.75" customHeight="1" x14ac:dyDescent="0.15">
      <c r="A803" s="264"/>
      <c r="B803" s="265"/>
      <c r="C803" s="266"/>
      <c r="D803" s="267"/>
      <c r="E803" s="267"/>
      <c r="F803" s="267"/>
      <c r="G803" s="267"/>
      <c r="H803" s="268"/>
      <c r="I803" s="267"/>
      <c r="J803" s="267"/>
      <c r="K803" s="267"/>
      <c r="L803" s="269"/>
      <c r="M803" s="267"/>
      <c r="N803" s="267"/>
      <c r="O803" s="267"/>
      <c r="P803" s="267"/>
      <c r="Q803" s="267"/>
      <c r="R803" s="270"/>
      <c r="S803" s="267"/>
      <c r="T803" s="267"/>
      <c r="U803" s="271"/>
      <c r="V803" s="268"/>
      <c r="W803" s="272"/>
      <c r="X803" s="272"/>
      <c r="Y803" s="272"/>
      <c r="Z803" s="272"/>
      <c r="AA803" s="272"/>
      <c r="AB803" s="268"/>
      <c r="AC803" s="272"/>
      <c r="AD803" s="272"/>
      <c r="AE803" s="272"/>
      <c r="AF803" s="268"/>
      <c r="AG803" s="272"/>
      <c r="AH803" s="196"/>
    </row>
    <row r="804" spans="1:34" ht="12.75" customHeight="1" x14ac:dyDescent="0.15">
      <c r="A804" s="264"/>
      <c r="B804" s="265"/>
      <c r="C804" s="266"/>
      <c r="D804" s="267"/>
      <c r="E804" s="267"/>
      <c r="F804" s="267"/>
      <c r="G804" s="267"/>
      <c r="H804" s="268"/>
      <c r="I804" s="267"/>
      <c r="J804" s="267"/>
      <c r="K804" s="267"/>
      <c r="L804" s="269"/>
      <c r="M804" s="267"/>
      <c r="N804" s="267"/>
      <c r="O804" s="267"/>
      <c r="P804" s="267"/>
      <c r="Q804" s="267"/>
      <c r="R804" s="270"/>
      <c r="S804" s="267"/>
      <c r="T804" s="267"/>
      <c r="U804" s="271"/>
      <c r="V804" s="268"/>
      <c r="W804" s="272"/>
      <c r="X804" s="272"/>
      <c r="Y804" s="272"/>
      <c r="Z804" s="272"/>
      <c r="AA804" s="272"/>
      <c r="AB804" s="268"/>
      <c r="AC804" s="272"/>
      <c r="AD804" s="272"/>
      <c r="AE804" s="272"/>
      <c r="AF804" s="268"/>
      <c r="AG804" s="272"/>
      <c r="AH804" s="196"/>
    </row>
    <row r="805" spans="1:34" ht="12.75" customHeight="1" x14ac:dyDescent="0.15">
      <c r="A805" s="264"/>
      <c r="B805" s="265"/>
      <c r="C805" s="266"/>
      <c r="D805" s="267"/>
      <c r="E805" s="267"/>
      <c r="F805" s="267"/>
      <c r="G805" s="267"/>
      <c r="H805" s="268"/>
      <c r="I805" s="267"/>
      <c r="J805" s="267"/>
      <c r="K805" s="267"/>
      <c r="L805" s="269"/>
      <c r="M805" s="267"/>
      <c r="N805" s="267"/>
      <c r="O805" s="267"/>
      <c r="P805" s="267"/>
      <c r="Q805" s="267"/>
      <c r="R805" s="270"/>
      <c r="S805" s="267"/>
      <c r="T805" s="267"/>
      <c r="U805" s="271"/>
      <c r="V805" s="268"/>
      <c r="W805" s="272"/>
      <c r="X805" s="272"/>
      <c r="Y805" s="272"/>
      <c r="Z805" s="272"/>
      <c r="AA805" s="272"/>
      <c r="AB805" s="268"/>
      <c r="AC805" s="272"/>
      <c r="AD805" s="272"/>
      <c r="AE805" s="272"/>
      <c r="AF805" s="268"/>
      <c r="AG805" s="272"/>
      <c r="AH805" s="196"/>
    </row>
    <row r="806" spans="1:34" ht="12.75" customHeight="1" x14ac:dyDescent="0.15">
      <c r="A806" s="264"/>
      <c r="B806" s="265"/>
      <c r="C806" s="266"/>
      <c r="D806" s="267"/>
      <c r="E806" s="267"/>
      <c r="F806" s="267"/>
      <c r="G806" s="267"/>
      <c r="H806" s="268"/>
      <c r="I806" s="267"/>
      <c r="J806" s="267"/>
      <c r="K806" s="267"/>
      <c r="L806" s="269"/>
      <c r="M806" s="267"/>
      <c r="N806" s="267"/>
      <c r="O806" s="267"/>
      <c r="P806" s="267"/>
      <c r="Q806" s="267"/>
      <c r="R806" s="270"/>
      <c r="S806" s="267"/>
      <c r="T806" s="267"/>
      <c r="U806" s="271"/>
      <c r="V806" s="268"/>
      <c r="W806" s="272"/>
      <c r="X806" s="272"/>
      <c r="Y806" s="272"/>
      <c r="Z806" s="272"/>
      <c r="AA806" s="272"/>
      <c r="AB806" s="268"/>
      <c r="AC806" s="272"/>
      <c r="AD806" s="272"/>
      <c r="AE806" s="272"/>
      <c r="AF806" s="268"/>
      <c r="AG806" s="272"/>
      <c r="AH806" s="196"/>
    </row>
    <row r="807" spans="1:34" ht="12.75" customHeight="1" x14ac:dyDescent="0.15">
      <c r="A807" s="264"/>
      <c r="B807" s="265"/>
      <c r="C807" s="266"/>
      <c r="D807" s="267"/>
      <c r="E807" s="267"/>
      <c r="F807" s="267"/>
      <c r="G807" s="267"/>
      <c r="H807" s="268"/>
      <c r="I807" s="267"/>
      <c r="J807" s="267"/>
      <c r="K807" s="267"/>
      <c r="L807" s="269"/>
      <c r="M807" s="267"/>
      <c r="N807" s="267"/>
      <c r="O807" s="267"/>
      <c r="P807" s="267"/>
      <c r="Q807" s="267"/>
      <c r="R807" s="270"/>
      <c r="S807" s="267"/>
      <c r="T807" s="267"/>
      <c r="U807" s="271"/>
      <c r="V807" s="268"/>
      <c r="W807" s="272"/>
      <c r="X807" s="272"/>
      <c r="Y807" s="272"/>
      <c r="Z807" s="272"/>
      <c r="AA807" s="272"/>
      <c r="AB807" s="268"/>
      <c r="AC807" s="272"/>
      <c r="AD807" s="272"/>
      <c r="AE807" s="272"/>
      <c r="AF807" s="268"/>
      <c r="AG807" s="272"/>
      <c r="AH807" s="196"/>
    </row>
    <row r="808" spans="1:34" ht="12.75" customHeight="1" x14ac:dyDescent="0.15">
      <c r="A808" s="264"/>
      <c r="B808" s="265"/>
      <c r="C808" s="266"/>
      <c r="D808" s="267"/>
      <c r="E808" s="267"/>
      <c r="F808" s="267"/>
      <c r="G808" s="267"/>
      <c r="H808" s="268"/>
      <c r="I808" s="267"/>
      <c r="J808" s="267"/>
      <c r="K808" s="267"/>
      <c r="L808" s="269"/>
      <c r="M808" s="267"/>
      <c r="N808" s="267"/>
      <c r="O808" s="267"/>
      <c r="P808" s="267"/>
      <c r="Q808" s="267"/>
      <c r="R808" s="270"/>
      <c r="S808" s="267"/>
      <c r="T808" s="267"/>
      <c r="U808" s="271"/>
      <c r="V808" s="268"/>
      <c r="W808" s="272"/>
      <c r="X808" s="272"/>
      <c r="Y808" s="272"/>
      <c r="Z808" s="272"/>
      <c r="AA808" s="272"/>
      <c r="AB808" s="268"/>
      <c r="AC808" s="272"/>
      <c r="AD808" s="272"/>
      <c r="AE808" s="272"/>
      <c r="AF808" s="268"/>
      <c r="AG808" s="272"/>
      <c r="AH808" s="196"/>
    </row>
    <row r="809" spans="1:34" ht="12.75" customHeight="1" x14ac:dyDescent="0.15">
      <c r="A809" s="264"/>
      <c r="B809" s="265"/>
      <c r="C809" s="266"/>
      <c r="D809" s="267"/>
      <c r="E809" s="267"/>
      <c r="F809" s="267"/>
      <c r="G809" s="267"/>
      <c r="H809" s="268"/>
      <c r="I809" s="267"/>
      <c r="J809" s="267"/>
      <c r="K809" s="267"/>
      <c r="L809" s="269"/>
      <c r="M809" s="267"/>
      <c r="N809" s="267"/>
      <c r="O809" s="267"/>
      <c r="P809" s="267"/>
      <c r="Q809" s="267"/>
      <c r="R809" s="270"/>
      <c r="S809" s="267"/>
      <c r="T809" s="267"/>
      <c r="U809" s="271"/>
      <c r="V809" s="268"/>
      <c r="W809" s="272"/>
      <c r="X809" s="272"/>
      <c r="Y809" s="272"/>
      <c r="Z809" s="272"/>
      <c r="AA809" s="272"/>
      <c r="AB809" s="268"/>
      <c r="AC809" s="272"/>
      <c r="AD809" s="272"/>
      <c r="AE809" s="272"/>
      <c r="AF809" s="268"/>
      <c r="AG809" s="272"/>
      <c r="AH809" s="196"/>
    </row>
    <row r="810" spans="1:34" ht="12.75" customHeight="1" x14ac:dyDescent="0.15">
      <c r="A810" s="264"/>
      <c r="B810" s="265"/>
      <c r="C810" s="266"/>
      <c r="D810" s="267"/>
      <c r="E810" s="267"/>
      <c r="F810" s="267"/>
      <c r="G810" s="267"/>
      <c r="H810" s="268"/>
      <c r="I810" s="267"/>
      <c r="J810" s="267"/>
      <c r="K810" s="267"/>
      <c r="L810" s="269"/>
      <c r="M810" s="267"/>
      <c r="N810" s="267"/>
      <c r="O810" s="267"/>
      <c r="P810" s="267"/>
      <c r="Q810" s="267"/>
      <c r="R810" s="270"/>
      <c r="S810" s="267"/>
      <c r="T810" s="267"/>
      <c r="U810" s="271"/>
      <c r="V810" s="268"/>
      <c r="W810" s="272"/>
      <c r="X810" s="272"/>
      <c r="Y810" s="272"/>
      <c r="Z810" s="272"/>
      <c r="AA810" s="272"/>
      <c r="AB810" s="268"/>
      <c r="AC810" s="272"/>
      <c r="AD810" s="272"/>
      <c r="AE810" s="272"/>
      <c r="AF810" s="268"/>
      <c r="AG810" s="272"/>
      <c r="AH810" s="196"/>
    </row>
    <row r="811" spans="1:34" ht="12.75" customHeight="1" x14ac:dyDescent="0.15">
      <c r="A811" s="264"/>
      <c r="B811" s="265"/>
      <c r="C811" s="266"/>
      <c r="D811" s="267"/>
      <c r="E811" s="267"/>
      <c r="F811" s="267"/>
      <c r="G811" s="267"/>
      <c r="H811" s="268"/>
      <c r="I811" s="267"/>
      <c r="J811" s="267"/>
      <c r="K811" s="267"/>
      <c r="L811" s="269"/>
      <c r="M811" s="267"/>
      <c r="N811" s="267"/>
      <c r="O811" s="267"/>
      <c r="P811" s="267"/>
      <c r="Q811" s="267"/>
      <c r="R811" s="270"/>
      <c r="S811" s="267"/>
      <c r="T811" s="267"/>
      <c r="U811" s="271"/>
      <c r="V811" s="268"/>
      <c r="W811" s="272"/>
      <c r="X811" s="272"/>
      <c r="Y811" s="272"/>
      <c r="Z811" s="272"/>
      <c r="AA811" s="272"/>
      <c r="AB811" s="268"/>
      <c r="AC811" s="272"/>
      <c r="AD811" s="272"/>
      <c r="AE811" s="272"/>
      <c r="AF811" s="268"/>
      <c r="AG811" s="272"/>
      <c r="AH811" s="196"/>
    </row>
    <row r="812" spans="1:34" ht="12.75" customHeight="1" x14ac:dyDescent="0.15">
      <c r="A812" s="264"/>
      <c r="B812" s="265"/>
      <c r="C812" s="266"/>
      <c r="D812" s="267"/>
      <c r="E812" s="267"/>
      <c r="F812" s="267"/>
      <c r="G812" s="267"/>
      <c r="H812" s="268"/>
      <c r="I812" s="267"/>
      <c r="J812" s="267"/>
      <c r="K812" s="267"/>
      <c r="L812" s="269"/>
      <c r="M812" s="267"/>
      <c r="N812" s="267"/>
      <c r="O812" s="267"/>
      <c r="P812" s="267"/>
      <c r="Q812" s="267"/>
      <c r="R812" s="270"/>
      <c r="S812" s="267"/>
      <c r="T812" s="267"/>
      <c r="U812" s="271"/>
      <c r="V812" s="268"/>
      <c r="W812" s="272"/>
      <c r="X812" s="272"/>
      <c r="Y812" s="272"/>
      <c r="Z812" s="272"/>
      <c r="AA812" s="272"/>
      <c r="AB812" s="268"/>
      <c r="AC812" s="272"/>
      <c r="AD812" s="272"/>
      <c r="AE812" s="272"/>
      <c r="AF812" s="268"/>
      <c r="AG812" s="272"/>
      <c r="AH812" s="196"/>
    </row>
    <row r="813" spans="1:34" ht="12.75" customHeight="1" x14ac:dyDescent="0.15">
      <c r="A813" s="264"/>
      <c r="B813" s="265"/>
      <c r="C813" s="266"/>
      <c r="D813" s="267"/>
      <c r="E813" s="267"/>
      <c r="F813" s="267"/>
      <c r="G813" s="267"/>
      <c r="H813" s="268"/>
      <c r="I813" s="267"/>
      <c r="J813" s="267"/>
      <c r="K813" s="267"/>
      <c r="L813" s="269"/>
      <c r="M813" s="267"/>
      <c r="N813" s="267"/>
      <c r="O813" s="267"/>
      <c r="P813" s="267"/>
      <c r="Q813" s="267"/>
      <c r="R813" s="270"/>
      <c r="S813" s="267"/>
      <c r="T813" s="267"/>
      <c r="U813" s="271"/>
      <c r="V813" s="268"/>
      <c r="W813" s="272"/>
      <c r="X813" s="272"/>
      <c r="Y813" s="272"/>
      <c r="Z813" s="272"/>
      <c r="AA813" s="272"/>
      <c r="AB813" s="268"/>
      <c r="AC813" s="272"/>
      <c r="AD813" s="272"/>
      <c r="AE813" s="272"/>
      <c r="AF813" s="268"/>
      <c r="AG813" s="272"/>
      <c r="AH813" s="196"/>
    </row>
    <row r="814" spans="1:34" ht="12.75" customHeight="1" x14ac:dyDescent="0.15">
      <c r="A814" s="264"/>
      <c r="B814" s="265"/>
      <c r="C814" s="266"/>
      <c r="D814" s="267"/>
      <c r="E814" s="267"/>
      <c r="F814" s="267"/>
      <c r="G814" s="267"/>
      <c r="H814" s="268"/>
      <c r="I814" s="267"/>
      <c r="J814" s="267"/>
      <c r="K814" s="267"/>
      <c r="L814" s="269"/>
      <c r="M814" s="267"/>
      <c r="N814" s="267"/>
      <c r="O814" s="267"/>
      <c r="P814" s="267"/>
      <c r="Q814" s="267"/>
      <c r="R814" s="270"/>
      <c r="S814" s="267"/>
      <c r="T814" s="267"/>
      <c r="U814" s="271"/>
      <c r="V814" s="268"/>
      <c r="W814" s="272"/>
      <c r="X814" s="272"/>
      <c r="Y814" s="272"/>
      <c r="Z814" s="272"/>
      <c r="AA814" s="272"/>
      <c r="AB814" s="268"/>
      <c r="AC814" s="272"/>
      <c r="AD814" s="272"/>
      <c r="AE814" s="272"/>
      <c r="AF814" s="268"/>
      <c r="AG814" s="272"/>
      <c r="AH814" s="196"/>
    </row>
    <row r="815" spans="1:34" ht="12.75" customHeight="1" x14ac:dyDescent="0.15">
      <c r="A815" s="264"/>
      <c r="B815" s="265"/>
      <c r="C815" s="266"/>
      <c r="D815" s="267"/>
      <c r="E815" s="267"/>
      <c r="F815" s="267"/>
      <c r="G815" s="267"/>
      <c r="H815" s="268"/>
      <c r="I815" s="267"/>
      <c r="J815" s="267"/>
      <c r="K815" s="267"/>
      <c r="L815" s="269"/>
      <c r="M815" s="267"/>
      <c r="N815" s="267"/>
      <c r="O815" s="267"/>
      <c r="P815" s="267"/>
      <c r="Q815" s="267"/>
      <c r="R815" s="270"/>
      <c r="S815" s="267"/>
      <c r="T815" s="267"/>
      <c r="U815" s="271"/>
      <c r="V815" s="268"/>
      <c r="W815" s="272"/>
      <c r="X815" s="272"/>
      <c r="Y815" s="272"/>
      <c r="Z815" s="272"/>
      <c r="AA815" s="272"/>
      <c r="AB815" s="268"/>
      <c r="AC815" s="272"/>
      <c r="AD815" s="272"/>
      <c r="AE815" s="272"/>
      <c r="AF815" s="268"/>
      <c r="AG815" s="272"/>
      <c r="AH815" s="196"/>
    </row>
    <row r="816" spans="1:34" ht="12.75" customHeight="1" x14ac:dyDescent="0.15">
      <c r="A816" s="264"/>
      <c r="B816" s="265"/>
      <c r="C816" s="266"/>
      <c r="D816" s="267"/>
      <c r="E816" s="267"/>
      <c r="F816" s="267"/>
      <c r="G816" s="267"/>
      <c r="H816" s="268"/>
      <c r="I816" s="267"/>
      <c r="J816" s="267"/>
      <c r="K816" s="267"/>
      <c r="L816" s="269"/>
      <c r="M816" s="267"/>
      <c r="N816" s="267"/>
      <c r="O816" s="267"/>
      <c r="P816" s="267"/>
      <c r="Q816" s="267"/>
      <c r="R816" s="270"/>
      <c r="S816" s="267"/>
      <c r="T816" s="267"/>
      <c r="U816" s="271"/>
      <c r="V816" s="268"/>
      <c r="W816" s="272"/>
      <c r="X816" s="272"/>
      <c r="Y816" s="272"/>
      <c r="Z816" s="272"/>
      <c r="AA816" s="272"/>
      <c r="AB816" s="268"/>
      <c r="AC816" s="272"/>
      <c r="AD816" s="272"/>
      <c r="AE816" s="272"/>
      <c r="AF816" s="268"/>
      <c r="AG816" s="272"/>
      <c r="AH816" s="196"/>
    </row>
    <row r="817" spans="1:34" ht="12.75" customHeight="1" x14ac:dyDescent="0.15">
      <c r="A817" s="264"/>
      <c r="B817" s="265"/>
      <c r="C817" s="266"/>
      <c r="D817" s="267"/>
      <c r="E817" s="267"/>
      <c r="F817" s="267"/>
      <c r="G817" s="267"/>
      <c r="H817" s="268"/>
      <c r="I817" s="267"/>
      <c r="J817" s="267"/>
      <c r="K817" s="267"/>
      <c r="L817" s="269"/>
      <c r="M817" s="267"/>
      <c r="N817" s="267"/>
      <c r="O817" s="267"/>
      <c r="P817" s="267"/>
      <c r="Q817" s="267"/>
      <c r="R817" s="270"/>
      <c r="S817" s="267"/>
      <c r="T817" s="267"/>
      <c r="U817" s="271"/>
      <c r="V817" s="268"/>
      <c r="W817" s="272"/>
      <c r="X817" s="272"/>
      <c r="Y817" s="272"/>
      <c r="Z817" s="272"/>
      <c r="AA817" s="272"/>
      <c r="AB817" s="268"/>
      <c r="AC817" s="272"/>
      <c r="AD817" s="272"/>
      <c r="AE817" s="272"/>
      <c r="AF817" s="268"/>
      <c r="AG817" s="272"/>
      <c r="AH817" s="196"/>
    </row>
    <row r="818" spans="1:34" ht="12.75" customHeight="1" x14ac:dyDescent="0.15">
      <c r="A818" s="264"/>
      <c r="B818" s="265"/>
      <c r="C818" s="266"/>
      <c r="D818" s="267"/>
      <c r="E818" s="267"/>
      <c r="F818" s="267"/>
      <c r="G818" s="267"/>
      <c r="H818" s="268"/>
      <c r="I818" s="267"/>
      <c r="J818" s="267"/>
      <c r="K818" s="267"/>
      <c r="L818" s="269"/>
      <c r="M818" s="267"/>
      <c r="N818" s="267"/>
      <c r="O818" s="267"/>
      <c r="P818" s="267"/>
      <c r="Q818" s="267"/>
      <c r="R818" s="270"/>
      <c r="S818" s="267"/>
      <c r="T818" s="267"/>
      <c r="U818" s="271"/>
      <c r="V818" s="268"/>
      <c r="W818" s="272"/>
      <c r="X818" s="272"/>
      <c r="Y818" s="272"/>
      <c r="Z818" s="272"/>
      <c r="AA818" s="272"/>
      <c r="AB818" s="268"/>
      <c r="AC818" s="272"/>
      <c r="AD818" s="272"/>
      <c r="AE818" s="272"/>
      <c r="AF818" s="268"/>
      <c r="AG818" s="272"/>
      <c r="AH818" s="196"/>
    </row>
    <row r="819" spans="1:34" ht="12.75" customHeight="1" x14ac:dyDescent="0.15">
      <c r="A819" s="264"/>
      <c r="B819" s="265"/>
      <c r="C819" s="266"/>
      <c r="D819" s="267"/>
      <c r="E819" s="267"/>
      <c r="F819" s="267"/>
      <c r="G819" s="267"/>
      <c r="H819" s="268"/>
      <c r="I819" s="267"/>
      <c r="J819" s="267"/>
      <c r="K819" s="267"/>
      <c r="L819" s="269"/>
      <c r="M819" s="267"/>
      <c r="N819" s="267"/>
      <c r="O819" s="267"/>
      <c r="P819" s="267"/>
      <c r="Q819" s="267"/>
      <c r="R819" s="270"/>
      <c r="S819" s="267"/>
      <c r="T819" s="267"/>
      <c r="U819" s="271"/>
      <c r="V819" s="268"/>
      <c r="W819" s="272"/>
      <c r="X819" s="272"/>
      <c r="Y819" s="272"/>
      <c r="Z819" s="272"/>
      <c r="AA819" s="272"/>
      <c r="AB819" s="268"/>
      <c r="AC819" s="272"/>
      <c r="AD819" s="272"/>
      <c r="AE819" s="272"/>
      <c r="AF819" s="268"/>
      <c r="AG819" s="272"/>
      <c r="AH819" s="196"/>
    </row>
    <row r="820" spans="1:34" ht="12.75" customHeight="1" x14ac:dyDescent="0.15">
      <c r="A820" s="264"/>
      <c r="B820" s="265"/>
      <c r="C820" s="266"/>
      <c r="D820" s="267"/>
      <c r="E820" s="267"/>
      <c r="F820" s="267"/>
      <c r="G820" s="267"/>
      <c r="H820" s="268"/>
      <c r="I820" s="267"/>
      <c r="J820" s="267"/>
      <c r="K820" s="267"/>
      <c r="L820" s="269"/>
      <c r="M820" s="267"/>
      <c r="N820" s="267"/>
      <c r="O820" s="267"/>
      <c r="P820" s="267"/>
      <c r="Q820" s="267"/>
      <c r="R820" s="270"/>
      <c r="S820" s="267"/>
      <c r="T820" s="267"/>
      <c r="U820" s="271"/>
      <c r="V820" s="268"/>
      <c r="W820" s="272"/>
      <c r="X820" s="272"/>
      <c r="Y820" s="272"/>
      <c r="Z820" s="272"/>
      <c r="AA820" s="272"/>
      <c r="AB820" s="268"/>
      <c r="AC820" s="272"/>
      <c r="AD820" s="272"/>
      <c r="AE820" s="272"/>
      <c r="AF820" s="268"/>
      <c r="AG820" s="272"/>
      <c r="AH820" s="196"/>
    </row>
    <row r="821" spans="1:34" ht="12.75" customHeight="1" x14ac:dyDescent="0.15">
      <c r="A821" s="264"/>
      <c r="B821" s="265"/>
      <c r="C821" s="266"/>
      <c r="D821" s="267"/>
      <c r="E821" s="267"/>
      <c r="F821" s="267"/>
      <c r="G821" s="267"/>
      <c r="H821" s="268"/>
      <c r="I821" s="267"/>
      <c r="J821" s="267"/>
      <c r="K821" s="267"/>
      <c r="L821" s="269"/>
      <c r="M821" s="267"/>
      <c r="N821" s="267"/>
      <c r="O821" s="267"/>
      <c r="P821" s="267"/>
      <c r="Q821" s="267"/>
      <c r="R821" s="270"/>
      <c r="S821" s="267"/>
      <c r="T821" s="267"/>
      <c r="U821" s="271"/>
      <c r="V821" s="268"/>
      <c r="W821" s="272"/>
      <c r="X821" s="272"/>
      <c r="Y821" s="272"/>
      <c r="Z821" s="272"/>
      <c r="AA821" s="272"/>
      <c r="AB821" s="268"/>
      <c r="AC821" s="272"/>
      <c r="AD821" s="272"/>
      <c r="AE821" s="272"/>
      <c r="AF821" s="268"/>
      <c r="AG821" s="272"/>
      <c r="AH821" s="196"/>
    </row>
    <row r="822" spans="1:34" ht="12.75" customHeight="1" x14ac:dyDescent="0.15">
      <c r="A822" s="264"/>
      <c r="B822" s="265"/>
      <c r="C822" s="266"/>
      <c r="D822" s="267"/>
      <c r="E822" s="267"/>
      <c r="F822" s="267"/>
      <c r="G822" s="267"/>
      <c r="H822" s="268"/>
      <c r="I822" s="267"/>
      <c r="J822" s="267"/>
      <c r="K822" s="267"/>
      <c r="L822" s="269"/>
      <c r="M822" s="267"/>
      <c r="N822" s="267"/>
      <c r="O822" s="267"/>
      <c r="P822" s="267"/>
      <c r="Q822" s="267"/>
      <c r="R822" s="270"/>
      <c r="S822" s="267"/>
      <c r="T822" s="267"/>
      <c r="U822" s="271"/>
      <c r="V822" s="268"/>
      <c r="W822" s="272"/>
      <c r="X822" s="272"/>
      <c r="Y822" s="272"/>
      <c r="Z822" s="272"/>
      <c r="AA822" s="272"/>
      <c r="AB822" s="268"/>
      <c r="AC822" s="272"/>
      <c r="AD822" s="272"/>
      <c r="AE822" s="272"/>
      <c r="AF822" s="268"/>
      <c r="AG822" s="272"/>
      <c r="AH822" s="196"/>
    </row>
    <row r="823" spans="1:34" ht="12.75" customHeight="1" x14ac:dyDescent="0.15">
      <c r="A823" s="264"/>
      <c r="B823" s="265"/>
      <c r="C823" s="266"/>
      <c r="D823" s="267"/>
      <c r="E823" s="267"/>
      <c r="F823" s="267"/>
      <c r="G823" s="267"/>
      <c r="H823" s="268"/>
      <c r="I823" s="267"/>
      <c r="J823" s="267"/>
      <c r="K823" s="267"/>
      <c r="L823" s="269"/>
      <c r="M823" s="267"/>
      <c r="N823" s="267"/>
      <c r="O823" s="267"/>
      <c r="P823" s="267"/>
      <c r="Q823" s="267"/>
      <c r="R823" s="270"/>
      <c r="S823" s="267"/>
      <c r="T823" s="267"/>
      <c r="U823" s="271"/>
      <c r="V823" s="268"/>
      <c r="W823" s="272"/>
      <c r="X823" s="272"/>
      <c r="Y823" s="272"/>
      <c r="Z823" s="272"/>
      <c r="AA823" s="272"/>
      <c r="AB823" s="268"/>
      <c r="AC823" s="272"/>
      <c r="AD823" s="272"/>
      <c r="AE823" s="272"/>
      <c r="AF823" s="268"/>
      <c r="AG823" s="272"/>
      <c r="AH823" s="196"/>
    </row>
    <row r="824" spans="1:34" ht="12.75" customHeight="1" x14ac:dyDescent="0.15">
      <c r="A824" s="264"/>
      <c r="B824" s="265"/>
      <c r="C824" s="266"/>
      <c r="D824" s="267"/>
      <c r="E824" s="267"/>
      <c r="F824" s="267"/>
      <c r="G824" s="267"/>
      <c r="H824" s="268"/>
      <c r="I824" s="267"/>
      <c r="J824" s="267"/>
      <c r="K824" s="267"/>
      <c r="L824" s="269"/>
      <c r="M824" s="267"/>
      <c r="N824" s="267"/>
      <c r="O824" s="267"/>
      <c r="P824" s="267"/>
      <c r="Q824" s="267"/>
      <c r="R824" s="270"/>
      <c r="S824" s="267"/>
      <c r="T824" s="267"/>
      <c r="U824" s="271"/>
      <c r="V824" s="268"/>
      <c r="W824" s="272"/>
      <c r="X824" s="272"/>
      <c r="Y824" s="272"/>
      <c r="Z824" s="272"/>
      <c r="AA824" s="272"/>
      <c r="AB824" s="268"/>
      <c r="AC824" s="272"/>
      <c r="AD824" s="272"/>
      <c r="AE824" s="272"/>
      <c r="AF824" s="268"/>
      <c r="AG824" s="272"/>
      <c r="AH824" s="196"/>
    </row>
    <row r="825" spans="1:34" ht="12.75" customHeight="1" x14ac:dyDescent="0.15">
      <c r="A825" s="264"/>
      <c r="B825" s="265"/>
      <c r="C825" s="266"/>
      <c r="D825" s="267"/>
      <c r="E825" s="267"/>
      <c r="F825" s="267"/>
      <c r="G825" s="267"/>
      <c r="H825" s="268"/>
      <c r="I825" s="267"/>
      <c r="J825" s="267"/>
      <c r="K825" s="267"/>
      <c r="L825" s="269"/>
      <c r="M825" s="267"/>
      <c r="N825" s="267"/>
      <c r="O825" s="267"/>
      <c r="P825" s="267"/>
      <c r="Q825" s="267"/>
      <c r="R825" s="270"/>
      <c r="S825" s="267"/>
      <c r="T825" s="267"/>
      <c r="U825" s="271"/>
      <c r="V825" s="268"/>
      <c r="W825" s="272"/>
      <c r="X825" s="272"/>
      <c r="Y825" s="272"/>
      <c r="Z825" s="272"/>
      <c r="AA825" s="272"/>
      <c r="AB825" s="268"/>
      <c r="AC825" s="272"/>
      <c r="AD825" s="272"/>
      <c r="AE825" s="272"/>
      <c r="AF825" s="268"/>
      <c r="AG825" s="272"/>
      <c r="AH825" s="196"/>
    </row>
    <row r="826" spans="1:34" ht="12.75" customHeight="1" x14ac:dyDescent="0.15">
      <c r="A826" s="264"/>
      <c r="B826" s="265"/>
      <c r="C826" s="266"/>
      <c r="D826" s="267"/>
      <c r="E826" s="267"/>
      <c r="F826" s="267"/>
      <c r="G826" s="267"/>
      <c r="H826" s="268"/>
      <c r="I826" s="267"/>
      <c r="J826" s="267"/>
      <c r="K826" s="267"/>
      <c r="L826" s="269"/>
      <c r="M826" s="267"/>
      <c r="N826" s="267"/>
      <c r="O826" s="267"/>
      <c r="P826" s="267"/>
      <c r="Q826" s="267"/>
      <c r="R826" s="270"/>
      <c r="S826" s="267"/>
      <c r="T826" s="267"/>
      <c r="U826" s="271"/>
      <c r="V826" s="268"/>
      <c r="W826" s="272"/>
      <c r="X826" s="272"/>
      <c r="Y826" s="272"/>
      <c r="Z826" s="272"/>
      <c r="AA826" s="272"/>
      <c r="AB826" s="268"/>
      <c r="AC826" s="272"/>
      <c r="AD826" s="272"/>
      <c r="AE826" s="272"/>
      <c r="AF826" s="268"/>
      <c r="AG826" s="272"/>
      <c r="AH826" s="196"/>
    </row>
    <row r="827" spans="1:34" ht="12.75" customHeight="1" x14ac:dyDescent="0.15">
      <c r="A827" s="264"/>
      <c r="B827" s="265"/>
      <c r="C827" s="266"/>
      <c r="D827" s="267"/>
      <c r="E827" s="267"/>
      <c r="F827" s="267"/>
      <c r="G827" s="267"/>
      <c r="H827" s="268"/>
      <c r="I827" s="267"/>
      <c r="J827" s="267"/>
      <c r="K827" s="267"/>
      <c r="L827" s="269"/>
      <c r="M827" s="267"/>
      <c r="N827" s="267"/>
      <c r="O827" s="267"/>
      <c r="P827" s="267"/>
      <c r="Q827" s="267"/>
      <c r="R827" s="270"/>
      <c r="S827" s="267"/>
      <c r="T827" s="267"/>
      <c r="U827" s="271"/>
      <c r="V827" s="268"/>
      <c r="W827" s="272"/>
      <c r="X827" s="272"/>
      <c r="Y827" s="272"/>
      <c r="Z827" s="272"/>
      <c r="AA827" s="272"/>
      <c r="AB827" s="268"/>
      <c r="AC827" s="272"/>
      <c r="AD827" s="272"/>
      <c r="AE827" s="272"/>
      <c r="AF827" s="268"/>
      <c r="AG827" s="272"/>
      <c r="AH827" s="196"/>
    </row>
    <row r="828" spans="1:34" ht="12.75" customHeight="1" x14ac:dyDescent="0.15">
      <c r="A828" s="264"/>
      <c r="B828" s="265"/>
      <c r="C828" s="266"/>
      <c r="D828" s="267"/>
      <c r="E828" s="267"/>
      <c r="F828" s="267"/>
      <c r="G828" s="267"/>
      <c r="H828" s="268"/>
      <c r="I828" s="267"/>
      <c r="J828" s="267"/>
      <c r="K828" s="267"/>
      <c r="L828" s="269"/>
      <c r="M828" s="267"/>
      <c r="N828" s="267"/>
      <c r="O828" s="267"/>
      <c r="P828" s="267"/>
      <c r="Q828" s="267"/>
      <c r="R828" s="270"/>
      <c r="S828" s="267"/>
      <c r="T828" s="267"/>
      <c r="U828" s="271"/>
      <c r="V828" s="268"/>
      <c r="W828" s="272"/>
      <c r="X828" s="272"/>
      <c r="Y828" s="272"/>
      <c r="Z828" s="272"/>
      <c r="AA828" s="272"/>
      <c r="AB828" s="268"/>
      <c r="AC828" s="272"/>
      <c r="AD828" s="272"/>
      <c r="AE828" s="272"/>
      <c r="AF828" s="268"/>
      <c r="AG828" s="272"/>
      <c r="AH828" s="196"/>
    </row>
    <row r="829" spans="1:34" ht="12.75" customHeight="1" x14ac:dyDescent="0.15">
      <c r="A829" s="264"/>
      <c r="B829" s="265"/>
      <c r="C829" s="266"/>
      <c r="D829" s="267"/>
      <c r="E829" s="267"/>
      <c r="F829" s="267"/>
      <c r="G829" s="267"/>
      <c r="H829" s="268"/>
      <c r="I829" s="267"/>
      <c r="J829" s="267"/>
      <c r="K829" s="267"/>
      <c r="L829" s="269"/>
      <c r="M829" s="267"/>
      <c r="N829" s="267"/>
      <c r="O829" s="267"/>
      <c r="P829" s="267"/>
      <c r="Q829" s="267"/>
      <c r="R829" s="270"/>
      <c r="S829" s="267"/>
      <c r="T829" s="267"/>
      <c r="U829" s="271"/>
      <c r="V829" s="268"/>
      <c r="W829" s="272"/>
      <c r="X829" s="272"/>
      <c r="Y829" s="272"/>
      <c r="Z829" s="272"/>
      <c r="AA829" s="272"/>
      <c r="AB829" s="268"/>
      <c r="AC829" s="272"/>
      <c r="AD829" s="272"/>
      <c r="AE829" s="272"/>
      <c r="AF829" s="268"/>
      <c r="AG829" s="272"/>
      <c r="AH829" s="196"/>
    </row>
    <row r="830" spans="1:34" ht="12.75" customHeight="1" x14ac:dyDescent="0.15">
      <c r="A830" s="264"/>
      <c r="B830" s="265"/>
      <c r="C830" s="266"/>
      <c r="D830" s="267"/>
      <c r="E830" s="267"/>
      <c r="F830" s="267"/>
      <c r="G830" s="267"/>
      <c r="H830" s="268"/>
      <c r="I830" s="267"/>
      <c r="J830" s="267"/>
      <c r="K830" s="267"/>
      <c r="L830" s="269"/>
      <c r="M830" s="267"/>
      <c r="N830" s="267"/>
      <c r="O830" s="267"/>
      <c r="P830" s="267"/>
      <c r="Q830" s="267"/>
      <c r="R830" s="270"/>
      <c r="S830" s="267"/>
      <c r="T830" s="267"/>
      <c r="U830" s="271"/>
      <c r="V830" s="268"/>
      <c r="W830" s="272"/>
      <c r="X830" s="272"/>
      <c r="Y830" s="272"/>
      <c r="Z830" s="272"/>
      <c r="AA830" s="272"/>
      <c r="AB830" s="268"/>
      <c r="AC830" s="272"/>
      <c r="AD830" s="272"/>
      <c r="AE830" s="272"/>
      <c r="AF830" s="268"/>
      <c r="AG830" s="272"/>
      <c r="AH830" s="196"/>
    </row>
    <row r="831" spans="1:34" ht="12.75" customHeight="1" x14ac:dyDescent="0.15">
      <c r="A831" s="264"/>
      <c r="B831" s="265"/>
      <c r="C831" s="266"/>
      <c r="D831" s="267"/>
      <c r="E831" s="267"/>
      <c r="F831" s="267"/>
      <c r="G831" s="267"/>
      <c r="H831" s="268"/>
      <c r="I831" s="267"/>
      <c r="J831" s="267"/>
      <c r="K831" s="267"/>
      <c r="L831" s="269"/>
      <c r="M831" s="267"/>
      <c r="N831" s="267"/>
      <c r="O831" s="267"/>
      <c r="P831" s="267"/>
      <c r="Q831" s="267"/>
      <c r="R831" s="270"/>
      <c r="S831" s="267"/>
      <c r="T831" s="267"/>
      <c r="U831" s="271"/>
      <c r="V831" s="268"/>
      <c r="W831" s="272"/>
      <c r="X831" s="272"/>
      <c r="Y831" s="272"/>
      <c r="Z831" s="272"/>
      <c r="AA831" s="272"/>
      <c r="AB831" s="268"/>
      <c r="AC831" s="272"/>
      <c r="AD831" s="272"/>
      <c r="AE831" s="272"/>
      <c r="AF831" s="268"/>
      <c r="AG831" s="272"/>
      <c r="AH831" s="196"/>
    </row>
    <row r="832" spans="1:34" ht="12.75" customHeight="1" x14ac:dyDescent="0.15">
      <c r="A832" s="264"/>
      <c r="B832" s="265"/>
      <c r="C832" s="266"/>
      <c r="D832" s="267"/>
      <c r="E832" s="267"/>
      <c r="F832" s="267"/>
      <c r="G832" s="267"/>
      <c r="H832" s="268"/>
      <c r="I832" s="267"/>
      <c r="J832" s="267"/>
      <c r="K832" s="267"/>
      <c r="L832" s="269"/>
      <c r="M832" s="267"/>
      <c r="N832" s="267"/>
      <c r="O832" s="267"/>
      <c r="P832" s="267"/>
      <c r="Q832" s="267"/>
      <c r="R832" s="270"/>
      <c r="S832" s="267"/>
      <c r="T832" s="267"/>
      <c r="U832" s="271"/>
      <c r="V832" s="268"/>
      <c r="W832" s="272"/>
      <c r="X832" s="272"/>
      <c r="Y832" s="272"/>
      <c r="Z832" s="272"/>
      <c r="AA832" s="272"/>
      <c r="AB832" s="268"/>
      <c r="AC832" s="272"/>
      <c r="AD832" s="272"/>
      <c r="AE832" s="272"/>
      <c r="AF832" s="268"/>
      <c r="AG832" s="272"/>
      <c r="AH832" s="196"/>
    </row>
    <row r="833" spans="1:34" ht="12.75" customHeight="1" x14ac:dyDescent="0.15">
      <c r="A833" s="264"/>
      <c r="B833" s="265"/>
      <c r="C833" s="266"/>
      <c r="D833" s="267"/>
      <c r="E833" s="267"/>
      <c r="F833" s="267"/>
      <c r="G833" s="267"/>
      <c r="H833" s="268"/>
      <c r="I833" s="267"/>
      <c r="J833" s="267"/>
      <c r="K833" s="267"/>
      <c r="L833" s="269"/>
      <c r="M833" s="267"/>
      <c r="N833" s="267"/>
      <c r="O833" s="267"/>
      <c r="P833" s="267"/>
      <c r="Q833" s="267"/>
      <c r="R833" s="270"/>
      <c r="S833" s="267"/>
      <c r="T833" s="267"/>
      <c r="U833" s="271"/>
      <c r="V833" s="268"/>
      <c r="W833" s="272"/>
      <c r="X833" s="272"/>
      <c r="Y833" s="272"/>
      <c r="Z833" s="272"/>
      <c r="AA833" s="272"/>
      <c r="AB833" s="268"/>
      <c r="AC833" s="272"/>
      <c r="AD833" s="272"/>
      <c r="AE833" s="272"/>
      <c r="AF833" s="268"/>
      <c r="AG833" s="272"/>
      <c r="AH833" s="196"/>
    </row>
    <row r="834" spans="1:34" ht="12.75" customHeight="1" x14ac:dyDescent="0.15">
      <c r="A834" s="264"/>
      <c r="B834" s="265"/>
      <c r="C834" s="266"/>
      <c r="D834" s="267"/>
      <c r="E834" s="267"/>
      <c r="F834" s="267"/>
      <c r="G834" s="267"/>
      <c r="H834" s="268"/>
      <c r="I834" s="267"/>
      <c r="J834" s="267"/>
      <c r="K834" s="267"/>
      <c r="L834" s="269"/>
      <c r="M834" s="267"/>
      <c r="N834" s="267"/>
      <c r="O834" s="267"/>
      <c r="P834" s="267"/>
      <c r="Q834" s="267"/>
      <c r="R834" s="270"/>
      <c r="S834" s="267"/>
      <c r="T834" s="267"/>
      <c r="U834" s="271"/>
      <c r="V834" s="268"/>
      <c r="W834" s="272"/>
      <c r="X834" s="272"/>
      <c r="Y834" s="272"/>
      <c r="Z834" s="272"/>
      <c r="AA834" s="272"/>
      <c r="AB834" s="268"/>
      <c r="AC834" s="272"/>
      <c r="AD834" s="272"/>
      <c r="AE834" s="272"/>
      <c r="AF834" s="268"/>
      <c r="AG834" s="272"/>
      <c r="AH834" s="196"/>
    </row>
    <row r="835" spans="1:34" ht="12.75" customHeight="1" x14ac:dyDescent="0.15">
      <c r="A835" s="264"/>
      <c r="B835" s="265"/>
      <c r="C835" s="266"/>
      <c r="D835" s="267"/>
      <c r="E835" s="267"/>
      <c r="F835" s="267"/>
      <c r="G835" s="267"/>
      <c r="H835" s="268"/>
      <c r="I835" s="267"/>
      <c r="J835" s="267"/>
      <c r="K835" s="267"/>
      <c r="L835" s="269"/>
      <c r="M835" s="267"/>
      <c r="N835" s="267"/>
      <c r="O835" s="267"/>
      <c r="P835" s="267"/>
      <c r="Q835" s="267"/>
      <c r="R835" s="270"/>
      <c r="S835" s="267"/>
      <c r="T835" s="267"/>
      <c r="U835" s="271"/>
      <c r="V835" s="268"/>
      <c r="W835" s="272"/>
      <c r="X835" s="272"/>
      <c r="Y835" s="272"/>
      <c r="Z835" s="272"/>
      <c r="AA835" s="272"/>
      <c r="AB835" s="268"/>
      <c r="AC835" s="272"/>
      <c r="AD835" s="272"/>
      <c r="AE835" s="272"/>
      <c r="AF835" s="268"/>
      <c r="AG835" s="272"/>
      <c r="AH835" s="196"/>
    </row>
    <row r="836" spans="1:34" ht="12.75" customHeight="1" x14ac:dyDescent="0.15">
      <c r="A836" s="264"/>
      <c r="B836" s="265"/>
      <c r="C836" s="266"/>
      <c r="D836" s="267"/>
      <c r="E836" s="267"/>
      <c r="F836" s="267"/>
      <c r="G836" s="267"/>
      <c r="H836" s="268"/>
      <c r="I836" s="267"/>
      <c r="J836" s="267"/>
      <c r="K836" s="267"/>
      <c r="L836" s="269"/>
      <c r="M836" s="267"/>
      <c r="N836" s="267"/>
      <c r="O836" s="267"/>
      <c r="P836" s="267"/>
      <c r="Q836" s="267"/>
      <c r="R836" s="270"/>
      <c r="S836" s="267"/>
      <c r="T836" s="267"/>
      <c r="U836" s="271"/>
      <c r="V836" s="268"/>
      <c r="W836" s="272"/>
      <c r="X836" s="272"/>
      <c r="Y836" s="272"/>
      <c r="Z836" s="272"/>
      <c r="AA836" s="272"/>
      <c r="AB836" s="268"/>
      <c r="AC836" s="272"/>
      <c r="AD836" s="272"/>
      <c r="AE836" s="272"/>
      <c r="AF836" s="268"/>
      <c r="AG836" s="272"/>
      <c r="AH836" s="196"/>
    </row>
    <row r="837" spans="1:34" ht="12.75" customHeight="1" x14ac:dyDescent="0.15">
      <c r="A837" s="264"/>
      <c r="B837" s="265"/>
      <c r="C837" s="266"/>
      <c r="D837" s="267"/>
      <c r="E837" s="267"/>
      <c r="F837" s="267"/>
      <c r="G837" s="267"/>
      <c r="H837" s="268"/>
      <c r="I837" s="267"/>
      <c r="J837" s="267"/>
      <c r="K837" s="267"/>
      <c r="L837" s="269"/>
      <c r="M837" s="267"/>
      <c r="N837" s="267"/>
      <c r="O837" s="267"/>
      <c r="P837" s="267"/>
      <c r="Q837" s="267"/>
      <c r="R837" s="270"/>
      <c r="S837" s="267"/>
      <c r="T837" s="267"/>
      <c r="U837" s="271"/>
      <c r="V837" s="268"/>
      <c r="W837" s="272"/>
      <c r="X837" s="272"/>
      <c r="Y837" s="272"/>
      <c r="Z837" s="272"/>
      <c r="AA837" s="272"/>
      <c r="AB837" s="268"/>
      <c r="AC837" s="272"/>
      <c r="AD837" s="272"/>
      <c r="AE837" s="272"/>
      <c r="AF837" s="268"/>
      <c r="AG837" s="272"/>
      <c r="AH837" s="196"/>
    </row>
    <row r="838" spans="1:34" ht="12.75" customHeight="1" x14ac:dyDescent="0.15">
      <c r="A838" s="264"/>
      <c r="B838" s="265"/>
      <c r="C838" s="266"/>
      <c r="D838" s="267"/>
      <c r="E838" s="267"/>
      <c r="F838" s="267"/>
      <c r="G838" s="267"/>
      <c r="H838" s="268"/>
      <c r="I838" s="267"/>
      <c r="J838" s="267"/>
      <c r="K838" s="267"/>
      <c r="L838" s="269"/>
      <c r="M838" s="267"/>
      <c r="N838" s="267"/>
      <c r="O838" s="267"/>
      <c r="P838" s="267"/>
      <c r="Q838" s="267"/>
      <c r="R838" s="270"/>
      <c r="S838" s="267"/>
      <c r="T838" s="267"/>
      <c r="U838" s="271"/>
      <c r="V838" s="268"/>
      <c r="W838" s="272"/>
      <c r="X838" s="272"/>
      <c r="Y838" s="272"/>
      <c r="Z838" s="272"/>
      <c r="AA838" s="272"/>
      <c r="AB838" s="268"/>
      <c r="AC838" s="272"/>
      <c r="AD838" s="272"/>
      <c r="AE838" s="272"/>
      <c r="AF838" s="268"/>
      <c r="AG838" s="272"/>
      <c r="AH838" s="196"/>
    </row>
    <row r="839" spans="1:34" ht="12.75" customHeight="1" x14ac:dyDescent="0.15">
      <c r="A839" s="264"/>
      <c r="B839" s="265"/>
      <c r="C839" s="266"/>
      <c r="D839" s="267"/>
      <c r="E839" s="267"/>
      <c r="F839" s="267"/>
      <c r="G839" s="267"/>
      <c r="H839" s="268"/>
      <c r="I839" s="267"/>
      <c r="J839" s="267"/>
      <c r="K839" s="267"/>
      <c r="L839" s="269"/>
      <c r="M839" s="267"/>
      <c r="N839" s="267"/>
      <c r="O839" s="267"/>
      <c r="P839" s="267"/>
      <c r="Q839" s="267"/>
      <c r="R839" s="270"/>
      <c r="S839" s="267"/>
      <c r="T839" s="267"/>
      <c r="U839" s="271"/>
      <c r="V839" s="268"/>
      <c r="W839" s="272"/>
      <c r="X839" s="272"/>
      <c r="Y839" s="272"/>
      <c r="Z839" s="272"/>
      <c r="AA839" s="272"/>
      <c r="AB839" s="268"/>
      <c r="AC839" s="272"/>
      <c r="AD839" s="272"/>
      <c r="AE839" s="272"/>
      <c r="AF839" s="268"/>
      <c r="AG839" s="272"/>
      <c r="AH839" s="196"/>
    </row>
    <row r="840" spans="1:34" ht="12.75" customHeight="1" x14ac:dyDescent="0.15">
      <c r="A840" s="264"/>
      <c r="B840" s="265"/>
      <c r="C840" s="266"/>
      <c r="D840" s="267"/>
      <c r="E840" s="267"/>
      <c r="F840" s="267"/>
      <c r="G840" s="267"/>
      <c r="H840" s="268"/>
      <c r="I840" s="267"/>
      <c r="J840" s="267"/>
      <c r="K840" s="267"/>
      <c r="L840" s="269"/>
      <c r="M840" s="267"/>
      <c r="N840" s="267"/>
      <c r="O840" s="267"/>
      <c r="P840" s="267"/>
      <c r="Q840" s="267"/>
      <c r="R840" s="270"/>
      <c r="S840" s="267"/>
      <c r="T840" s="267"/>
      <c r="U840" s="271"/>
      <c r="V840" s="268"/>
      <c r="W840" s="272"/>
      <c r="X840" s="272"/>
      <c r="Y840" s="272"/>
      <c r="Z840" s="272"/>
      <c r="AA840" s="272"/>
      <c r="AB840" s="268"/>
      <c r="AC840" s="272"/>
      <c r="AD840" s="272"/>
      <c r="AE840" s="272"/>
      <c r="AF840" s="268"/>
      <c r="AG840" s="272"/>
      <c r="AH840" s="196"/>
    </row>
    <row r="841" spans="1:34" ht="12.75" customHeight="1" x14ac:dyDescent="0.15">
      <c r="A841" s="264"/>
      <c r="B841" s="265"/>
      <c r="C841" s="266"/>
      <c r="D841" s="267"/>
      <c r="E841" s="267"/>
      <c r="F841" s="267"/>
      <c r="G841" s="267"/>
      <c r="H841" s="268"/>
      <c r="I841" s="267"/>
      <c r="J841" s="267"/>
      <c r="K841" s="267"/>
      <c r="L841" s="269"/>
      <c r="M841" s="267"/>
      <c r="N841" s="267"/>
      <c r="O841" s="267"/>
      <c r="P841" s="267"/>
      <c r="Q841" s="267"/>
      <c r="R841" s="270"/>
      <c r="S841" s="267"/>
      <c r="T841" s="267"/>
      <c r="U841" s="271"/>
      <c r="V841" s="268"/>
      <c r="W841" s="272"/>
      <c r="X841" s="272"/>
      <c r="Y841" s="272"/>
      <c r="Z841" s="272"/>
      <c r="AA841" s="272"/>
      <c r="AB841" s="268"/>
      <c r="AC841" s="272"/>
      <c r="AD841" s="272"/>
      <c r="AE841" s="272"/>
      <c r="AF841" s="268"/>
      <c r="AG841" s="272"/>
      <c r="AH841" s="196"/>
    </row>
    <row r="842" spans="1:34" ht="12.75" customHeight="1" x14ac:dyDescent="0.15">
      <c r="A842" s="264"/>
      <c r="B842" s="265"/>
      <c r="C842" s="266"/>
      <c r="D842" s="267"/>
      <c r="E842" s="267"/>
      <c r="F842" s="267"/>
      <c r="G842" s="267"/>
      <c r="H842" s="268"/>
      <c r="I842" s="267"/>
      <c r="J842" s="267"/>
      <c r="K842" s="267"/>
      <c r="L842" s="269"/>
      <c r="M842" s="267"/>
      <c r="N842" s="267"/>
      <c r="O842" s="267"/>
      <c r="P842" s="267"/>
      <c r="Q842" s="267"/>
      <c r="R842" s="270"/>
      <c r="S842" s="267"/>
      <c r="T842" s="267"/>
      <c r="U842" s="271"/>
      <c r="V842" s="268"/>
      <c r="W842" s="272"/>
      <c r="X842" s="272"/>
      <c r="Y842" s="272"/>
      <c r="Z842" s="272"/>
      <c r="AA842" s="272"/>
      <c r="AB842" s="268"/>
      <c r="AC842" s="272"/>
      <c r="AD842" s="272"/>
      <c r="AE842" s="272"/>
      <c r="AF842" s="268"/>
      <c r="AG842" s="272"/>
      <c r="AH842" s="196"/>
    </row>
    <row r="843" spans="1:34" ht="12.75" customHeight="1" x14ac:dyDescent="0.15">
      <c r="A843" s="264"/>
      <c r="B843" s="265"/>
      <c r="C843" s="266"/>
      <c r="D843" s="267"/>
      <c r="E843" s="267"/>
      <c r="F843" s="267"/>
      <c r="G843" s="267"/>
      <c r="H843" s="268"/>
      <c r="I843" s="267"/>
      <c r="J843" s="267"/>
      <c r="K843" s="267"/>
      <c r="L843" s="269"/>
      <c r="M843" s="267"/>
      <c r="N843" s="267"/>
      <c r="O843" s="267"/>
      <c r="P843" s="267"/>
      <c r="Q843" s="267"/>
      <c r="R843" s="270"/>
      <c r="S843" s="267"/>
      <c r="T843" s="267"/>
      <c r="U843" s="271"/>
      <c r="V843" s="268"/>
      <c r="W843" s="272"/>
      <c r="X843" s="272"/>
      <c r="Y843" s="272"/>
      <c r="Z843" s="272"/>
      <c r="AA843" s="272"/>
      <c r="AB843" s="268"/>
      <c r="AC843" s="272"/>
      <c r="AD843" s="272"/>
      <c r="AE843" s="272"/>
      <c r="AF843" s="268"/>
      <c r="AG843" s="272"/>
      <c r="AH843" s="196"/>
    </row>
    <row r="844" spans="1:34" ht="12.75" customHeight="1" x14ac:dyDescent="0.15">
      <c r="A844" s="264"/>
      <c r="B844" s="265"/>
      <c r="C844" s="266"/>
      <c r="D844" s="267"/>
      <c r="E844" s="267"/>
      <c r="F844" s="267"/>
      <c r="G844" s="267"/>
      <c r="H844" s="268"/>
      <c r="I844" s="267"/>
      <c r="J844" s="267"/>
      <c r="K844" s="267"/>
      <c r="L844" s="269"/>
      <c r="M844" s="267"/>
      <c r="N844" s="267"/>
      <c r="O844" s="267"/>
      <c r="P844" s="267"/>
      <c r="Q844" s="267"/>
      <c r="R844" s="270"/>
      <c r="S844" s="267"/>
      <c r="T844" s="267"/>
      <c r="U844" s="271"/>
      <c r="V844" s="268"/>
      <c r="W844" s="272"/>
      <c r="X844" s="272"/>
      <c r="Y844" s="272"/>
      <c r="Z844" s="272"/>
      <c r="AA844" s="272"/>
      <c r="AB844" s="268"/>
      <c r="AC844" s="272"/>
      <c r="AD844" s="272"/>
      <c r="AE844" s="272"/>
      <c r="AF844" s="268"/>
      <c r="AG844" s="272"/>
      <c r="AH844" s="196"/>
    </row>
    <row r="845" spans="1:34" ht="12.75" customHeight="1" x14ac:dyDescent="0.15">
      <c r="A845" s="264"/>
      <c r="B845" s="265"/>
      <c r="C845" s="266"/>
      <c r="D845" s="267"/>
      <c r="E845" s="267"/>
      <c r="F845" s="267"/>
      <c r="G845" s="267"/>
      <c r="H845" s="268"/>
      <c r="I845" s="267"/>
      <c r="J845" s="267"/>
      <c r="K845" s="267"/>
      <c r="L845" s="269"/>
      <c r="M845" s="267"/>
      <c r="N845" s="267"/>
      <c r="O845" s="267"/>
      <c r="P845" s="267"/>
      <c r="Q845" s="267"/>
      <c r="R845" s="270"/>
      <c r="S845" s="267"/>
      <c r="T845" s="267"/>
      <c r="U845" s="271"/>
      <c r="V845" s="268"/>
      <c r="W845" s="272"/>
      <c r="X845" s="272"/>
      <c r="Y845" s="272"/>
      <c r="Z845" s="272"/>
      <c r="AA845" s="272"/>
      <c r="AB845" s="268"/>
      <c r="AC845" s="272"/>
      <c r="AD845" s="272"/>
      <c r="AE845" s="272"/>
      <c r="AF845" s="268"/>
      <c r="AG845" s="272"/>
      <c r="AH845" s="196"/>
    </row>
    <row r="846" spans="1:34" ht="12.75" customHeight="1" x14ac:dyDescent="0.15">
      <c r="A846" s="264"/>
      <c r="B846" s="265"/>
      <c r="C846" s="266"/>
      <c r="D846" s="267"/>
      <c r="E846" s="267"/>
      <c r="F846" s="267"/>
      <c r="G846" s="267"/>
      <c r="H846" s="268"/>
      <c r="I846" s="267"/>
      <c r="J846" s="267"/>
      <c r="K846" s="267"/>
      <c r="L846" s="269"/>
      <c r="M846" s="267"/>
      <c r="N846" s="267"/>
      <c r="O846" s="267"/>
      <c r="P846" s="267"/>
      <c r="Q846" s="267"/>
      <c r="R846" s="270"/>
      <c r="S846" s="267"/>
      <c r="T846" s="267"/>
      <c r="U846" s="271"/>
      <c r="V846" s="268"/>
      <c r="W846" s="272"/>
      <c r="X846" s="272"/>
      <c r="Y846" s="272"/>
      <c r="Z846" s="272"/>
      <c r="AA846" s="272"/>
      <c r="AB846" s="268"/>
      <c r="AC846" s="272"/>
      <c r="AD846" s="272"/>
      <c r="AE846" s="272"/>
      <c r="AF846" s="268"/>
      <c r="AG846" s="272"/>
      <c r="AH846" s="196"/>
    </row>
    <row r="847" spans="1:34" ht="12.75" customHeight="1" x14ac:dyDescent="0.15">
      <c r="A847" s="264"/>
      <c r="B847" s="265"/>
      <c r="C847" s="266"/>
      <c r="D847" s="267"/>
      <c r="E847" s="267"/>
      <c r="F847" s="267"/>
      <c r="G847" s="267"/>
      <c r="H847" s="268"/>
      <c r="I847" s="267"/>
      <c r="J847" s="267"/>
      <c r="K847" s="267"/>
      <c r="L847" s="269"/>
      <c r="M847" s="267"/>
      <c r="N847" s="267"/>
      <c r="O847" s="267"/>
      <c r="P847" s="267"/>
      <c r="Q847" s="267"/>
      <c r="R847" s="270"/>
      <c r="S847" s="267"/>
      <c r="T847" s="267"/>
      <c r="U847" s="271"/>
      <c r="V847" s="268"/>
      <c r="W847" s="272"/>
      <c r="X847" s="272"/>
      <c r="Y847" s="272"/>
      <c r="Z847" s="272"/>
      <c r="AA847" s="272"/>
      <c r="AB847" s="268"/>
      <c r="AC847" s="272"/>
      <c r="AD847" s="272"/>
      <c r="AE847" s="272"/>
      <c r="AF847" s="268"/>
      <c r="AG847" s="272"/>
      <c r="AH847" s="196"/>
    </row>
    <row r="848" spans="1:34" ht="12.75" customHeight="1" x14ac:dyDescent="0.15">
      <c r="A848" s="264"/>
      <c r="B848" s="265"/>
      <c r="C848" s="266"/>
      <c r="D848" s="267"/>
      <c r="E848" s="267"/>
      <c r="F848" s="267"/>
      <c r="G848" s="267"/>
      <c r="H848" s="268"/>
      <c r="I848" s="267"/>
      <c r="J848" s="267"/>
      <c r="K848" s="267"/>
      <c r="L848" s="269"/>
      <c r="M848" s="267"/>
      <c r="N848" s="267"/>
      <c r="O848" s="267"/>
      <c r="P848" s="267"/>
      <c r="Q848" s="267"/>
      <c r="R848" s="270"/>
      <c r="S848" s="267"/>
      <c r="T848" s="267"/>
      <c r="U848" s="271"/>
      <c r="V848" s="268"/>
      <c r="W848" s="272"/>
      <c r="X848" s="272"/>
      <c r="Y848" s="272"/>
      <c r="Z848" s="272"/>
      <c r="AA848" s="272"/>
      <c r="AB848" s="268"/>
      <c r="AC848" s="272"/>
      <c r="AD848" s="272"/>
      <c r="AE848" s="272"/>
      <c r="AF848" s="268"/>
      <c r="AG848" s="272"/>
      <c r="AH848" s="196"/>
    </row>
    <row r="849" spans="1:34" ht="12.75" customHeight="1" x14ac:dyDescent="0.15">
      <c r="A849" s="264"/>
      <c r="B849" s="265"/>
      <c r="C849" s="266"/>
      <c r="D849" s="267"/>
      <c r="E849" s="267"/>
      <c r="F849" s="267"/>
      <c r="G849" s="267"/>
      <c r="H849" s="268"/>
      <c r="I849" s="267"/>
      <c r="J849" s="267"/>
      <c r="K849" s="267"/>
      <c r="L849" s="269"/>
      <c r="M849" s="267"/>
      <c r="N849" s="267"/>
      <c r="O849" s="267"/>
      <c r="P849" s="267"/>
      <c r="Q849" s="267"/>
      <c r="R849" s="270"/>
      <c r="S849" s="267"/>
      <c r="T849" s="267"/>
      <c r="U849" s="271"/>
      <c r="V849" s="268"/>
      <c r="W849" s="272"/>
      <c r="X849" s="272"/>
      <c r="Y849" s="272"/>
      <c r="Z849" s="272"/>
      <c r="AA849" s="272"/>
      <c r="AB849" s="268"/>
      <c r="AC849" s="272"/>
      <c r="AD849" s="272"/>
      <c r="AE849" s="272"/>
      <c r="AF849" s="268"/>
      <c r="AG849" s="272"/>
      <c r="AH849" s="196"/>
    </row>
    <row r="850" spans="1:34" ht="12.75" customHeight="1" x14ac:dyDescent="0.15">
      <c r="A850" s="264"/>
      <c r="B850" s="265"/>
      <c r="C850" s="266"/>
      <c r="D850" s="267"/>
      <c r="E850" s="267"/>
      <c r="F850" s="267"/>
      <c r="G850" s="267"/>
      <c r="H850" s="268"/>
      <c r="I850" s="267"/>
      <c r="J850" s="267"/>
      <c r="K850" s="267"/>
      <c r="L850" s="269"/>
      <c r="M850" s="267"/>
      <c r="N850" s="267"/>
      <c r="O850" s="267"/>
      <c r="P850" s="267"/>
      <c r="Q850" s="267"/>
      <c r="R850" s="270"/>
      <c r="S850" s="267"/>
      <c r="T850" s="267"/>
      <c r="U850" s="271"/>
      <c r="V850" s="268"/>
      <c r="W850" s="272"/>
      <c r="X850" s="272"/>
      <c r="Y850" s="272"/>
      <c r="Z850" s="272"/>
      <c r="AA850" s="272"/>
      <c r="AB850" s="268"/>
      <c r="AC850" s="272"/>
      <c r="AD850" s="272"/>
      <c r="AE850" s="272"/>
      <c r="AF850" s="268"/>
      <c r="AG850" s="272"/>
      <c r="AH850" s="196"/>
    </row>
    <row r="851" spans="1:34" ht="12.75" customHeight="1" x14ac:dyDescent="0.15">
      <c r="A851" s="264"/>
      <c r="B851" s="265"/>
      <c r="C851" s="266"/>
      <c r="D851" s="267"/>
      <c r="E851" s="267"/>
      <c r="F851" s="267"/>
      <c r="G851" s="267"/>
      <c r="H851" s="268"/>
      <c r="I851" s="267"/>
      <c r="J851" s="267"/>
      <c r="K851" s="267"/>
      <c r="L851" s="269"/>
      <c r="M851" s="267"/>
      <c r="N851" s="267"/>
      <c r="O851" s="267"/>
      <c r="P851" s="267"/>
      <c r="Q851" s="267"/>
      <c r="R851" s="270"/>
      <c r="S851" s="267"/>
      <c r="T851" s="267"/>
      <c r="U851" s="271"/>
      <c r="V851" s="268"/>
      <c r="W851" s="272"/>
      <c r="X851" s="272"/>
      <c r="Y851" s="272"/>
      <c r="Z851" s="272"/>
      <c r="AA851" s="272"/>
      <c r="AB851" s="268"/>
      <c r="AC851" s="272"/>
      <c r="AD851" s="272"/>
      <c r="AE851" s="272"/>
      <c r="AF851" s="268"/>
      <c r="AG851" s="272"/>
      <c r="AH851" s="196"/>
    </row>
    <row r="852" spans="1:34" ht="12.75" customHeight="1" x14ac:dyDescent="0.15">
      <c r="A852" s="264"/>
      <c r="B852" s="265"/>
      <c r="C852" s="266"/>
      <c r="D852" s="267"/>
      <c r="E852" s="267"/>
      <c r="F852" s="267"/>
      <c r="G852" s="267"/>
      <c r="H852" s="268"/>
      <c r="I852" s="267"/>
      <c r="J852" s="267"/>
      <c r="K852" s="267"/>
      <c r="L852" s="269"/>
      <c r="M852" s="267"/>
      <c r="N852" s="267"/>
      <c r="O852" s="267"/>
      <c r="P852" s="267"/>
      <c r="Q852" s="267"/>
      <c r="R852" s="270"/>
      <c r="S852" s="267"/>
      <c r="T852" s="267"/>
      <c r="U852" s="271"/>
      <c r="V852" s="268"/>
      <c r="W852" s="272"/>
      <c r="X852" s="272"/>
      <c r="Y852" s="272"/>
      <c r="Z852" s="272"/>
      <c r="AA852" s="272"/>
      <c r="AB852" s="268"/>
      <c r="AC852" s="272"/>
      <c r="AD852" s="272"/>
      <c r="AE852" s="272"/>
      <c r="AF852" s="268"/>
      <c r="AG852" s="272"/>
      <c r="AH852" s="196"/>
    </row>
    <row r="853" spans="1:34" ht="12.75" customHeight="1" x14ac:dyDescent="0.15">
      <c r="A853" s="264"/>
      <c r="B853" s="265"/>
      <c r="C853" s="266"/>
      <c r="D853" s="267"/>
      <c r="E853" s="267"/>
      <c r="F853" s="267"/>
      <c r="G853" s="267"/>
      <c r="H853" s="268"/>
      <c r="I853" s="267"/>
      <c r="J853" s="267"/>
      <c r="K853" s="267"/>
      <c r="L853" s="269"/>
      <c r="M853" s="267"/>
      <c r="N853" s="267"/>
      <c r="O853" s="267"/>
      <c r="P853" s="267"/>
      <c r="Q853" s="267"/>
      <c r="R853" s="270"/>
      <c r="S853" s="267"/>
      <c r="T853" s="267"/>
      <c r="U853" s="271"/>
      <c r="V853" s="268"/>
      <c r="W853" s="272"/>
      <c r="X853" s="272"/>
      <c r="Y853" s="272"/>
      <c r="Z853" s="272"/>
      <c r="AA853" s="272"/>
      <c r="AB853" s="268"/>
      <c r="AC853" s="272"/>
      <c r="AD853" s="272"/>
      <c r="AE853" s="272"/>
      <c r="AF853" s="268"/>
      <c r="AG853" s="272"/>
      <c r="AH853" s="196"/>
    </row>
    <row r="854" spans="1:34" ht="12.75" customHeight="1" x14ac:dyDescent="0.15">
      <c r="A854" s="264"/>
      <c r="B854" s="265"/>
      <c r="C854" s="266"/>
      <c r="D854" s="267"/>
      <c r="E854" s="267"/>
      <c r="F854" s="267"/>
      <c r="G854" s="267"/>
      <c r="H854" s="268"/>
      <c r="I854" s="267"/>
      <c r="J854" s="267"/>
      <c r="K854" s="267"/>
      <c r="L854" s="269"/>
      <c r="M854" s="267"/>
      <c r="N854" s="267"/>
      <c r="O854" s="267"/>
      <c r="P854" s="267"/>
      <c r="Q854" s="267"/>
      <c r="R854" s="270"/>
      <c r="S854" s="267"/>
      <c r="T854" s="267"/>
      <c r="U854" s="271"/>
      <c r="V854" s="268"/>
      <c r="W854" s="272"/>
      <c r="X854" s="272"/>
      <c r="Y854" s="272"/>
      <c r="Z854" s="272"/>
      <c r="AA854" s="272"/>
      <c r="AB854" s="268"/>
      <c r="AC854" s="272"/>
      <c r="AD854" s="272"/>
      <c r="AE854" s="272"/>
      <c r="AF854" s="268"/>
      <c r="AG854" s="272"/>
      <c r="AH854" s="196"/>
    </row>
    <row r="855" spans="1:34" ht="12.75" customHeight="1" x14ac:dyDescent="0.15">
      <c r="A855" s="264"/>
      <c r="B855" s="265"/>
      <c r="C855" s="266"/>
      <c r="D855" s="267"/>
      <c r="E855" s="267"/>
      <c r="F855" s="267"/>
      <c r="G855" s="267"/>
      <c r="H855" s="268"/>
      <c r="I855" s="267"/>
      <c r="J855" s="267"/>
      <c r="K855" s="267"/>
      <c r="L855" s="269"/>
      <c r="M855" s="267"/>
      <c r="N855" s="267"/>
      <c r="O855" s="267"/>
      <c r="P855" s="267"/>
      <c r="Q855" s="267"/>
      <c r="R855" s="270"/>
      <c r="S855" s="267"/>
      <c r="T855" s="267"/>
      <c r="U855" s="271"/>
      <c r="V855" s="268"/>
      <c r="W855" s="272"/>
      <c r="X855" s="272"/>
      <c r="Y855" s="272"/>
      <c r="Z855" s="272"/>
      <c r="AA855" s="272"/>
      <c r="AB855" s="268"/>
      <c r="AC855" s="272"/>
      <c r="AD855" s="272"/>
      <c r="AE855" s="272"/>
      <c r="AF855" s="268"/>
      <c r="AG855" s="272"/>
      <c r="AH855" s="196"/>
    </row>
    <row r="856" spans="1:34" ht="12.75" customHeight="1" x14ac:dyDescent="0.15">
      <c r="A856" s="264"/>
      <c r="B856" s="265"/>
      <c r="C856" s="266"/>
      <c r="D856" s="267"/>
      <c r="E856" s="267"/>
      <c r="F856" s="267"/>
      <c r="G856" s="267"/>
      <c r="H856" s="268"/>
      <c r="I856" s="267"/>
      <c r="J856" s="267"/>
      <c r="K856" s="267"/>
      <c r="L856" s="269"/>
      <c r="M856" s="267"/>
      <c r="N856" s="267"/>
      <c r="O856" s="267"/>
      <c r="P856" s="267"/>
      <c r="Q856" s="267"/>
      <c r="R856" s="270"/>
      <c r="S856" s="267"/>
      <c r="T856" s="267"/>
      <c r="U856" s="271"/>
      <c r="V856" s="268"/>
      <c r="W856" s="272"/>
      <c r="X856" s="272"/>
      <c r="Y856" s="272"/>
      <c r="Z856" s="272"/>
      <c r="AA856" s="272"/>
      <c r="AB856" s="268"/>
      <c r="AC856" s="272"/>
      <c r="AD856" s="272"/>
      <c r="AE856" s="272"/>
      <c r="AF856" s="268"/>
      <c r="AG856" s="272"/>
      <c r="AH856" s="196"/>
    </row>
    <row r="857" spans="1:34" ht="12.75" customHeight="1" x14ac:dyDescent="0.15">
      <c r="A857" s="264"/>
      <c r="B857" s="265"/>
      <c r="C857" s="266"/>
      <c r="D857" s="267"/>
      <c r="E857" s="267"/>
      <c r="F857" s="267"/>
      <c r="G857" s="267"/>
      <c r="H857" s="268"/>
      <c r="I857" s="267"/>
      <c r="J857" s="267"/>
      <c r="K857" s="267"/>
      <c r="L857" s="269"/>
      <c r="M857" s="267"/>
      <c r="N857" s="267"/>
      <c r="O857" s="267"/>
      <c r="P857" s="267"/>
      <c r="Q857" s="267"/>
      <c r="R857" s="270"/>
      <c r="S857" s="267"/>
      <c r="T857" s="267"/>
      <c r="U857" s="271"/>
      <c r="V857" s="268"/>
      <c r="W857" s="272"/>
      <c r="X857" s="272"/>
      <c r="Y857" s="272"/>
      <c r="Z857" s="272"/>
      <c r="AA857" s="272"/>
      <c r="AB857" s="268"/>
      <c r="AC857" s="272"/>
      <c r="AD857" s="272"/>
      <c r="AE857" s="272"/>
      <c r="AF857" s="268"/>
      <c r="AG857" s="272"/>
      <c r="AH857" s="196"/>
    </row>
    <row r="858" spans="1:34" ht="12.75" customHeight="1" x14ac:dyDescent="0.15">
      <c r="A858" s="264"/>
      <c r="B858" s="265"/>
      <c r="C858" s="266"/>
      <c r="D858" s="267"/>
      <c r="E858" s="267"/>
      <c r="F858" s="267"/>
      <c r="G858" s="267"/>
      <c r="H858" s="268"/>
      <c r="I858" s="267"/>
      <c r="J858" s="267"/>
      <c r="K858" s="267"/>
      <c r="L858" s="269"/>
      <c r="M858" s="267"/>
      <c r="N858" s="267"/>
      <c r="O858" s="267"/>
      <c r="P858" s="267"/>
      <c r="Q858" s="267"/>
      <c r="R858" s="270"/>
      <c r="S858" s="267"/>
      <c r="T858" s="267"/>
      <c r="U858" s="271"/>
      <c r="V858" s="268"/>
      <c r="W858" s="272"/>
      <c r="X858" s="272"/>
      <c r="Y858" s="272"/>
      <c r="Z858" s="272"/>
      <c r="AA858" s="272"/>
      <c r="AB858" s="268"/>
      <c r="AC858" s="272"/>
      <c r="AD858" s="272"/>
      <c r="AE858" s="272"/>
      <c r="AF858" s="268"/>
      <c r="AG858" s="272"/>
      <c r="AH858" s="196"/>
    </row>
    <row r="859" spans="1:34" ht="12.75" customHeight="1" x14ac:dyDescent="0.15">
      <c r="A859" s="264"/>
      <c r="B859" s="265"/>
      <c r="C859" s="266"/>
      <c r="D859" s="267"/>
      <c r="E859" s="267"/>
      <c r="F859" s="267"/>
      <c r="G859" s="267"/>
      <c r="H859" s="268"/>
      <c r="I859" s="267"/>
      <c r="J859" s="267"/>
      <c r="K859" s="267"/>
      <c r="L859" s="269"/>
      <c r="M859" s="267"/>
      <c r="N859" s="267"/>
      <c r="O859" s="267"/>
      <c r="P859" s="267"/>
      <c r="Q859" s="267"/>
      <c r="R859" s="270"/>
      <c r="S859" s="267"/>
      <c r="T859" s="267"/>
      <c r="U859" s="271"/>
      <c r="V859" s="268"/>
      <c r="W859" s="272"/>
      <c r="X859" s="272"/>
      <c r="Y859" s="272"/>
      <c r="Z859" s="272"/>
      <c r="AA859" s="272"/>
      <c r="AB859" s="268"/>
      <c r="AC859" s="272"/>
      <c r="AD859" s="272"/>
      <c r="AE859" s="272"/>
      <c r="AF859" s="268"/>
      <c r="AG859" s="272"/>
      <c r="AH859" s="196"/>
    </row>
    <row r="860" spans="1:34" ht="12.75" customHeight="1" x14ac:dyDescent="0.15">
      <c r="A860" s="264"/>
      <c r="B860" s="265"/>
      <c r="C860" s="266"/>
      <c r="D860" s="267"/>
      <c r="E860" s="267"/>
      <c r="F860" s="267"/>
      <c r="G860" s="267"/>
      <c r="H860" s="268"/>
      <c r="I860" s="267"/>
      <c r="J860" s="267"/>
      <c r="K860" s="267"/>
      <c r="L860" s="269"/>
      <c r="M860" s="267"/>
      <c r="N860" s="267"/>
      <c r="O860" s="267"/>
      <c r="P860" s="267"/>
      <c r="Q860" s="267"/>
      <c r="R860" s="270"/>
      <c r="S860" s="267"/>
      <c r="T860" s="267"/>
      <c r="U860" s="271"/>
      <c r="V860" s="268"/>
      <c r="W860" s="272"/>
      <c r="X860" s="272"/>
      <c r="Y860" s="272"/>
      <c r="Z860" s="272"/>
      <c r="AA860" s="272"/>
      <c r="AB860" s="268"/>
      <c r="AC860" s="272"/>
      <c r="AD860" s="272"/>
      <c r="AE860" s="272"/>
      <c r="AF860" s="268"/>
      <c r="AG860" s="272"/>
      <c r="AH860" s="196"/>
    </row>
    <row r="861" spans="1:34" ht="12.75" customHeight="1" x14ac:dyDescent="0.15">
      <c r="A861" s="264"/>
      <c r="B861" s="265"/>
      <c r="C861" s="266"/>
      <c r="D861" s="267"/>
      <c r="E861" s="267"/>
      <c r="F861" s="267"/>
      <c r="G861" s="267"/>
      <c r="H861" s="268"/>
      <c r="I861" s="267"/>
      <c r="J861" s="267"/>
      <c r="K861" s="267"/>
      <c r="L861" s="269"/>
      <c r="M861" s="267"/>
      <c r="N861" s="267"/>
      <c r="O861" s="267"/>
      <c r="P861" s="267"/>
      <c r="Q861" s="267"/>
      <c r="R861" s="270"/>
      <c r="S861" s="267"/>
      <c r="T861" s="267"/>
      <c r="U861" s="271"/>
      <c r="V861" s="268"/>
      <c r="W861" s="272"/>
      <c r="X861" s="272"/>
      <c r="Y861" s="272"/>
      <c r="Z861" s="272"/>
      <c r="AA861" s="272"/>
      <c r="AB861" s="268"/>
      <c r="AC861" s="272"/>
      <c r="AD861" s="272"/>
      <c r="AE861" s="272"/>
      <c r="AF861" s="268"/>
      <c r="AG861" s="272"/>
      <c r="AH861" s="196"/>
    </row>
    <row r="862" spans="1:34" ht="12.75" customHeight="1" x14ac:dyDescent="0.15">
      <c r="A862" s="264"/>
      <c r="B862" s="265"/>
      <c r="C862" s="266"/>
      <c r="D862" s="267"/>
      <c r="E862" s="267"/>
      <c r="F862" s="267"/>
      <c r="G862" s="267"/>
      <c r="H862" s="268"/>
      <c r="I862" s="267"/>
      <c r="J862" s="267"/>
      <c r="K862" s="267"/>
      <c r="L862" s="269"/>
      <c r="M862" s="267"/>
      <c r="N862" s="267"/>
      <c r="O862" s="267"/>
      <c r="P862" s="267"/>
      <c r="Q862" s="267"/>
      <c r="R862" s="270"/>
      <c r="S862" s="267"/>
      <c r="T862" s="267"/>
      <c r="U862" s="271"/>
      <c r="V862" s="268"/>
      <c r="W862" s="272"/>
      <c r="X862" s="272"/>
      <c r="Y862" s="272"/>
      <c r="Z862" s="272"/>
      <c r="AA862" s="272"/>
      <c r="AB862" s="268"/>
      <c r="AC862" s="272"/>
      <c r="AD862" s="272"/>
      <c r="AE862" s="272"/>
      <c r="AF862" s="268"/>
      <c r="AG862" s="272"/>
      <c r="AH862" s="196"/>
    </row>
    <row r="863" spans="1:34" ht="12.75" customHeight="1" x14ac:dyDescent="0.15">
      <c r="A863" s="264"/>
      <c r="B863" s="265"/>
      <c r="C863" s="266"/>
      <c r="D863" s="267"/>
      <c r="E863" s="267"/>
      <c r="F863" s="267"/>
      <c r="G863" s="267"/>
      <c r="H863" s="268"/>
      <c r="I863" s="267"/>
      <c r="J863" s="267"/>
      <c r="K863" s="267"/>
      <c r="L863" s="269"/>
      <c r="M863" s="267"/>
      <c r="N863" s="267"/>
      <c r="O863" s="267"/>
      <c r="P863" s="267"/>
      <c r="Q863" s="267"/>
      <c r="R863" s="270"/>
      <c r="S863" s="267"/>
      <c r="T863" s="267"/>
      <c r="U863" s="271"/>
      <c r="V863" s="268"/>
      <c r="W863" s="272"/>
      <c r="X863" s="272"/>
      <c r="Y863" s="272"/>
      <c r="Z863" s="272"/>
      <c r="AA863" s="272"/>
      <c r="AB863" s="268"/>
      <c r="AC863" s="272"/>
      <c r="AD863" s="272"/>
      <c r="AE863" s="272"/>
      <c r="AF863" s="268"/>
      <c r="AG863" s="272"/>
      <c r="AH863" s="196"/>
    </row>
    <row r="864" spans="1:34" ht="12.75" customHeight="1" x14ac:dyDescent="0.15">
      <c r="A864" s="264"/>
      <c r="B864" s="265"/>
      <c r="C864" s="266"/>
      <c r="D864" s="267"/>
      <c r="E864" s="267"/>
      <c r="F864" s="267"/>
      <c r="G864" s="267"/>
      <c r="H864" s="268"/>
      <c r="I864" s="267"/>
      <c r="J864" s="267"/>
      <c r="K864" s="267"/>
      <c r="L864" s="269"/>
      <c r="M864" s="267"/>
      <c r="N864" s="267"/>
      <c r="O864" s="267"/>
      <c r="P864" s="267"/>
      <c r="Q864" s="267"/>
      <c r="R864" s="270"/>
      <c r="S864" s="267"/>
      <c r="T864" s="267"/>
      <c r="U864" s="271"/>
      <c r="V864" s="268"/>
      <c r="W864" s="272"/>
      <c r="X864" s="272"/>
      <c r="Y864" s="272"/>
      <c r="Z864" s="272"/>
      <c r="AA864" s="272"/>
      <c r="AB864" s="268"/>
      <c r="AC864" s="272"/>
      <c r="AD864" s="272"/>
      <c r="AE864" s="272"/>
      <c r="AF864" s="268"/>
      <c r="AG864" s="272"/>
      <c r="AH864" s="196"/>
    </row>
    <row r="865" spans="1:34" ht="12.75" customHeight="1" x14ac:dyDescent="0.15">
      <c r="A865" s="264"/>
      <c r="B865" s="265"/>
      <c r="C865" s="266"/>
      <c r="D865" s="267"/>
      <c r="E865" s="267"/>
      <c r="F865" s="267"/>
      <c r="G865" s="267"/>
      <c r="H865" s="268"/>
      <c r="I865" s="267"/>
      <c r="J865" s="267"/>
      <c r="K865" s="267"/>
      <c r="L865" s="269"/>
      <c r="M865" s="267"/>
      <c r="N865" s="267"/>
      <c r="O865" s="267"/>
      <c r="P865" s="267"/>
      <c r="Q865" s="267"/>
      <c r="R865" s="270"/>
      <c r="S865" s="267"/>
      <c r="T865" s="267"/>
      <c r="U865" s="271"/>
      <c r="V865" s="268"/>
      <c r="W865" s="272"/>
      <c r="X865" s="272"/>
      <c r="Y865" s="272"/>
      <c r="Z865" s="272"/>
      <c r="AA865" s="272"/>
      <c r="AB865" s="268"/>
      <c r="AC865" s="272"/>
      <c r="AD865" s="272"/>
      <c r="AE865" s="272"/>
      <c r="AF865" s="268"/>
      <c r="AG865" s="272"/>
      <c r="AH865" s="196"/>
    </row>
    <row r="866" spans="1:34" ht="12.75" customHeight="1" x14ac:dyDescent="0.15">
      <c r="A866" s="264"/>
      <c r="B866" s="265"/>
      <c r="C866" s="266"/>
      <c r="D866" s="267"/>
      <c r="E866" s="267"/>
      <c r="F866" s="267"/>
      <c r="G866" s="267"/>
      <c r="H866" s="268"/>
      <c r="I866" s="267"/>
      <c r="J866" s="267"/>
      <c r="K866" s="267"/>
      <c r="L866" s="269"/>
      <c r="M866" s="267"/>
      <c r="N866" s="267"/>
      <c r="O866" s="267"/>
      <c r="P866" s="267"/>
      <c r="Q866" s="267"/>
      <c r="R866" s="270"/>
      <c r="S866" s="267"/>
      <c r="T866" s="267"/>
      <c r="U866" s="271"/>
      <c r="V866" s="268"/>
      <c r="W866" s="272"/>
      <c r="X866" s="272"/>
      <c r="Y866" s="272"/>
      <c r="Z866" s="272"/>
      <c r="AA866" s="272"/>
      <c r="AB866" s="268"/>
      <c r="AC866" s="272"/>
      <c r="AD866" s="272"/>
      <c r="AE866" s="272"/>
      <c r="AF866" s="268"/>
      <c r="AG866" s="272"/>
      <c r="AH866" s="196"/>
    </row>
    <row r="867" spans="1:34" ht="12.75" customHeight="1" x14ac:dyDescent="0.15">
      <c r="A867" s="264"/>
      <c r="B867" s="265"/>
      <c r="C867" s="266"/>
      <c r="D867" s="267"/>
      <c r="E867" s="267"/>
      <c r="F867" s="267"/>
      <c r="G867" s="267"/>
      <c r="H867" s="268"/>
      <c r="I867" s="267"/>
      <c r="J867" s="267"/>
      <c r="K867" s="267"/>
      <c r="L867" s="269"/>
      <c r="M867" s="267"/>
      <c r="N867" s="267"/>
      <c r="O867" s="267"/>
      <c r="P867" s="267"/>
      <c r="Q867" s="267"/>
      <c r="R867" s="270"/>
      <c r="S867" s="267"/>
      <c r="T867" s="267"/>
      <c r="U867" s="271"/>
      <c r="V867" s="268"/>
      <c r="W867" s="272"/>
      <c r="X867" s="272"/>
      <c r="Y867" s="272"/>
      <c r="Z867" s="272"/>
      <c r="AA867" s="272"/>
      <c r="AB867" s="268"/>
      <c r="AC867" s="272"/>
      <c r="AD867" s="272"/>
      <c r="AE867" s="272"/>
      <c r="AF867" s="268"/>
      <c r="AG867" s="272"/>
      <c r="AH867" s="196"/>
    </row>
    <row r="868" spans="1:34" ht="12.75" customHeight="1" x14ac:dyDescent="0.15">
      <c r="A868" s="264"/>
      <c r="B868" s="265"/>
      <c r="C868" s="266"/>
      <c r="D868" s="267"/>
      <c r="E868" s="267"/>
      <c r="F868" s="267"/>
      <c r="G868" s="267"/>
      <c r="H868" s="268"/>
      <c r="I868" s="267"/>
      <c r="J868" s="267"/>
      <c r="K868" s="267"/>
      <c r="L868" s="269"/>
      <c r="M868" s="267"/>
      <c r="N868" s="267"/>
      <c r="O868" s="267"/>
      <c r="P868" s="267"/>
      <c r="Q868" s="267"/>
      <c r="R868" s="270"/>
      <c r="S868" s="267"/>
      <c r="T868" s="267"/>
      <c r="U868" s="271"/>
      <c r="V868" s="268"/>
      <c r="W868" s="272"/>
      <c r="X868" s="272"/>
      <c r="Y868" s="272"/>
      <c r="Z868" s="272"/>
      <c r="AA868" s="272"/>
      <c r="AB868" s="268"/>
      <c r="AC868" s="272"/>
      <c r="AD868" s="272"/>
      <c r="AE868" s="272"/>
      <c r="AF868" s="268"/>
      <c r="AG868" s="272"/>
      <c r="AH868" s="196"/>
    </row>
    <row r="869" spans="1:34" ht="12.75" customHeight="1" x14ac:dyDescent="0.15">
      <c r="A869" s="264"/>
      <c r="B869" s="265"/>
      <c r="C869" s="266"/>
      <c r="D869" s="267"/>
      <c r="E869" s="267"/>
      <c r="F869" s="267"/>
      <c r="G869" s="267"/>
      <c r="H869" s="268"/>
      <c r="I869" s="267"/>
      <c r="J869" s="267"/>
      <c r="K869" s="267"/>
      <c r="L869" s="269"/>
      <c r="M869" s="267"/>
      <c r="N869" s="267"/>
      <c r="O869" s="267"/>
      <c r="P869" s="267"/>
      <c r="Q869" s="267"/>
      <c r="R869" s="270"/>
      <c r="S869" s="267"/>
      <c r="T869" s="267"/>
      <c r="U869" s="271"/>
      <c r="V869" s="268"/>
      <c r="W869" s="272"/>
      <c r="X869" s="272"/>
      <c r="Y869" s="272"/>
      <c r="Z869" s="272"/>
      <c r="AA869" s="272"/>
      <c r="AB869" s="268"/>
      <c r="AC869" s="272"/>
      <c r="AD869" s="272"/>
      <c r="AE869" s="272"/>
      <c r="AF869" s="268"/>
      <c r="AG869" s="272"/>
      <c r="AH869" s="196"/>
    </row>
    <row r="870" spans="1:34" ht="12.75" customHeight="1" x14ac:dyDescent="0.15">
      <c r="A870" s="264"/>
      <c r="B870" s="265"/>
      <c r="C870" s="266"/>
      <c r="D870" s="267"/>
      <c r="E870" s="267"/>
      <c r="F870" s="267"/>
      <c r="G870" s="267"/>
      <c r="H870" s="268"/>
      <c r="I870" s="267"/>
      <c r="J870" s="267"/>
      <c r="K870" s="267"/>
      <c r="L870" s="269"/>
      <c r="M870" s="267"/>
      <c r="N870" s="267"/>
      <c r="O870" s="267"/>
      <c r="P870" s="267"/>
      <c r="Q870" s="267"/>
      <c r="R870" s="270"/>
      <c r="S870" s="267"/>
      <c r="T870" s="267"/>
      <c r="U870" s="271"/>
      <c r="V870" s="268"/>
      <c r="W870" s="272"/>
      <c r="X870" s="272"/>
      <c r="Y870" s="272"/>
      <c r="Z870" s="272"/>
      <c r="AA870" s="272"/>
      <c r="AB870" s="268"/>
      <c r="AC870" s="272"/>
      <c r="AD870" s="272"/>
      <c r="AE870" s="272"/>
      <c r="AF870" s="268"/>
      <c r="AG870" s="272"/>
      <c r="AH870" s="196"/>
    </row>
    <row r="871" spans="1:34" ht="12.75" customHeight="1" x14ac:dyDescent="0.15">
      <c r="A871" s="264"/>
      <c r="B871" s="265"/>
      <c r="C871" s="266"/>
      <c r="D871" s="267"/>
      <c r="E871" s="267"/>
      <c r="F871" s="267"/>
      <c r="G871" s="267"/>
      <c r="H871" s="268"/>
      <c r="I871" s="267"/>
      <c r="J871" s="267"/>
      <c r="K871" s="267"/>
      <c r="L871" s="269"/>
      <c r="M871" s="267"/>
      <c r="N871" s="267"/>
      <c r="O871" s="267"/>
      <c r="P871" s="267"/>
      <c r="Q871" s="267"/>
      <c r="R871" s="270"/>
      <c r="S871" s="267"/>
      <c r="T871" s="267"/>
      <c r="U871" s="271"/>
      <c r="V871" s="268"/>
      <c r="W871" s="272"/>
      <c r="X871" s="272"/>
      <c r="Y871" s="272"/>
      <c r="Z871" s="272"/>
      <c r="AA871" s="272"/>
      <c r="AB871" s="268"/>
      <c r="AC871" s="272"/>
      <c r="AD871" s="272"/>
      <c r="AE871" s="272"/>
      <c r="AF871" s="268"/>
      <c r="AG871" s="272"/>
      <c r="AH871" s="196"/>
    </row>
    <row r="872" spans="1:34" ht="12.75" customHeight="1" x14ac:dyDescent="0.15">
      <c r="A872" s="264"/>
      <c r="B872" s="265"/>
      <c r="C872" s="266"/>
      <c r="D872" s="267"/>
      <c r="E872" s="267"/>
      <c r="F872" s="267"/>
      <c r="G872" s="267"/>
      <c r="H872" s="268"/>
      <c r="I872" s="267"/>
      <c r="J872" s="267"/>
      <c r="K872" s="267"/>
      <c r="L872" s="269"/>
      <c r="M872" s="267"/>
      <c r="N872" s="267"/>
      <c r="O872" s="267"/>
      <c r="P872" s="267"/>
      <c r="Q872" s="267"/>
      <c r="R872" s="270"/>
      <c r="S872" s="267"/>
      <c r="T872" s="267"/>
      <c r="U872" s="271"/>
      <c r="V872" s="268"/>
      <c r="W872" s="272"/>
      <c r="X872" s="272"/>
      <c r="Y872" s="272"/>
      <c r="Z872" s="272"/>
      <c r="AA872" s="272"/>
      <c r="AB872" s="268"/>
      <c r="AC872" s="272"/>
      <c r="AD872" s="272"/>
      <c r="AE872" s="272"/>
      <c r="AF872" s="268"/>
      <c r="AG872" s="272"/>
      <c r="AH872" s="196"/>
    </row>
    <row r="873" spans="1:34" ht="12.75" customHeight="1" x14ac:dyDescent="0.15">
      <c r="A873" s="264"/>
      <c r="B873" s="265"/>
      <c r="C873" s="266"/>
      <c r="D873" s="267"/>
      <c r="E873" s="267"/>
      <c r="F873" s="267"/>
      <c r="G873" s="267"/>
      <c r="H873" s="268"/>
      <c r="I873" s="267"/>
      <c r="J873" s="267"/>
      <c r="K873" s="267"/>
      <c r="L873" s="269"/>
      <c r="M873" s="267"/>
      <c r="N873" s="267"/>
      <c r="O873" s="267"/>
      <c r="P873" s="267"/>
      <c r="Q873" s="267"/>
      <c r="R873" s="270"/>
      <c r="S873" s="267"/>
      <c r="T873" s="267"/>
      <c r="U873" s="271"/>
      <c r="V873" s="268"/>
      <c r="W873" s="272"/>
      <c r="X873" s="272"/>
      <c r="Y873" s="272"/>
      <c r="Z873" s="272"/>
      <c r="AA873" s="272"/>
      <c r="AB873" s="268"/>
      <c r="AC873" s="272"/>
      <c r="AD873" s="272"/>
      <c r="AE873" s="272"/>
      <c r="AF873" s="268"/>
      <c r="AG873" s="272"/>
      <c r="AH873" s="196"/>
    </row>
    <row r="874" spans="1:34" ht="12.75" customHeight="1" x14ac:dyDescent="0.15">
      <c r="A874" s="264"/>
      <c r="B874" s="265"/>
      <c r="C874" s="266"/>
      <c r="D874" s="267"/>
      <c r="E874" s="267"/>
      <c r="F874" s="267"/>
      <c r="G874" s="267"/>
      <c r="H874" s="268"/>
      <c r="I874" s="267"/>
      <c r="J874" s="267"/>
      <c r="K874" s="267"/>
      <c r="L874" s="269"/>
      <c r="M874" s="267"/>
      <c r="N874" s="267"/>
      <c r="O874" s="267"/>
      <c r="P874" s="267"/>
      <c r="Q874" s="267"/>
      <c r="R874" s="270"/>
      <c r="S874" s="267"/>
      <c r="T874" s="267"/>
      <c r="U874" s="271"/>
      <c r="V874" s="268"/>
      <c r="W874" s="272"/>
      <c r="X874" s="272"/>
      <c r="Y874" s="272"/>
      <c r="Z874" s="272"/>
      <c r="AA874" s="272"/>
      <c r="AB874" s="268"/>
      <c r="AC874" s="272"/>
      <c r="AD874" s="272"/>
      <c r="AE874" s="272"/>
      <c r="AF874" s="268"/>
      <c r="AG874" s="272"/>
      <c r="AH874" s="196"/>
    </row>
    <row r="875" spans="1:34" ht="12.75" customHeight="1" x14ac:dyDescent="0.15">
      <c r="A875" s="264"/>
      <c r="B875" s="265"/>
      <c r="C875" s="266"/>
      <c r="D875" s="267"/>
      <c r="E875" s="267"/>
      <c r="F875" s="267"/>
      <c r="G875" s="267"/>
      <c r="H875" s="268"/>
      <c r="I875" s="267"/>
      <c r="J875" s="267"/>
      <c r="K875" s="267"/>
      <c r="L875" s="269"/>
      <c r="M875" s="267"/>
      <c r="N875" s="267"/>
      <c r="O875" s="267"/>
      <c r="P875" s="267"/>
      <c r="Q875" s="267"/>
      <c r="R875" s="270"/>
      <c r="S875" s="267"/>
      <c r="T875" s="267"/>
      <c r="U875" s="271"/>
      <c r="V875" s="268"/>
      <c r="W875" s="272"/>
      <c r="X875" s="272"/>
      <c r="Y875" s="272"/>
      <c r="Z875" s="272"/>
      <c r="AA875" s="272"/>
      <c r="AB875" s="268"/>
      <c r="AC875" s="272"/>
      <c r="AD875" s="272"/>
      <c r="AE875" s="272"/>
      <c r="AF875" s="268"/>
      <c r="AG875" s="272"/>
      <c r="AH875" s="196"/>
    </row>
    <row r="876" spans="1:34" ht="12.75" customHeight="1" x14ac:dyDescent="0.15">
      <c r="A876" s="264"/>
      <c r="B876" s="265"/>
      <c r="C876" s="266"/>
      <c r="D876" s="267"/>
      <c r="E876" s="267"/>
      <c r="F876" s="267"/>
      <c r="G876" s="267"/>
      <c r="H876" s="268"/>
      <c r="I876" s="267"/>
      <c r="J876" s="267"/>
      <c r="K876" s="267"/>
      <c r="L876" s="269"/>
      <c r="M876" s="267"/>
      <c r="N876" s="267"/>
      <c r="O876" s="267"/>
      <c r="P876" s="267"/>
      <c r="Q876" s="267"/>
      <c r="R876" s="270"/>
      <c r="S876" s="267"/>
      <c r="T876" s="267"/>
      <c r="U876" s="271"/>
      <c r="V876" s="268"/>
      <c r="W876" s="272"/>
      <c r="X876" s="272"/>
      <c r="Y876" s="272"/>
      <c r="Z876" s="272"/>
      <c r="AA876" s="272"/>
      <c r="AB876" s="268"/>
      <c r="AC876" s="272"/>
      <c r="AD876" s="272"/>
      <c r="AE876" s="272"/>
      <c r="AF876" s="268"/>
      <c r="AG876" s="272"/>
      <c r="AH876" s="196"/>
    </row>
    <row r="877" spans="1:34" ht="12.75" customHeight="1" x14ac:dyDescent="0.15">
      <c r="A877" s="264"/>
      <c r="B877" s="265"/>
      <c r="C877" s="266"/>
      <c r="D877" s="267"/>
      <c r="E877" s="267"/>
      <c r="F877" s="267"/>
      <c r="G877" s="267"/>
      <c r="H877" s="268"/>
      <c r="I877" s="267"/>
      <c r="J877" s="267"/>
      <c r="K877" s="267"/>
      <c r="L877" s="269"/>
      <c r="M877" s="267"/>
      <c r="N877" s="267"/>
      <c r="O877" s="267"/>
      <c r="P877" s="267"/>
      <c r="Q877" s="267"/>
      <c r="R877" s="270"/>
      <c r="S877" s="267"/>
      <c r="T877" s="267"/>
      <c r="U877" s="271"/>
      <c r="V877" s="268"/>
      <c r="W877" s="272"/>
      <c r="X877" s="272"/>
      <c r="Y877" s="272"/>
      <c r="Z877" s="272"/>
      <c r="AA877" s="272"/>
      <c r="AB877" s="268"/>
      <c r="AC877" s="272"/>
      <c r="AD877" s="272"/>
      <c r="AE877" s="272"/>
      <c r="AF877" s="268"/>
      <c r="AG877" s="272"/>
      <c r="AH877" s="196"/>
    </row>
    <row r="878" spans="1:34" ht="12.75" customHeight="1" x14ac:dyDescent="0.15">
      <c r="A878" s="264"/>
      <c r="B878" s="265"/>
      <c r="C878" s="266"/>
      <c r="D878" s="267"/>
      <c r="E878" s="267"/>
      <c r="F878" s="267"/>
      <c r="G878" s="267"/>
      <c r="H878" s="268"/>
      <c r="I878" s="267"/>
      <c r="J878" s="267"/>
      <c r="K878" s="267"/>
      <c r="L878" s="269"/>
      <c r="M878" s="267"/>
      <c r="N878" s="267"/>
      <c r="O878" s="267"/>
      <c r="P878" s="267"/>
      <c r="Q878" s="267"/>
      <c r="R878" s="270"/>
      <c r="S878" s="267"/>
      <c r="T878" s="267"/>
      <c r="U878" s="271"/>
      <c r="V878" s="268"/>
      <c r="W878" s="272"/>
      <c r="X878" s="272"/>
      <c r="Y878" s="272"/>
      <c r="Z878" s="272"/>
      <c r="AA878" s="272"/>
      <c r="AB878" s="268"/>
      <c r="AC878" s="272"/>
      <c r="AD878" s="272"/>
      <c r="AE878" s="272"/>
      <c r="AF878" s="268"/>
      <c r="AG878" s="272"/>
      <c r="AH878" s="196"/>
    </row>
    <row r="879" spans="1:34" ht="12.75" customHeight="1" x14ac:dyDescent="0.15">
      <c r="A879" s="264"/>
      <c r="B879" s="265"/>
      <c r="C879" s="266"/>
      <c r="D879" s="267"/>
      <c r="E879" s="267"/>
      <c r="F879" s="267"/>
      <c r="G879" s="267"/>
      <c r="H879" s="268"/>
      <c r="I879" s="267"/>
      <c r="J879" s="267"/>
      <c r="K879" s="267"/>
      <c r="L879" s="269"/>
      <c r="M879" s="267"/>
      <c r="N879" s="267"/>
      <c r="O879" s="267"/>
      <c r="P879" s="267"/>
      <c r="Q879" s="267"/>
      <c r="R879" s="270"/>
      <c r="S879" s="267"/>
      <c r="T879" s="267"/>
      <c r="U879" s="271"/>
      <c r="V879" s="268"/>
      <c r="W879" s="272"/>
      <c r="X879" s="272"/>
      <c r="Y879" s="272"/>
      <c r="Z879" s="272"/>
      <c r="AA879" s="272"/>
      <c r="AB879" s="268"/>
      <c r="AC879" s="272"/>
      <c r="AD879" s="272"/>
      <c r="AE879" s="272"/>
      <c r="AF879" s="268"/>
      <c r="AG879" s="272"/>
      <c r="AH879" s="196"/>
    </row>
    <row r="880" spans="1:34" ht="12.75" customHeight="1" x14ac:dyDescent="0.15">
      <c r="A880" s="264"/>
      <c r="B880" s="265"/>
      <c r="C880" s="266"/>
      <c r="D880" s="267"/>
      <c r="E880" s="267"/>
      <c r="F880" s="267"/>
      <c r="G880" s="267"/>
      <c r="H880" s="268"/>
      <c r="I880" s="267"/>
      <c r="J880" s="267"/>
      <c r="K880" s="267"/>
      <c r="L880" s="269"/>
      <c r="M880" s="267"/>
      <c r="N880" s="267"/>
      <c r="O880" s="267"/>
      <c r="P880" s="267"/>
      <c r="Q880" s="267"/>
      <c r="R880" s="270"/>
      <c r="S880" s="267"/>
      <c r="T880" s="267"/>
      <c r="U880" s="271"/>
      <c r="V880" s="268"/>
      <c r="W880" s="272"/>
      <c r="X880" s="272"/>
      <c r="Y880" s="272"/>
      <c r="Z880" s="272"/>
      <c r="AA880" s="272"/>
      <c r="AB880" s="268"/>
      <c r="AC880" s="272"/>
      <c r="AD880" s="272"/>
      <c r="AE880" s="272"/>
      <c r="AF880" s="268"/>
      <c r="AG880" s="272"/>
      <c r="AH880" s="196"/>
    </row>
    <row r="881" spans="1:34" ht="12.75" customHeight="1" x14ac:dyDescent="0.15">
      <c r="A881" s="264"/>
      <c r="B881" s="265"/>
      <c r="C881" s="266"/>
      <c r="D881" s="267"/>
      <c r="E881" s="267"/>
      <c r="F881" s="267"/>
      <c r="G881" s="267"/>
      <c r="H881" s="268"/>
      <c r="I881" s="267"/>
      <c r="J881" s="267"/>
      <c r="K881" s="267"/>
      <c r="L881" s="269"/>
      <c r="M881" s="267"/>
      <c r="N881" s="267"/>
      <c r="O881" s="267"/>
      <c r="P881" s="267"/>
      <c r="Q881" s="267"/>
      <c r="R881" s="270"/>
      <c r="S881" s="267"/>
      <c r="T881" s="267"/>
      <c r="U881" s="271"/>
      <c r="V881" s="268"/>
      <c r="W881" s="272"/>
      <c r="X881" s="272"/>
      <c r="Y881" s="272"/>
      <c r="Z881" s="272"/>
      <c r="AA881" s="272"/>
      <c r="AB881" s="268"/>
      <c r="AC881" s="272"/>
      <c r="AD881" s="272"/>
      <c r="AE881" s="272"/>
      <c r="AF881" s="268"/>
      <c r="AG881" s="272"/>
      <c r="AH881" s="196"/>
    </row>
    <row r="882" spans="1:34" ht="12.75" customHeight="1" x14ac:dyDescent="0.15">
      <c r="A882" s="264"/>
      <c r="B882" s="265"/>
      <c r="C882" s="266"/>
      <c r="D882" s="267"/>
      <c r="E882" s="267"/>
      <c r="F882" s="267"/>
      <c r="G882" s="267"/>
      <c r="H882" s="268"/>
      <c r="I882" s="267"/>
      <c r="J882" s="267"/>
      <c r="K882" s="267"/>
      <c r="L882" s="269"/>
      <c r="M882" s="267"/>
      <c r="N882" s="267"/>
      <c r="O882" s="267"/>
      <c r="P882" s="267"/>
      <c r="Q882" s="267"/>
      <c r="R882" s="270"/>
      <c r="S882" s="267"/>
      <c r="T882" s="267"/>
      <c r="U882" s="271"/>
      <c r="V882" s="268"/>
      <c r="W882" s="272"/>
      <c r="X882" s="272"/>
      <c r="Y882" s="272"/>
      <c r="Z882" s="272"/>
      <c r="AA882" s="272"/>
      <c r="AB882" s="268"/>
      <c r="AC882" s="272"/>
      <c r="AD882" s="272"/>
      <c r="AE882" s="272"/>
      <c r="AF882" s="268"/>
      <c r="AG882" s="272"/>
      <c r="AH882" s="196"/>
    </row>
    <row r="883" spans="1:34" ht="12.75" customHeight="1" x14ac:dyDescent="0.15">
      <c r="A883" s="264"/>
      <c r="B883" s="265"/>
      <c r="C883" s="266"/>
      <c r="D883" s="267"/>
      <c r="E883" s="267"/>
      <c r="F883" s="267"/>
      <c r="G883" s="267"/>
      <c r="H883" s="268"/>
      <c r="I883" s="267"/>
      <c r="J883" s="267"/>
      <c r="K883" s="267"/>
      <c r="L883" s="269"/>
      <c r="M883" s="267"/>
      <c r="N883" s="267"/>
      <c r="O883" s="267"/>
      <c r="P883" s="267"/>
      <c r="Q883" s="267"/>
      <c r="R883" s="270"/>
      <c r="S883" s="267"/>
      <c r="T883" s="267"/>
      <c r="U883" s="271"/>
      <c r="V883" s="268"/>
      <c r="W883" s="272"/>
      <c r="X883" s="272"/>
      <c r="Y883" s="272"/>
      <c r="Z883" s="272"/>
      <c r="AA883" s="272"/>
      <c r="AB883" s="268"/>
      <c r="AC883" s="272"/>
      <c r="AD883" s="272"/>
      <c r="AE883" s="272"/>
      <c r="AF883" s="268"/>
      <c r="AG883" s="272"/>
      <c r="AH883" s="196"/>
    </row>
    <row r="884" spans="1:34" ht="12.75" customHeight="1" x14ac:dyDescent="0.15">
      <c r="A884" s="264"/>
      <c r="B884" s="265"/>
      <c r="C884" s="266"/>
      <c r="D884" s="267"/>
      <c r="E884" s="267"/>
      <c r="F884" s="267"/>
      <c r="G884" s="267"/>
      <c r="H884" s="268"/>
      <c r="I884" s="267"/>
      <c r="J884" s="267"/>
      <c r="K884" s="267"/>
      <c r="L884" s="269"/>
      <c r="M884" s="267"/>
      <c r="N884" s="267"/>
      <c r="O884" s="267"/>
      <c r="P884" s="267"/>
      <c r="Q884" s="267"/>
      <c r="R884" s="270"/>
      <c r="S884" s="267"/>
      <c r="T884" s="267"/>
      <c r="U884" s="271"/>
      <c r="V884" s="268"/>
      <c r="W884" s="272"/>
      <c r="X884" s="272"/>
      <c r="Y884" s="272"/>
      <c r="Z884" s="272"/>
      <c r="AA884" s="272"/>
      <c r="AB884" s="268"/>
      <c r="AC884" s="272"/>
      <c r="AD884" s="272"/>
      <c r="AE884" s="272"/>
      <c r="AF884" s="268"/>
      <c r="AG884" s="272"/>
      <c r="AH884" s="196"/>
    </row>
    <row r="885" spans="1:34" ht="12.75" customHeight="1" x14ac:dyDescent="0.15">
      <c r="A885" s="264"/>
      <c r="B885" s="265"/>
      <c r="C885" s="266"/>
      <c r="D885" s="267"/>
      <c r="E885" s="267"/>
      <c r="F885" s="267"/>
      <c r="G885" s="267"/>
      <c r="H885" s="268"/>
      <c r="I885" s="267"/>
      <c r="J885" s="267"/>
      <c r="K885" s="267"/>
      <c r="L885" s="269"/>
      <c r="M885" s="267"/>
      <c r="N885" s="267"/>
      <c r="O885" s="267"/>
      <c r="P885" s="267"/>
      <c r="Q885" s="267"/>
      <c r="R885" s="270"/>
      <c r="S885" s="267"/>
      <c r="T885" s="267"/>
      <c r="U885" s="271"/>
      <c r="V885" s="268"/>
      <c r="W885" s="272"/>
      <c r="X885" s="272"/>
      <c r="Y885" s="272"/>
      <c r="Z885" s="272"/>
      <c r="AA885" s="272"/>
      <c r="AB885" s="268"/>
      <c r="AC885" s="272"/>
      <c r="AD885" s="272"/>
      <c r="AE885" s="272"/>
      <c r="AF885" s="268"/>
      <c r="AG885" s="272"/>
      <c r="AH885" s="196"/>
    </row>
    <row r="886" spans="1:34" ht="12.75" customHeight="1" x14ac:dyDescent="0.15">
      <c r="A886" s="264"/>
      <c r="B886" s="265"/>
      <c r="C886" s="266"/>
      <c r="D886" s="267"/>
      <c r="E886" s="267"/>
      <c r="F886" s="267"/>
      <c r="G886" s="267"/>
      <c r="H886" s="268"/>
      <c r="I886" s="267"/>
      <c r="J886" s="267"/>
      <c r="K886" s="267"/>
      <c r="L886" s="269"/>
      <c r="M886" s="267"/>
      <c r="N886" s="267"/>
      <c r="O886" s="267"/>
      <c r="P886" s="267"/>
      <c r="Q886" s="267"/>
      <c r="R886" s="270"/>
      <c r="S886" s="267"/>
      <c r="T886" s="267"/>
      <c r="U886" s="271"/>
      <c r="V886" s="268"/>
      <c r="W886" s="272"/>
      <c r="X886" s="272"/>
      <c r="Y886" s="272"/>
      <c r="Z886" s="272"/>
      <c r="AA886" s="272"/>
      <c r="AB886" s="268"/>
      <c r="AC886" s="272"/>
      <c r="AD886" s="272"/>
      <c r="AE886" s="272"/>
      <c r="AF886" s="268"/>
      <c r="AG886" s="272"/>
      <c r="AH886" s="196"/>
    </row>
    <row r="887" spans="1:34" ht="12.75" customHeight="1" x14ac:dyDescent="0.15">
      <c r="A887" s="264"/>
      <c r="B887" s="265"/>
      <c r="C887" s="266"/>
      <c r="D887" s="267"/>
      <c r="E887" s="267"/>
      <c r="F887" s="267"/>
      <c r="G887" s="267"/>
      <c r="H887" s="268"/>
      <c r="I887" s="267"/>
      <c r="J887" s="267"/>
      <c r="K887" s="267"/>
      <c r="L887" s="269"/>
      <c r="M887" s="267"/>
      <c r="N887" s="267"/>
      <c r="O887" s="267"/>
      <c r="P887" s="267"/>
      <c r="Q887" s="267"/>
      <c r="R887" s="270"/>
      <c r="S887" s="267"/>
      <c r="T887" s="267"/>
      <c r="U887" s="271"/>
      <c r="V887" s="268"/>
      <c r="W887" s="272"/>
      <c r="X887" s="272"/>
      <c r="Y887" s="272"/>
      <c r="Z887" s="272"/>
      <c r="AA887" s="272"/>
      <c r="AB887" s="268"/>
      <c r="AC887" s="272"/>
      <c r="AD887" s="272"/>
      <c r="AE887" s="272"/>
      <c r="AF887" s="268"/>
      <c r="AG887" s="272"/>
      <c r="AH887" s="196"/>
    </row>
    <row r="888" spans="1:34" ht="12.75" customHeight="1" x14ac:dyDescent="0.15">
      <c r="A888" s="264"/>
      <c r="B888" s="265"/>
      <c r="C888" s="266"/>
      <c r="D888" s="267"/>
      <c r="E888" s="267"/>
      <c r="F888" s="267"/>
      <c r="G888" s="267"/>
      <c r="H888" s="268"/>
      <c r="I888" s="267"/>
      <c r="J888" s="267"/>
      <c r="K888" s="267"/>
      <c r="L888" s="269"/>
      <c r="M888" s="267"/>
      <c r="N888" s="267"/>
      <c r="O888" s="267"/>
      <c r="P888" s="267"/>
      <c r="Q888" s="267"/>
      <c r="R888" s="270"/>
      <c r="S888" s="267"/>
      <c r="T888" s="267"/>
      <c r="U888" s="271"/>
      <c r="V888" s="268"/>
      <c r="W888" s="272"/>
      <c r="X888" s="272"/>
      <c r="Y888" s="272"/>
      <c r="Z888" s="272"/>
      <c r="AA888" s="272"/>
      <c r="AB888" s="268"/>
      <c r="AC888" s="272"/>
      <c r="AD888" s="272"/>
      <c r="AE888" s="272"/>
      <c r="AF888" s="268"/>
      <c r="AG888" s="272"/>
      <c r="AH888" s="196"/>
    </row>
    <row r="889" spans="1:34" ht="12.75" customHeight="1" x14ac:dyDescent="0.15">
      <c r="A889" s="264"/>
      <c r="B889" s="265"/>
      <c r="C889" s="266"/>
      <c r="D889" s="267"/>
      <c r="E889" s="267"/>
      <c r="F889" s="267"/>
      <c r="G889" s="267"/>
      <c r="H889" s="268"/>
      <c r="I889" s="267"/>
      <c r="J889" s="267"/>
      <c r="K889" s="267"/>
      <c r="L889" s="269"/>
      <c r="M889" s="267"/>
      <c r="N889" s="267"/>
      <c r="O889" s="267"/>
      <c r="P889" s="267"/>
      <c r="Q889" s="267"/>
      <c r="R889" s="270"/>
      <c r="S889" s="267"/>
      <c r="T889" s="267"/>
      <c r="U889" s="271"/>
      <c r="V889" s="268"/>
      <c r="W889" s="272"/>
      <c r="X889" s="272"/>
      <c r="Y889" s="272"/>
      <c r="Z889" s="272"/>
      <c r="AA889" s="272"/>
      <c r="AB889" s="268"/>
      <c r="AC889" s="272"/>
      <c r="AD889" s="272"/>
      <c r="AE889" s="272"/>
      <c r="AF889" s="268"/>
      <c r="AG889" s="272"/>
      <c r="AH889" s="196"/>
    </row>
    <row r="890" spans="1:34" ht="12.75" customHeight="1" x14ac:dyDescent="0.15">
      <c r="A890" s="264"/>
      <c r="B890" s="265"/>
      <c r="C890" s="266"/>
      <c r="D890" s="267"/>
      <c r="E890" s="267"/>
      <c r="F890" s="267"/>
      <c r="G890" s="267"/>
      <c r="H890" s="268"/>
      <c r="I890" s="267"/>
      <c r="J890" s="267"/>
      <c r="K890" s="267"/>
      <c r="L890" s="269"/>
      <c r="M890" s="267"/>
      <c r="N890" s="267"/>
      <c r="O890" s="267"/>
      <c r="P890" s="267"/>
      <c r="Q890" s="267"/>
      <c r="R890" s="270"/>
      <c r="S890" s="267"/>
      <c r="T890" s="267"/>
      <c r="U890" s="271"/>
      <c r="V890" s="268"/>
      <c r="W890" s="272"/>
      <c r="X890" s="272"/>
      <c r="Y890" s="272"/>
      <c r="Z890" s="272"/>
      <c r="AA890" s="272"/>
      <c r="AB890" s="268"/>
      <c r="AC890" s="272"/>
      <c r="AD890" s="272"/>
      <c r="AE890" s="272"/>
      <c r="AF890" s="268"/>
      <c r="AG890" s="272"/>
      <c r="AH890" s="196"/>
    </row>
    <row r="891" spans="1:34" ht="12.75" customHeight="1" x14ac:dyDescent="0.15">
      <c r="A891" s="264"/>
      <c r="B891" s="265"/>
      <c r="C891" s="266"/>
      <c r="D891" s="267"/>
      <c r="E891" s="267"/>
      <c r="F891" s="267"/>
      <c r="G891" s="267"/>
      <c r="H891" s="268"/>
      <c r="I891" s="267"/>
      <c r="J891" s="267"/>
      <c r="K891" s="267"/>
      <c r="L891" s="269"/>
      <c r="M891" s="267"/>
      <c r="N891" s="267"/>
      <c r="O891" s="267"/>
      <c r="P891" s="267"/>
      <c r="Q891" s="267"/>
      <c r="R891" s="270"/>
      <c r="S891" s="267"/>
      <c r="T891" s="267"/>
      <c r="U891" s="271"/>
      <c r="V891" s="268"/>
      <c r="W891" s="272"/>
      <c r="X891" s="272"/>
      <c r="Y891" s="272"/>
      <c r="Z891" s="272"/>
      <c r="AA891" s="272"/>
      <c r="AB891" s="268"/>
      <c r="AC891" s="272"/>
      <c r="AD891" s="272"/>
      <c r="AE891" s="272"/>
      <c r="AF891" s="268"/>
      <c r="AG891" s="272"/>
      <c r="AH891" s="196"/>
    </row>
    <row r="892" spans="1:34" ht="12.75" customHeight="1" x14ac:dyDescent="0.15">
      <c r="A892" s="264"/>
      <c r="B892" s="265"/>
      <c r="C892" s="266"/>
      <c r="D892" s="267"/>
      <c r="E892" s="267"/>
      <c r="F892" s="267"/>
      <c r="G892" s="267"/>
      <c r="H892" s="268"/>
      <c r="I892" s="267"/>
      <c r="J892" s="267"/>
      <c r="K892" s="267"/>
      <c r="L892" s="269"/>
      <c r="M892" s="267"/>
      <c r="N892" s="267"/>
      <c r="O892" s="267"/>
      <c r="P892" s="267"/>
      <c r="Q892" s="267"/>
      <c r="R892" s="270"/>
      <c r="S892" s="267"/>
      <c r="T892" s="267"/>
      <c r="U892" s="271"/>
      <c r="V892" s="268"/>
      <c r="W892" s="272"/>
      <c r="X892" s="272"/>
      <c r="Y892" s="272"/>
      <c r="Z892" s="272"/>
      <c r="AA892" s="272"/>
      <c r="AB892" s="268"/>
      <c r="AC892" s="272"/>
      <c r="AD892" s="272"/>
      <c r="AE892" s="272"/>
      <c r="AF892" s="268"/>
      <c r="AG892" s="272"/>
      <c r="AH892" s="196"/>
    </row>
    <row r="893" spans="1:34" ht="12.75" customHeight="1" x14ac:dyDescent="0.15">
      <c r="A893" s="264"/>
      <c r="B893" s="265"/>
      <c r="C893" s="266"/>
      <c r="D893" s="267"/>
      <c r="E893" s="267"/>
      <c r="F893" s="267"/>
      <c r="G893" s="267"/>
      <c r="H893" s="268"/>
      <c r="I893" s="267"/>
      <c r="J893" s="267"/>
      <c r="K893" s="267"/>
      <c r="L893" s="269"/>
      <c r="M893" s="267"/>
      <c r="N893" s="267"/>
      <c r="O893" s="267"/>
      <c r="P893" s="267"/>
      <c r="Q893" s="267"/>
      <c r="R893" s="270"/>
      <c r="S893" s="267"/>
      <c r="T893" s="267"/>
      <c r="U893" s="271"/>
      <c r="V893" s="268"/>
      <c r="W893" s="272"/>
      <c r="X893" s="272"/>
      <c r="Y893" s="272"/>
      <c r="Z893" s="272"/>
      <c r="AA893" s="272"/>
      <c r="AB893" s="268"/>
      <c r="AC893" s="272"/>
      <c r="AD893" s="272"/>
      <c r="AE893" s="272"/>
      <c r="AF893" s="268"/>
      <c r="AG893" s="272"/>
      <c r="AH893" s="196"/>
    </row>
    <row r="894" spans="1:34" ht="12.75" customHeight="1" x14ac:dyDescent="0.15">
      <c r="A894" s="264"/>
      <c r="B894" s="265"/>
      <c r="C894" s="266"/>
      <c r="D894" s="267"/>
      <c r="E894" s="267"/>
      <c r="F894" s="267"/>
      <c r="G894" s="267"/>
      <c r="H894" s="268"/>
      <c r="I894" s="267"/>
      <c r="J894" s="267"/>
      <c r="K894" s="267"/>
      <c r="L894" s="269"/>
      <c r="M894" s="267"/>
      <c r="N894" s="267"/>
      <c r="O894" s="267"/>
      <c r="P894" s="267"/>
      <c r="Q894" s="267"/>
      <c r="R894" s="270"/>
      <c r="S894" s="267"/>
      <c r="T894" s="267"/>
      <c r="U894" s="271"/>
      <c r="V894" s="268"/>
      <c r="W894" s="272"/>
      <c r="X894" s="272"/>
      <c r="Y894" s="272"/>
      <c r="Z894" s="272"/>
      <c r="AA894" s="272"/>
      <c r="AB894" s="268"/>
      <c r="AC894" s="272"/>
      <c r="AD894" s="272"/>
      <c r="AE894" s="272"/>
      <c r="AF894" s="268"/>
      <c r="AG894" s="272"/>
      <c r="AH894" s="196"/>
    </row>
    <row r="895" spans="1:34" ht="12.75" customHeight="1" x14ac:dyDescent="0.15">
      <c r="A895" s="264"/>
      <c r="B895" s="265"/>
      <c r="C895" s="266"/>
      <c r="D895" s="267"/>
      <c r="E895" s="267"/>
      <c r="F895" s="267"/>
      <c r="G895" s="267"/>
      <c r="H895" s="268"/>
      <c r="I895" s="267"/>
      <c r="J895" s="267"/>
      <c r="K895" s="267"/>
      <c r="L895" s="269"/>
      <c r="M895" s="267"/>
      <c r="N895" s="267"/>
      <c r="O895" s="267"/>
      <c r="P895" s="267"/>
      <c r="Q895" s="267"/>
      <c r="R895" s="270"/>
      <c r="S895" s="267"/>
      <c r="T895" s="267"/>
      <c r="U895" s="271"/>
      <c r="V895" s="268"/>
      <c r="W895" s="272"/>
      <c r="X895" s="272"/>
      <c r="Y895" s="272"/>
      <c r="Z895" s="272"/>
      <c r="AA895" s="272"/>
      <c r="AB895" s="268"/>
      <c r="AC895" s="272"/>
      <c r="AD895" s="272"/>
      <c r="AE895" s="272"/>
      <c r="AF895" s="268"/>
      <c r="AG895" s="272"/>
      <c r="AH895" s="196"/>
    </row>
    <row r="896" spans="1:34" ht="12.75" customHeight="1" x14ac:dyDescent="0.15">
      <c r="A896" s="264"/>
      <c r="B896" s="265"/>
      <c r="C896" s="266"/>
      <c r="D896" s="267"/>
      <c r="E896" s="267"/>
      <c r="F896" s="267"/>
      <c r="G896" s="267"/>
      <c r="H896" s="268"/>
      <c r="I896" s="267"/>
      <c r="J896" s="267"/>
      <c r="K896" s="267"/>
      <c r="L896" s="269"/>
      <c r="M896" s="267"/>
      <c r="N896" s="267"/>
      <c r="O896" s="267"/>
      <c r="P896" s="267"/>
      <c r="Q896" s="267"/>
      <c r="R896" s="270"/>
      <c r="S896" s="267"/>
      <c r="T896" s="267"/>
      <c r="U896" s="271"/>
      <c r="V896" s="268"/>
      <c r="W896" s="272"/>
      <c r="X896" s="272"/>
      <c r="Y896" s="272"/>
      <c r="Z896" s="272"/>
      <c r="AA896" s="272"/>
      <c r="AB896" s="268"/>
      <c r="AC896" s="272"/>
      <c r="AD896" s="272"/>
      <c r="AE896" s="272"/>
      <c r="AF896" s="268"/>
      <c r="AG896" s="272"/>
      <c r="AH896" s="196"/>
    </row>
    <row r="897" spans="1:34" ht="12.75" customHeight="1" x14ac:dyDescent="0.15">
      <c r="A897" s="264"/>
      <c r="B897" s="265"/>
      <c r="C897" s="266"/>
      <c r="D897" s="267"/>
      <c r="E897" s="267"/>
      <c r="F897" s="267"/>
      <c r="G897" s="267"/>
      <c r="H897" s="268"/>
      <c r="I897" s="267"/>
      <c r="J897" s="267"/>
      <c r="K897" s="267"/>
      <c r="L897" s="269"/>
      <c r="M897" s="267"/>
      <c r="N897" s="267"/>
      <c r="O897" s="267"/>
      <c r="P897" s="267"/>
      <c r="Q897" s="267"/>
      <c r="R897" s="270"/>
      <c r="S897" s="267"/>
      <c r="T897" s="267"/>
      <c r="U897" s="271"/>
      <c r="V897" s="268"/>
      <c r="W897" s="272"/>
      <c r="X897" s="272"/>
      <c r="Y897" s="272"/>
      <c r="Z897" s="272"/>
      <c r="AA897" s="272"/>
      <c r="AB897" s="268"/>
      <c r="AC897" s="272"/>
      <c r="AD897" s="272"/>
      <c r="AE897" s="272"/>
      <c r="AF897" s="268"/>
      <c r="AG897" s="272"/>
      <c r="AH897" s="196"/>
    </row>
    <row r="898" spans="1:34" ht="12.75" customHeight="1" x14ac:dyDescent="0.15">
      <c r="A898" s="264"/>
      <c r="B898" s="265"/>
      <c r="C898" s="266"/>
      <c r="D898" s="267"/>
      <c r="E898" s="267"/>
      <c r="F898" s="267"/>
      <c r="G898" s="267"/>
      <c r="H898" s="268"/>
      <c r="I898" s="267"/>
      <c r="J898" s="267"/>
      <c r="K898" s="267"/>
      <c r="L898" s="269"/>
      <c r="M898" s="267"/>
      <c r="N898" s="267"/>
      <c r="O898" s="267"/>
      <c r="P898" s="267"/>
      <c r="Q898" s="267"/>
      <c r="R898" s="270"/>
      <c r="S898" s="267"/>
      <c r="T898" s="267"/>
      <c r="U898" s="271"/>
      <c r="V898" s="268"/>
      <c r="W898" s="272"/>
      <c r="X898" s="272"/>
      <c r="Y898" s="272"/>
      <c r="Z898" s="272"/>
      <c r="AA898" s="272"/>
      <c r="AB898" s="268"/>
      <c r="AC898" s="272"/>
      <c r="AD898" s="272"/>
      <c r="AE898" s="272"/>
      <c r="AF898" s="268"/>
      <c r="AG898" s="272"/>
      <c r="AH898" s="196"/>
    </row>
    <row r="899" spans="1:34" ht="12.75" customHeight="1" x14ac:dyDescent="0.15">
      <c r="A899" s="264"/>
      <c r="B899" s="265"/>
      <c r="C899" s="266"/>
      <c r="D899" s="267"/>
      <c r="E899" s="267"/>
      <c r="F899" s="267"/>
      <c r="G899" s="267"/>
      <c r="H899" s="268"/>
      <c r="I899" s="267"/>
      <c r="J899" s="267"/>
      <c r="K899" s="267"/>
      <c r="L899" s="269"/>
      <c r="M899" s="267"/>
      <c r="N899" s="267"/>
      <c r="O899" s="267"/>
      <c r="P899" s="267"/>
      <c r="Q899" s="267"/>
      <c r="R899" s="270"/>
      <c r="S899" s="267"/>
      <c r="T899" s="267"/>
      <c r="U899" s="271"/>
      <c r="V899" s="268"/>
      <c r="W899" s="272"/>
      <c r="X899" s="272"/>
      <c r="Y899" s="272"/>
      <c r="Z899" s="272"/>
      <c r="AA899" s="272"/>
      <c r="AB899" s="268"/>
      <c r="AC899" s="272"/>
      <c r="AD899" s="272"/>
      <c r="AE899" s="272"/>
      <c r="AF899" s="268"/>
      <c r="AG899" s="272"/>
      <c r="AH899" s="196"/>
    </row>
    <row r="900" spans="1:34" ht="12.75" customHeight="1" x14ac:dyDescent="0.15">
      <c r="A900" s="264"/>
      <c r="B900" s="265"/>
      <c r="C900" s="266"/>
      <c r="D900" s="267"/>
      <c r="E900" s="267"/>
      <c r="F900" s="267"/>
      <c r="G900" s="267"/>
      <c r="H900" s="268"/>
      <c r="I900" s="267"/>
      <c r="J900" s="267"/>
      <c r="K900" s="267"/>
      <c r="L900" s="269"/>
      <c r="M900" s="267"/>
      <c r="N900" s="267"/>
      <c r="O900" s="267"/>
      <c r="P900" s="267"/>
      <c r="Q900" s="267"/>
      <c r="R900" s="270"/>
      <c r="S900" s="267"/>
      <c r="T900" s="267"/>
      <c r="U900" s="271"/>
      <c r="V900" s="268"/>
      <c r="W900" s="272"/>
      <c r="X900" s="272"/>
      <c r="Y900" s="272"/>
      <c r="Z900" s="272"/>
      <c r="AA900" s="272"/>
      <c r="AB900" s="268"/>
      <c r="AC900" s="272"/>
      <c r="AD900" s="272"/>
      <c r="AE900" s="272"/>
      <c r="AF900" s="268"/>
      <c r="AG900" s="272"/>
      <c r="AH900" s="196"/>
    </row>
    <row r="901" spans="1:34" ht="12.75" customHeight="1" x14ac:dyDescent="0.15">
      <c r="A901" s="264"/>
      <c r="B901" s="265"/>
      <c r="C901" s="266"/>
      <c r="D901" s="267"/>
      <c r="E901" s="267"/>
      <c r="F901" s="267"/>
      <c r="G901" s="267"/>
      <c r="H901" s="268"/>
      <c r="I901" s="267"/>
      <c r="J901" s="267"/>
      <c r="K901" s="267"/>
      <c r="L901" s="269"/>
      <c r="M901" s="267"/>
      <c r="N901" s="267"/>
      <c r="O901" s="267"/>
      <c r="P901" s="267"/>
      <c r="Q901" s="267"/>
      <c r="R901" s="270"/>
      <c r="S901" s="267"/>
      <c r="T901" s="267"/>
      <c r="U901" s="271"/>
      <c r="V901" s="268"/>
      <c r="W901" s="272"/>
      <c r="X901" s="272"/>
      <c r="Y901" s="272"/>
      <c r="Z901" s="272"/>
      <c r="AA901" s="272"/>
      <c r="AB901" s="268"/>
      <c r="AC901" s="272"/>
      <c r="AD901" s="272"/>
      <c r="AE901" s="272"/>
      <c r="AF901" s="268"/>
      <c r="AG901" s="272"/>
      <c r="AH901" s="196"/>
    </row>
    <row r="902" spans="1:34" ht="12.75" customHeight="1" x14ac:dyDescent="0.15">
      <c r="A902" s="264"/>
      <c r="B902" s="265"/>
      <c r="C902" s="266"/>
      <c r="D902" s="267"/>
      <c r="E902" s="267"/>
      <c r="F902" s="267"/>
      <c r="G902" s="267"/>
      <c r="H902" s="268"/>
      <c r="I902" s="267"/>
      <c r="J902" s="267"/>
      <c r="K902" s="267"/>
      <c r="L902" s="269"/>
      <c r="M902" s="267"/>
      <c r="N902" s="267"/>
      <c r="O902" s="267"/>
      <c r="P902" s="267"/>
      <c r="Q902" s="267"/>
      <c r="R902" s="270"/>
      <c r="S902" s="267"/>
      <c r="T902" s="267"/>
      <c r="U902" s="271"/>
      <c r="V902" s="268"/>
      <c r="W902" s="272"/>
      <c r="X902" s="272"/>
      <c r="Y902" s="272"/>
      <c r="Z902" s="272"/>
      <c r="AA902" s="272"/>
      <c r="AB902" s="268"/>
      <c r="AC902" s="272"/>
      <c r="AD902" s="272"/>
      <c r="AE902" s="272"/>
      <c r="AF902" s="268"/>
      <c r="AG902" s="272"/>
      <c r="AH902" s="196"/>
    </row>
    <row r="903" spans="1:34" ht="12.75" customHeight="1" x14ac:dyDescent="0.15">
      <c r="A903" s="264"/>
      <c r="B903" s="265"/>
      <c r="C903" s="266"/>
      <c r="D903" s="267"/>
      <c r="E903" s="267"/>
      <c r="F903" s="267"/>
      <c r="G903" s="267"/>
      <c r="H903" s="268"/>
      <c r="I903" s="267"/>
      <c r="J903" s="267"/>
      <c r="K903" s="267"/>
      <c r="L903" s="269"/>
      <c r="M903" s="267"/>
      <c r="N903" s="267"/>
      <c r="O903" s="267"/>
      <c r="P903" s="267"/>
      <c r="Q903" s="267"/>
      <c r="R903" s="270"/>
      <c r="S903" s="267"/>
      <c r="T903" s="267"/>
      <c r="U903" s="271"/>
      <c r="V903" s="268"/>
      <c r="W903" s="272"/>
      <c r="X903" s="272"/>
      <c r="Y903" s="272"/>
      <c r="Z903" s="272"/>
      <c r="AA903" s="272"/>
      <c r="AB903" s="268"/>
      <c r="AC903" s="272"/>
      <c r="AD903" s="272"/>
      <c r="AE903" s="272"/>
      <c r="AF903" s="268"/>
      <c r="AG903" s="272"/>
      <c r="AH903" s="196"/>
    </row>
    <row r="904" spans="1:34" ht="12.75" customHeight="1" x14ac:dyDescent="0.15">
      <c r="A904" s="264"/>
      <c r="B904" s="265"/>
      <c r="C904" s="266"/>
      <c r="D904" s="267"/>
      <c r="E904" s="267"/>
      <c r="F904" s="267"/>
      <c r="G904" s="267"/>
      <c r="H904" s="268"/>
      <c r="I904" s="267"/>
      <c r="J904" s="267"/>
      <c r="K904" s="267"/>
      <c r="L904" s="269"/>
      <c r="M904" s="267"/>
      <c r="N904" s="267"/>
      <c r="O904" s="267"/>
      <c r="P904" s="267"/>
      <c r="Q904" s="267"/>
      <c r="R904" s="270"/>
      <c r="S904" s="267"/>
      <c r="T904" s="267"/>
      <c r="U904" s="271"/>
      <c r="V904" s="268"/>
      <c r="W904" s="272"/>
      <c r="X904" s="272"/>
      <c r="Y904" s="272"/>
      <c r="Z904" s="272"/>
      <c r="AA904" s="272"/>
      <c r="AB904" s="268"/>
      <c r="AC904" s="272"/>
      <c r="AD904" s="272"/>
      <c r="AE904" s="272"/>
      <c r="AF904" s="268"/>
      <c r="AG904" s="272"/>
      <c r="AH904" s="196"/>
    </row>
    <row r="905" spans="1:34" ht="12.75" customHeight="1" x14ac:dyDescent="0.15">
      <c r="A905" s="264"/>
      <c r="B905" s="265"/>
      <c r="C905" s="266"/>
      <c r="D905" s="267"/>
      <c r="E905" s="267"/>
      <c r="F905" s="267"/>
      <c r="G905" s="267"/>
      <c r="H905" s="268"/>
      <c r="I905" s="267"/>
      <c r="J905" s="267"/>
      <c r="K905" s="267"/>
      <c r="L905" s="269"/>
      <c r="M905" s="267"/>
      <c r="N905" s="267"/>
      <c r="O905" s="267"/>
      <c r="P905" s="267"/>
      <c r="Q905" s="267"/>
      <c r="R905" s="270"/>
      <c r="S905" s="267"/>
      <c r="T905" s="267"/>
      <c r="U905" s="271"/>
      <c r="V905" s="268"/>
      <c r="W905" s="272"/>
      <c r="X905" s="272"/>
      <c r="Y905" s="272"/>
      <c r="Z905" s="272"/>
      <c r="AA905" s="272"/>
      <c r="AB905" s="268"/>
      <c r="AC905" s="272"/>
      <c r="AD905" s="272"/>
      <c r="AE905" s="272"/>
      <c r="AF905" s="268"/>
      <c r="AG905" s="272"/>
      <c r="AH905" s="196"/>
    </row>
    <row r="906" spans="1:34" ht="12.75" customHeight="1" x14ac:dyDescent="0.15">
      <c r="A906" s="264"/>
      <c r="B906" s="265"/>
      <c r="C906" s="266"/>
      <c r="D906" s="267"/>
      <c r="E906" s="267"/>
      <c r="F906" s="267"/>
      <c r="G906" s="267"/>
      <c r="H906" s="268"/>
      <c r="I906" s="267"/>
      <c r="J906" s="267"/>
      <c r="K906" s="267"/>
      <c r="L906" s="269"/>
      <c r="M906" s="267"/>
      <c r="N906" s="267"/>
      <c r="O906" s="267"/>
      <c r="P906" s="267"/>
      <c r="Q906" s="267"/>
      <c r="R906" s="270"/>
      <c r="S906" s="267"/>
      <c r="T906" s="267"/>
      <c r="U906" s="271"/>
      <c r="V906" s="268"/>
      <c r="W906" s="272"/>
      <c r="X906" s="272"/>
      <c r="Y906" s="272"/>
      <c r="Z906" s="272"/>
      <c r="AA906" s="272"/>
      <c r="AB906" s="268"/>
      <c r="AC906" s="272"/>
      <c r="AD906" s="272"/>
      <c r="AE906" s="272"/>
      <c r="AF906" s="268"/>
      <c r="AG906" s="272"/>
      <c r="AH906" s="196"/>
    </row>
    <row r="907" spans="1:34" ht="12.75" customHeight="1" x14ac:dyDescent="0.15">
      <c r="A907" s="264"/>
      <c r="B907" s="265"/>
      <c r="C907" s="266"/>
      <c r="D907" s="267"/>
      <c r="E907" s="267"/>
      <c r="F907" s="267"/>
      <c r="G907" s="267"/>
      <c r="H907" s="268"/>
      <c r="I907" s="267"/>
      <c r="J907" s="267"/>
      <c r="K907" s="267"/>
      <c r="L907" s="269"/>
      <c r="M907" s="267"/>
      <c r="N907" s="267"/>
      <c r="O907" s="267"/>
      <c r="P907" s="267"/>
      <c r="Q907" s="267"/>
      <c r="R907" s="270"/>
      <c r="S907" s="267"/>
      <c r="T907" s="267"/>
      <c r="U907" s="271"/>
      <c r="V907" s="268"/>
      <c r="W907" s="272"/>
      <c r="X907" s="272"/>
      <c r="Y907" s="272"/>
      <c r="Z907" s="272"/>
      <c r="AA907" s="272"/>
      <c r="AB907" s="268"/>
      <c r="AC907" s="272"/>
      <c r="AD907" s="272"/>
      <c r="AE907" s="272"/>
      <c r="AF907" s="268"/>
      <c r="AG907" s="272"/>
      <c r="AH907" s="196"/>
    </row>
    <row r="908" spans="1:34" ht="12.75" customHeight="1" x14ac:dyDescent="0.15">
      <c r="A908" s="264"/>
      <c r="B908" s="265"/>
      <c r="C908" s="266"/>
      <c r="D908" s="267"/>
      <c r="E908" s="267"/>
      <c r="F908" s="267"/>
      <c r="G908" s="267"/>
      <c r="H908" s="268"/>
      <c r="I908" s="267"/>
      <c r="J908" s="267"/>
      <c r="K908" s="267"/>
      <c r="L908" s="269"/>
      <c r="M908" s="267"/>
      <c r="N908" s="267"/>
      <c r="O908" s="267"/>
      <c r="P908" s="267"/>
      <c r="Q908" s="267"/>
      <c r="R908" s="270"/>
      <c r="S908" s="267"/>
      <c r="T908" s="267"/>
      <c r="U908" s="271"/>
      <c r="V908" s="268"/>
      <c r="W908" s="272"/>
      <c r="X908" s="272"/>
      <c r="Y908" s="272"/>
      <c r="Z908" s="272"/>
      <c r="AA908" s="272"/>
      <c r="AB908" s="268"/>
      <c r="AC908" s="272"/>
      <c r="AD908" s="272"/>
      <c r="AE908" s="272"/>
      <c r="AF908" s="268"/>
      <c r="AG908" s="272"/>
      <c r="AH908" s="196"/>
    </row>
    <row r="909" spans="1:34" ht="12.75" customHeight="1" x14ac:dyDescent="0.15">
      <c r="A909" s="264"/>
      <c r="B909" s="265"/>
      <c r="C909" s="266"/>
      <c r="D909" s="267"/>
      <c r="E909" s="267"/>
      <c r="F909" s="267"/>
      <c r="G909" s="267"/>
      <c r="H909" s="268"/>
      <c r="I909" s="267"/>
      <c r="J909" s="267"/>
      <c r="K909" s="267"/>
      <c r="L909" s="269"/>
      <c r="M909" s="267"/>
      <c r="N909" s="267"/>
      <c r="O909" s="267"/>
      <c r="P909" s="267"/>
      <c r="Q909" s="267"/>
      <c r="R909" s="270"/>
      <c r="S909" s="267"/>
      <c r="T909" s="267"/>
      <c r="U909" s="271"/>
      <c r="V909" s="268"/>
      <c r="W909" s="272"/>
      <c r="X909" s="272"/>
      <c r="Y909" s="272"/>
      <c r="Z909" s="272"/>
      <c r="AA909" s="272"/>
      <c r="AB909" s="268"/>
      <c r="AC909" s="272"/>
      <c r="AD909" s="272"/>
      <c r="AE909" s="272"/>
      <c r="AF909" s="268"/>
      <c r="AG909" s="272"/>
      <c r="AH909" s="196"/>
    </row>
    <row r="910" spans="1:34" ht="12.75" customHeight="1" x14ac:dyDescent="0.15">
      <c r="A910" s="264"/>
      <c r="B910" s="265"/>
      <c r="C910" s="266"/>
      <c r="D910" s="267"/>
      <c r="E910" s="267"/>
      <c r="F910" s="267"/>
      <c r="G910" s="267"/>
      <c r="H910" s="268"/>
      <c r="I910" s="267"/>
      <c r="J910" s="267"/>
      <c r="K910" s="267"/>
      <c r="L910" s="269"/>
      <c r="M910" s="267"/>
      <c r="N910" s="267"/>
      <c r="O910" s="267"/>
      <c r="P910" s="267"/>
      <c r="Q910" s="267"/>
      <c r="R910" s="270"/>
      <c r="S910" s="267"/>
      <c r="T910" s="267"/>
      <c r="U910" s="271"/>
      <c r="V910" s="268"/>
      <c r="W910" s="272"/>
      <c r="X910" s="272"/>
      <c r="Y910" s="272"/>
      <c r="Z910" s="272"/>
      <c r="AA910" s="272"/>
      <c r="AB910" s="268"/>
      <c r="AC910" s="272"/>
      <c r="AD910" s="272"/>
      <c r="AE910" s="272"/>
      <c r="AF910" s="268"/>
      <c r="AG910" s="272"/>
      <c r="AH910" s="196"/>
    </row>
    <row r="911" spans="1:34" ht="12.75" customHeight="1" x14ac:dyDescent="0.15">
      <c r="A911" s="264"/>
      <c r="B911" s="265"/>
      <c r="C911" s="266"/>
      <c r="D911" s="267"/>
      <c r="E911" s="267"/>
      <c r="F911" s="267"/>
      <c r="G911" s="267"/>
      <c r="H911" s="268"/>
      <c r="I911" s="267"/>
      <c r="J911" s="267"/>
      <c r="K911" s="267"/>
      <c r="L911" s="269"/>
      <c r="M911" s="267"/>
      <c r="N911" s="267"/>
      <c r="O911" s="267"/>
      <c r="P911" s="267"/>
      <c r="Q911" s="267"/>
      <c r="R911" s="270"/>
      <c r="S911" s="267"/>
      <c r="T911" s="267"/>
      <c r="U911" s="271"/>
      <c r="V911" s="268"/>
      <c r="W911" s="272"/>
      <c r="X911" s="272"/>
      <c r="Y911" s="272"/>
      <c r="Z911" s="272"/>
      <c r="AA911" s="272"/>
      <c r="AB911" s="268"/>
      <c r="AC911" s="272"/>
      <c r="AD911" s="272"/>
      <c r="AE911" s="272"/>
      <c r="AF911" s="268"/>
      <c r="AG911" s="272"/>
      <c r="AH911" s="196"/>
    </row>
    <row r="912" spans="1:34" ht="12.75" customHeight="1" x14ac:dyDescent="0.15">
      <c r="A912" s="264"/>
      <c r="B912" s="265"/>
      <c r="C912" s="266"/>
      <c r="D912" s="267"/>
      <c r="E912" s="267"/>
      <c r="F912" s="267"/>
      <c r="G912" s="267"/>
      <c r="H912" s="268"/>
      <c r="I912" s="267"/>
      <c r="J912" s="267"/>
      <c r="K912" s="267"/>
      <c r="L912" s="269"/>
      <c r="M912" s="267"/>
      <c r="N912" s="267"/>
      <c r="O912" s="267"/>
      <c r="P912" s="267"/>
      <c r="Q912" s="267"/>
      <c r="R912" s="270"/>
      <c r="S912" s="267"/>
      <c r="T912" s="267"/>
      <c r="U912" s="271"/>
      <c r="V912" s="268"/>
      <c r="W912" s="272"/>
      <c r="X912" s="272"/>
      <c r="Y912" s="272"/>
      <c r="Z912" s="272"/>
      <c r="AA912" s="272"/>
      <c r="AB912" s="268"/>
      <c r="AC912" s="272"/>
      <c r="AD912" s="272"/>
      <c r="AE912" s="272"/>
      <c r="AF912" s="268"/>
      <c r="AG912" s="272"/>
      <c r="AH912" s="196"/>
    </row>
    <row r="913" spans="1:34" ht="12.75" customHeight="1" x14ac:dyDescent="0.15">
      <c r="A913" s="264"/>
      <c r="B913" s="265"/>
      <c r="C913" s="266"/>
      <c r="D913" s="267"/>
      <c r="E913" s="267"/>
      <c r="F913" s="267"/>
      <c r="G913" s="267"/>
      <c r="H913" s="268"/>
      <c r="I913" s="267"/>
      <c r="J913" s="267"/>
      <c r="K913" s="267"/>
      <c r="L913" s="269"/>
      <c r="M913" s="267"/>
      <c r="N913" s="267"/>
      <c r="O913" s="267"/>
      <c r="P913" s="267"/>
      <c r="Q913" s="267"/>
      <c r="R913" s="270"/>
      <c r="S913" s="267"/>
      <c r="T913" s="267"/>
      <c r="U913" s="271"/>
      <c r="V913" s="268"/>
      <c r="W913" s="272"/>
      <c r="X913" s="272"/>
      <c r="Y913" s="272"/>
      <c r="Z913" s="272"/>
      <c r="AA913" s="272"/>
      <c r="AB913" s="268"/>
      <c r="AC913" s="272"/>
      <c r="AD913" s="272"/>
      <c r="AE913" s="272"/>
      <c r="AF913" s="268"/>
      <c r="AG913" s="272"/>
      <c r="AH913" s="196"/>
    </row>
    <row r="914" spans="1:34" ht="12.75" customHeight="1" x14ac:dyDescent="0.15">
      <c r="A914" s="264"/>
      <c r="B914" s="265"/>
      <c r="C914" s="266"/>
      <c r="D914" s="267"/>
      <c r="E914" s="267"/>
      <c r="F914" s="267"/>
      <c r="G914" s="267"/>
      <c r="H914" s="268"/>
      <c r="I914" s="267"/>
      <c r="J914" s="267"/>
      <c r="K914" s="267"/>
      <c r="L914" s="269"/>
      <c r="M914" s="267"/>
      <c r="N914" s="267"/>
      <c r="O914" s="267"/>
      <c r="P914" s="267"/>
      <c r="Q914" s="267"/>
      <c r="R914" s="270"/>
      <c r="S914" s="267"/>
      <c r="T914" s="267"/>
      <c r="U914" s="271"/>
      <c r="V914" s="268"/>
      <c r="W914" s="272"/>
      <c r="X914" s="272"/>
      <c r="Y914" s="272"/>
      <c r="Z914" s="272"/>
      <c r="AA914" s="272"/>
      <c r="AB914" s="268"/>
      <c r="AC914" s="272"/>
      <c r="AD914" s="272"/>
      <c r="AE914" s="272"/>
      <c r="AF914" s="268"/>
      <c r="AG914" s="272"/>
      <c r="AH914" s="196"/>
    </row>
    <row r="915" spans="1:34" ht="12.75" customHeight="1" x14ac:dyDescent="0.15">
      <c r="A915" s="264"/>
      <c r="B915" s="265"/>
      <c r="C915" s="266"/>
      <c r="D915" s="267"/>
      <c r="E915" s="267"/>
      <c r="F915" s="267"/>
      <c r="G915" s="267"/>
      <c r="H915" s="268"/>
      <c r="I915" s="267"/>
      <c r="J915" s="267"/>
      <c r="K915" s="267"/>
      <c r="L915" s="269"/>
      <c r="M915" s="267"/>
      <c r="N915" s="267"/>
      <c r="O915" s="267"/>
      <c r="P915" s="267"/>
      <c r="Q915" s="267"/>
      <c r="R915" s="270"/>
      <c r="S915" s="267"/>
      <c r="T915" s="267"/>
      <c r="U915" s="271"/>
      <c r="V915" s="268"/>
      <c r="W915" s="272"/>
      <c r="X915" s="272"/>
      <c r="Y915" s="272"/>
      <c r="Z915" s="272"/>
      <c r="AA915" s="272"/>
      <c r="AB915" s="268"/>
      <c r="AC915" s="272"/>
      <c r="AD915" s="272"/>
      <c r="AE915" s="272"/>
      <c r="AF915" s="268"/>
      <c r="AG915" s="272"/>
      <c r="AH915" s="196"/>
    </row>
    <row r="916" spans="1:34" ht="12.75" customHeight="1" x14ac:dyDescent="0.15">
      <c r="A916" s="264"/>
      <c r="B916" s="265"/>
      <c r="C916" s="266"/>
      <c r="D916" s="267"/>
      <c r="E916" s="267"/>
      <c r="F916" s="267"/>
      <c r="G916" s="267"/>
      <c r="H916" s="268"/>
      <c r="I916" s="267"/>
      <c r="J916" s="267"/>
      <c r="K916" s="267"/>
      <c r="L916" s="269"/>
      <c r="M916" s="267"/>
      <c r="N916" s="267"/>
      <c r="O916" s="267"/>
      <c r="P916" s="267"/>
      <c r="Q916" s="267"/>
      <c r="R916" s="270"/>
      <c r="S916" s="267"/>
      <c r="T916" s="267"/>
      <c r="U916" s="271"/>
      <c r="V916" s="268"/>
      <c r="W916" s="272"/>
      <c r="X916" s="272"/>
      <c r="Y916" s="272"/>
      <c r="Z916" s="272"/>
      <c r="AA916" s="272"/>
      <c r="AB916" s="268"/>
      <c r="AC916" s="272"/>
      <c r="AD916" s="272"/>
      <c r="AE916" s="272"/>
      <c r="AF916" s="268"/>
      <c r="AG916" s="272"/>
      <c r="AH916" s="196"/>
    </row>
    <row r="917" spans="1:34" ht="12.75" customHeight="1" x14ac:dyDescent="0.15">
      <c r="A917" s="264"/>
      <c r="B917" s="265"/>
      <c r="C917" s="266"/>
      <c r="D917" s="267"/>
      <c r="E917" s="267"/>
      <c r="F917" s="267"/>
      <c r="G917" s="267"/>
      <c r="H917" s="268"/>
      <c r="I917" s="267"/>
      <c r="J917" s="267"/>
      <c r="K917" s="267"/>
      <c r="L917" s="269"/>
      <c r="M917" s="267"/>
      <c r="N917" s="267"/>
      <c r="O917" s="267"/>
      <c r="P917" s="267"/>
      <c r="Q917" s="267"/>
      <c r="R917" s="270"/>
      <c r="S917" s="267"/>
      <c r="T917" s="267"/>
      <c r="U917" s="271"/>
      <c r="V917" s="268"/>
      <c r="W917" s="272"/>
      <c r="X917" s="272"/>
      <c r="Y917" s="272"/>
      <c r="Z917" s="272"/>
      <c r="AA917" s="272"/>
      <c r="AB917" s="268"/>
      <c r="AC917" s="272"/>
      <c r="AD917" s="272"/>
      <c r="AE917" s="272"/>
      <c r="AF917" s="268"/>
      <c r="AG917" s="272"/>
      <c r="AH917" s="196"/>
    </row>
    <row r="918" spans="1:34" ht="12.75" customHeight="1" x14ac:dyDescent="0.15">
      <c r="A918" s="264"/>
      <c r="B918" s="265"/>
      <c r="C918" s="266"/>
      <c r="D918" s="267"/>
      <c r="E918" s="267"/>
      <c r="F918" s="267"/>
      <c r="G918" s="267"/>
      <c r="H918" s="268"/>
      <c r="I918" s="267"/>
      <c r="J918" s="267"/>
      <c r="K918" s="267"/>
      <c r="L918" s="269"/>
      <c r="M918" s="267"/>
      <c r="N918" s="267"/>
      <c r="O918" s="267"/>
      <c r="P918" s="267"/>
      <c r="Q918" s="267"/>
      <c r="R918" s="270"/>
      <c r="S918" s="267"/>
      <c r="T918" s="267"/>
      <c r="U918" s="271"/>
      <c r="V918" s="268"/>
      <c r="W918" s="272"/>
      <c r="X918" s="272"/>
      <c r="Y918" s="272"/>
      <c r="Z918" s="272"/>
      <c r="AA918" s="272"/>
      <c r="AB918" s="268"/>
      <c r="AC918" s="272"/>
      <c r="AD918" s="272"/>
      <c r="AE918" s="272"/>
      <c r="AF918" s="268"/>
      <c r="AG918" s="272"/>
      <c r="AH918" s="196"/>
    </row>
    <row r="919" spans="1:34" ht="12.75" customHeight="1" x14ac:dyDescent="0.15">
      <c r="A919" s="264"/>
      <c r="B919" s="265"/>
      <c r="C919" s="266"/>
      <c r="D919" s="267"/>
      <c r="E919" s="267"/>
      <c r="F919" s="267"/>
      <c r="G919" s="267"/>
      <c r="H919" s="268"/>
      <c r="I919" s="267"/>
      <c r="J919" s="267"/>
      <c r="K919" s="267"/>
      <c r="L919" s="269"/>
      <c r="M919" s="267"/>
      <c r="N919" s="267"/>
      <c r="O919" s="267"/>
      <c r="P919" s="267"/>
      <c r="Q919" s="267"/>
      <c r="R919" s="270"/>
      <c r="S919" s="267"/>
      <c r="T919" s="267"/>
      <c r="U919" s="271"/>
      <c r="V919" s="268"/>
      <c r="W919" s="272"/>
      <c r="X919" s="272"/>
      <c r="Y919" s="272"/>
      <c r="Z919" s="272"/>
      <c r="AA919" s="272"/>
      <c r="AB919" s="268"/>
      <c r="AC919" s="272"/>
      <c r="AD919" s="272"/>
      <c r="AE919" s="272"/>
      <c r="AF919" s="268"/>
      <c r="AG919" s="272"/>
      <c r="AH919" s="196"/>
    </row>
    <row r="920" spans="1:34" ht="12.75" customHeight="1" x14ac:dyDescent="0.15">
      <c r="A920" s="264"/>
      <c r="B920" s="265"/>
      <c r="C920" s="266"/>
      <c r="D920" s="267"/>
      <c r="E920" s="267"/>
      <c r="F920" s="267"/>
      <c r="G920" s="267"/>
      <c r="H920" s="268"/>
      <c r="I920" s="267"/>
      <c r="J920" s="267"/>
      <c r="K920" s="267"/>
      <c r="L920" s="269"/>
      <c r="M920" s="267"/>
      <c r="N920" s="267"/>
      <c r="O920" s="267"/>
      <c r="P920" s="267"/>
      <c r="Q920" s="267"/>
      <c r="R920" s="270"/>
      <c r="S920" s="267"/>
      <c r="T920" s="267"/>
      <c r="U920" s="271"/>
      <c r="V920" s="268"/>
      <c r="W920" s="272"/>
      <c r="X920" s="272"/>
      <c r="Y920" s="272"/>
      <c r="Z920" s="272"/>
      <c r="AA920" s="272"/>
      <c r="AB920" s="268"/>
      <c r="AC920" s="272"/>
      <c r="AD920" s="272"/>
      <c r="AE920" s="272"/>
      <c r="AF920" s="268"/>
      <c r="AG920" s="272"/>
      <c r="AH920" s="196"/>
    </row>
    <row r="921" spans="1:34" ht="12.75" customHeight="1" x14ac:dyDescent="0.15">
      <c r="A921" s="264"/>
      <c r="B921" s="265"/>
      <c r="C921" s="266"/>
      <c r="D921" s="267"/>
      <c r="E921" s="267"/>
      <c r="F921" s="267"/>
      <c r="G921" s="267"/>
      <c r="H921" s="268"/>
      <c r="I921" s="267"/>
      <c r="J921" s="267"/>
      <c r="K921" s="267"/>
      <c r="L921" s="269"/>
      <c r="M921" s="267"/>
      <c r="N921" s="267"/>
      <c r="O921" s="267"/>
      <c r="P921" s="267"/>
      <c r="Q921" s="267"/>
      <c r="R921" s="270"/>
      <c r="S921" s="267"/>
      <c r="T921" s="267"/>
      <c r="U921" s="271"/>
      <c r="V921" s="268"/>
      <c r="W921" s="272"/>
      <c r="X921" s="272"/>
      <c r="Y921" s="272"/>
      <c r="Z921" s="272"/>
      <c r="AA921" s="272"/>
      <c r="AB921" s="268"/>
      <c r="AC921" s="272"/>
      <c r="AD921" s="272"/>
      <c r="AE921" s="272"/>
      <c r="AF921" s="268"/>
      <c r="AG921" s="272"/>
      <c r="AH921" s="196"/>
    </row>
    <row r="922" spans="1:34" ht="12.75" customHeight="1" x14ac:dyDescent="0.15">
      <c r="A922" s="264"/>
      <c r="B922" s="265"/>
      <c r="C922" s="266"/>
      <c r="D922" s="267"/>
      <c r="E922" s="267"/>
      <c r="F922" s="267"/>
      <c r="G922" s="267"/>
      <c r="H922" s="268"/>
      <c r="I922" s="267"/>
      <c r="J922" s="267"/>
      <c r="K922" s="267"/>
      <c r="L922" s="269"/>
      <c r="M922" s="267"/>
      <c r="N922" s="267"/>
      <c r="O922" s="267"/>
      <c r="P922" s="267"/>
      <c r="Q922" s="267"/>
      <c r="R922" s="270"/>
      <c r="S922" s="267"/>
      <c r="T922" s="267"/>
      <c r="U922" s="271"/>
      <c r="V922" s="268"/>
      <c r="W922" s="272"/>
      <c r="X922" s="272"/>
      <c r="Y922" s="272"/>
      <c r="Z922" s="272"/>
      <c r="AA922" s="272"/>
      <c r="AB922" s="268"/>
      <c r="AC922" s="272"/>
      <c r="AD922" s="272"/>
      <c r="AE922" s="272"/>
      <c r="AF922" s="268"/>
      <c r="AG922" s="272"/>
      <c r="AH922" s="196"/>
    </row>
    <row r="923" spans="1:34" ht="12.75" customHeight="1" x14ac:dyDescent="0.15">
      <c r="A923" s="264"/>
      <c r="B923" s="265"/>
      <c r="C923" s="266"/>
      <c r="D923" s="267"/>
      <c r="E923" s="267"/>
      <c r="F923" s="267"/>
      <c r="G923" s="267"/>
      <c r="H923" s="268"/>
      <c r="I923" s="267"/>
      <c r="J923" s="267"/>
      <c r="K923" s="267"/>
      <c r="L923" s="269"/>
      <c r="M923" s="267"/>
      <c r="N923" s="267"/>
      <c r="O923" s="267"/>
      <c r="P923" s="267"/>
      <c r="Q923" s="267"/>
      <c r="R923" s="270"/>
      <c r="S923" s="267"/>
      <c r="T923" s="267"/>
      <c r="U923" s="271"/>
      <c r="V923" s="268"/>
      <c r="W923" s="272"/>
      <c r="X923" s="272"/>
      <c r="Y923" s="272"/>
      <c r="Z923" s="272"/>
      <c r="AA923" s="272"/>
      <c r="AB923" s="268"/>
      <c r="AC923" s="272"/>
      <c r="AD923" s="272"/>
      <c r="AE923" s="272"/>
      <c r="AF923" s="268"/>
      <c r="AG923" s="272"/>
      <c r="AH923" s="196"/>
    </row>
    <row r="924" spans="1:34" ht="12.75" customHeight="1" x14ac:dyDescent="0.15">
      <c r="A924" s="264"/>
      <c r="B924" s="265"/>
      <c r="C924" s="266"/>
      <c r="D924" s="267"/>
      <c r="E924" s="267"/>
      <c r="F924" s="267"/>
      <c r="G924" s="267"/>
      <c r="H924" s="268"/>
      <c r="I924" s="267"/>
      <c r="J924" s="267"/>
      <c r="K924" s="267"/>
      <c r="L924" s="269"/>
      <c r="M924" s="267"/>
      <c r="N924" s="267"/>
      <c r="O924" s="267"/>
      <c r="P924" s="267"/>
      <c r="Q924" s="267"/>
      <c r="R924" s="270"/>
      <c r="S924" s="267"/>
      <c r="T924" s="267"/>
      <c r="U924" s="271"/>
      <c r="V924" s="268"/>
      <c r="W924" s="272"/>
      <c r="X924" s="272"/>
      <c r="Y924" s="272"/>
      <c r="Z924" s="272"/>
      <c r="AA924" s="272"/>
      <c r="AB924" s="268"/>
      <c r="AC924" s="272"/>
      <c r="AD924" s="272"/>
      <c r="AE924" s="272"/>
      <c r="AF924" s="268"/>
      <c r="AG924" s="272"/>
      <c r="AH924" s="196"/>
    </row>
    <row r="925" spans="1:34" ht="12.75" customHeight="1" x14ac:dyDescent="0.15">
      <c r="A925" s="264"/>
      <c r="B925" s="265"/>
      <c r="C925" s="266"/>
      <c r="D925" s="267"/>
      <c r="E925" s="267"/>
      <c r="F925" s="267"/>
      <c r="G925" s="267"/>
      <c r="H925" s="268"/>
      <c r="I925" s="267"/>
      <c r="J925" s="267"/>
      <c r="K925" s="267"/>
      <c r="L925" s="269"/>
      <c r="M925" s="267"/>
      <c r="N925" s="267"/>
      <c r="O925" s="267"/>
      <c r="P925" s="267"/>
      <c r="Q925" s="267"/>
      <c r="R925" s="270"/>
      <c r="S925" s="267"/>
      <c r="T925" s="267"/>
      <c r="U925" s="271"/>
      <c r="V925" s="268"/>
      <c r="W925" s="272"/>
      <c r="X925" s="272"/>
      <c r="Y925" s="272"/>
      <c r="Z925" s="272"/>
      <c r="AA925" s="272"/>
      <c r="AB925" s="268"/>
      <c r="AC925" s="272"/>
      <c r="AD925" s="272"/>
      <c r="AE925" s="272"/>
      <c r="AF925" s="268"/>
      <c r="AG925" s="272"/>
      <c r="AH925" s="196"/>
    </row>
    <row r="926" spans="1:34" ht="12.75" customHeight="1" x14ac:dyDescent="0.15">
      <c r="A926" s="264"/>
      <c r="B926" s="265"/>
      <c r="C926" s="266"/>
      <c r="D926" s="267"/>
      <c r="E926" s="267"/>
      <c r="F926" s="267"/>
      <c r="G926" s="267"/>
      <c r="H926" s="268"/>
      <c r="I926" s="267"/>
      <c r="J926" s="267"/>
      <c r="K926" s="267"/>
      <c r="L926" s="269"/>
      <c r="M926" s="267"/>
      <c r="N926" s="267"/>
      <c r="O926" s="267"/>
      <c r="P926" s="267"/>
      <c r="Q926" s="267"/>
      <c r="R926" s="270"/>
      <c r="S926" s="267"/>
      <c r="T926" s="267"/>
      <c r="U926" s="271"/>
      <c r="V926" s="268"/>
      <c r="W926" s="272"/>
      <c r="X926" s="272"/>
      <c r="Y926" s="272"/>
      <c r="Z926" s="272"/>
      <c r="AA926" s="272"/>
      <c r="AB926" s="268"/>
      <c r="AC926" s="272"/>
      <c r="AD926" s="272"/>
      <c r="AE926" s="272"/>
      <c r="AF926" s="268"/>
      <c r="AG926" s="272"/>
      <c r="AH926" s="196"/>
    </row>
    <row r="927" spans="1:34" ht="12.75" customHeight="1" x14ac:dyDescent="0.15">
      <c r="A927" s="264"/>
      <c r="B927" s="265"/>
      <c r="C927" s="266"/>
      <c r="D927" s="267"/>
      <c r="E927" s="267"/>
      <c r="F927" s="267"/>
      <c r="G927" s="267"/>
      <c r="H927" s="268"/>
      <c r="I927" s="267"/>
      <c r="J927" s="267"/>
      <c r="K927" s="267"/>
      <c r="L927" s="269"/>
      <c r="M927" s="267"/>
      <c r="N927" s="267"/>
      <c r="O927" s="267"/>
      <c r="P927" s="267"/>
      <c r="Q927" s="267"/>
      <c r="R927" s="270"/>
      <c r="S927" s="267"/>
      <c r="T927" s="267"/>
      <c r="U927" s="271"/>
      <c r="V927" s="268"/>
      <c r="W927" s="272"/>
      <c r="X927" s="272"/>
      <c r="Y927" s="272"/>
      <c r="Z927" s="272"/>
      <c r="AA927" s="272"/>
      <c r="AB927" s="268"/>
      <c r="AC927" s="272"/>
      <c r="AD927" s="272"/>
      <c r="AE927" s="272"/>
      <c r="AF927" s="268"/>
      <c r="AG927" s="272"/>
      <c r="AH927" s="196"/>
    </row>
    <row r="928" spans="1:34" ht="12.75" customHeight="1" x14ac:dyDescent="0.15">
      <c r="A928" s="264"/>
      <c r="B928" s="265"/>
      <c r="C928" s="266"/>
      <c r="D928" s="267"/>
      <c r="E928" s="267"/>
      <c r="F928" s="267"/>
      <c r="G928" s="267"/>
      <c r="H928" s="268"/>
      <c r="I928" s="267"/>
      <c r="J928" s="267"/>
      <c r="K928" s="267"/>
      <c r="L928" s="269"/>
      <c r="M928" s="267"/>
      <c r="N928" s="267"/>
      <c r="O928" s="267"/>
      <c r="P928" s="267"/>
      <c r="Q928" s="267"/>
      <c r="R928" s="270"/>
      <c r="S928" s="267"/>
      <c r="T928" s="267"/>
      <c r="U928" s="271"/>
      <c r="V928" s="268"/>
      <c r="W928" s="272"/>
      <c r="X928" s="272"/>
      <c r="Y928" s="272"/>
      <c r="Z928" s="272"/>
      <c r="AA928" s="272"/>
      <c r="AB928" s="268"/>
      <c r="AC928" s="272"/>
      <c r="AD928" s="272"/>
      <c r="AE928" s="272"/>
      <c r="AF928" s="268"/>
      <c r="AG928" s="272"/>
      <c r="AH928" s="196"/>
    </row>
    <row r="929" spans="1:34" ht="12.75" customHeight="1" x14ac:dyDescent="0.15">
      <c r="A929" s="264"/>
      <c r="B929" s="265"/>
      <c r="C929" s="266"/>
      <c r="D929" s="267"/>
      <c r="E929" s="267"/>
      <c r="F929" s="267"/>
      <c r="G929" s="267"/>
      <c r="H929" s="268"/>
      <c r="I929" s="267"/>
      <c r="J929" s="267"/>
      <c r="K929" s="267"/>
      <c r="L929" s="269"/>
      <c r="M929" s="267"/>
      <c r="N929" s="267"/>
      <c r="O929" s="267"/>
      <c r="P929" s="267"/>
      <c r="Q929" s="267"/>
      <c r="R929" s="270"/>
      <c r="S929" s="267"/>
      <c r="T929" s="267"/>
      <c r="U929" s="271"/>
      <c r="V929" s="268"/>
      <c r="W929" s="272"/>
      <c r="X929" s="272"/>
      <c r="Y929" s="272"/>
      <c r="Z929" s="272"/>
      <c r="AA929" s="272"/>
      <c r="AB929" s="268"/>
      <c r="AC929" s="272"/>
      <c r="AD929" s="272"/>
      <c r="AE929" s="272"/>
      <c r="AF929" s="268"/>
      <c r="AG929" s="272"/>
      <c r="AH929" s="196"/>
    </row>
    <row r="930" spans="1:34" ht="12.75" customHeight="1" x14ac:dyDescent="0.15">
      <c r="A930" s="264"/>
      <c r="B930" s="265"/>
      <c r="C930" s="266"/>
      <c r="D930" s="267"/>
      <c r="E930" s="267"/>
      <c r="F930" s="267"/>
      <c r="G930" s="267"/>
      <c r="H930" s="268"/>
      <c r="I930" s="267"/>
      <c r="J930" s="267"/>
      <c r="K930" s="267"/>
      <c r="L930" s="269"/>
      <c r="M930" s="267"/>
      <c r="N930" s="267"/>
      <c r="O930" s="267"/>
      <c r="P930" s="267"/>
      <c r="Q930" s="267"/>
      <c r="R930" s="270"/>
      <c r="S930" s="267"/>
      <c r="T930" s="267"/>
      <c r="U930" s="271"/>
      <c r="V930" s="268"/>
      <c r="W930" s="272"/>
      <c r="X930" s="272"/>
      <c r="Y930" s="272"/>
      <c r="Z930" s="272"/>
      <c r="AA930" s="272"/>
      <c r="AB930" s="268"/>
      <c r="AC930" s="272"/>
      <c r="AD930" s="272"/>
      <c r="AE930" s="272"/>
      <c r="AF930" s="268"/>
      <c r="AG930" s="272"/>
      <c r="AH930" s="196"/>
    </row>
    <row r="931" spans="1:34" ht="12.75" customHeight="1" x14ac:dyDescent="0.15">
      <c r="A931" s="264"/>
      <c r="B931" s="265"/>
      <c r="C931" s="266"/>
      <c r="D931" s="267"/>
      <c r="E931" s="267"/>
      <c r="F931" s="267"/>
      <c r="G931" s="267"/>
      <c r="H931" s="268"/>
      <c r="I931" s="267"/>
      <c r="J931" s="267"/>
      <c r="K931" s="267"/>
      <c r="L931" s="269"/>
      <c r="M931" s="267"/>
      <c r="N931" s="267"/>
      <c r="O931" s="267"/>
      <c r="P931" s="267"/>
      <c r="Q931" s="267"/>
      <c r="R931" s="270"/>
      <c r="S931" s="267"/>
      <c r="T931" s="267"/>
      <c r="U931" s="271"/>
      <c r="V931" s="268"/>
      <c r="W931" s="272"/>
      <c r="X931" s="272"/>
      <c r="Y931" s="272"/>
      <c r="Z931" s="272"/>
      <c r="AA931" s="272"/>
      <c r="AB931" s="268"/>
      <c r="AC931" s="272"/>
      <c r="AD931" s="272"/>
      <c r="AE931" s="272"/>
      <c r="AF931" s="268"/>
      <c r="AG931" s="272"/>
      <c r="AH931" s="196"/>
    </row>
    <row r="932" spans="1:34" ht="12.75" customHeight="1" x14ac:dyDescent="0.15">
      <c r="A932" s="264"/>
      <c r="B932" s="265"/>
      <c r="C932" s="266"/>
      <c r="D932" s="267"/>
      <c r="E932" s="267"/>
      <c r="F932" s="267"/>
      <c r="G932" s="267"/>
      <c r="H932" s="268"/>
      <c r="I932" s="267"/>
      <c r="J932" s="267"/>
      <c r="K932" s="267"/>
      <c r="L932" s="269"/>
      <c r="M932" s="267"/>
      <c r="N932" s="267"/>
      <c r="O932" s="267"/>
      <c r="P932" s="267"/>
      <c r="Q932" s="267"/>
      <c r="R932" s="270"/>
      <c r="S932" s="267"/>
      <c r="T932" s="267"/>
      <c r="U932" s="271"/>
      <c r="V932" s="268"/>
      <c r="W932" s="272"/>
      <c r="X932" s="272"/>
      <c r="Y932" s="272"/>
      <c r="Z932" s="272"/>
      <c r="AA932" s="272"/>
      <c r="AB932" s="268"/>
      <c r="AC932" s="272"/>
      <c r="AD932" s="272"/>
      <c r="AE932" s="272"/>
      <c r="AF932" s="268"/>
      <c r="AG932" s="272"/>
      <c r="AH932" s="196"/>
    </row>
    <row r="933" spans="1:34" ht="12.75" customHeight="1" x14ac:dyDescent="0.15">
      <c r="A933" s="264"/>
      <c r="B933" s="265"/>
      <c r="C933" s="266"/>
      <c r="D933" s="267"/>
      <c r="E933" s="267"/>
      <c r="F933" s="267"/>
      <c r="G933" s="267"/>
      <c r="H933" s="268"/>
      <c r="I933" s="267"/>
      <c r="J933" s="267"/>
      <c r="K933" s="267"/>
      <c r="L933" s="269"/>
      <c r="M933" s="267"/>
      <c r="N933" s="267"/>
      <c r="O933" s="267"/>
      <c r="P933" s="267"/>
      <c r="Q933" s="267"/>
      <c r="R933" s="270"/>
      <c r="S933" s="267"/>
      <c r="T933" s="267"/>
      <c r="U933" s="271"/>
      <c r="V933" s="268"/>
      <c r="W933" s="272"/>
      <c r="X933" s="272"/>
      <c r="Y933" s="272"/>
      <c r="Z933" s="272"/>
      <c r="AA933" s="272"/>
      <c r="AB933" s="268"/>
      <c r="AC933" s="272"/>
      <c r="AD933" s="272"/>
      <c r="AE933" s="272"/>
      <c r="AF933" s="268"/>
      <c r="AG933" s="272"/>
      <c r="AH933" s="196"/>
    </row>
    <row r="934" spans="1:34" ht="12.75" customHeight="1" x14ac:dyDescent="0.15">
      <c r="A934" s="264"/>
      <c r="B934" s="265"/>
      <c r="C934" s="266"/>
      <c r="D934" s="267"/>
      <c r="E934" s="267"/>
      <c r="F934" s="267"/>
      <c r="G934" s="267"/>
      <c r="H934" s="268"/>
      <c r="I934" s="267"/>
      <c r="J934" s="267"/>
      <c r="K934" s="267"/>
      <c r="L934" s="269"/>
      <c r="M934" s="267"/>
      <c r="N934" s="267"/>
      <c r="O934" s="267"/>
      <c r="P934" s="267"/>
      <c r="Q934" s="267"/>
      <c r="R934" s="270"/>
      <c r="S934" s="267"/>
      <c r="T934" s="267"/>
      <c r="U934" s="271"/>
      <c r="V934" s="268"/>
      <c r="W934" s="272"/>
      <c r="X934" s="272"/>
      <c r="Y934" s="272"/>
      <c r="Z934" s="272"/>
      <c r="AA934" s="272"/>
      <c r="AB934" s="268"/>
      <c r="AC934" s="272"/>
      <c r="AD934" s="272"/>
      <c r="AE934" s="272"/>
      <c r="AF934" s="268"/>
      <c r="AG934" s="272"/>
      <c r="AH934" s="196"/>
    </row>
    <row r="935" spans="1:34" ht="12.75" customHeight="1" x14ac:dyDescent="0.15">
      <c r="A935" s="264"/>
      <c r="B935" s="265"/>
      <c r="C935" s="266"/>
      <c r="D935" s="267"/>
      <c r="E935" s="267"/>
      <c r="F935" s="267"/>
      <c r="G935" s="267"/>
      <c r="H935" s="268"/>
      <c r="I935" s="267"/>
      <c r="J935" s="267"/>
      <c r="K935" s="267"/>
      <c r="L935" s="269"/>
      <c r="M935" s="267"/>
      <c r="N935" s="267"/>
      <c r="O935" s="267"/>
      <c r="P935" s="267"/>
      <c r="Q935" s="267"/>
      <c r="R935" s="270"/>
      <c r="S935" s="267"/>
      <c r="T935" s="267"/>
      <c r="U935" s="271"/>
      <c r="V935" s="268"/>
      <c r="W935" s="272"/>
      <c r="X935" s="272"/>
      <c r="Y935" s="272"/>
      <c r="Z935" s="272"/>
      <c r="AA935" s="272"/>
      <c r="AB935" s="268"/>
      <c r="AC935" s="272"/>
      <c r="AD935" s="272"/>
      <c r="AE935" s="272"/>
      <c r="AF935" s="268"/>
      <c r="AG935" s="272"/>
      <c r="AH935" s="196"/>
    </row>
    <row r="936" spans="1:34" ht="12.75" customHeight="1" x14ac:dyDescent="0.15">
      <c r="A936" s="264"/>
      <c r="B936" s="265"/>
      <c r="C936" s="266"/>
      <c r="D936" s="267"/>
      <c r="E936" s="267"/>
      <c r="F936" s="267"/>
      <c r="G936" s="267"/>
      <c r="H936" s="268"/>
      <c r="I936" s="267"/>
      <c r="J936" s="267"/>
      <c r="K936" s="267"/>
      <c r="L936" s="269"/>
      <c r="M936" s="267"/>
      <c r="N936" s="267"/>
      <c r="O936" s="267"/>
      <c r="P936" s="267"/>
      <c r="Q936" s="267"/>
      <c r="R936" s="270"/>
      <c r="S936" s="267"/>
      <c r="T936" s="267"/>
      <c r="U936" s="271"/>
      <c r="V936" s="268"/>
      <c r="W936" s="272"/>
      <c r="X936" s="272"/>
      <c r="Y936" s="272"/>
      <c r="Z936" s="272"/>
      <c r="AA936" s="272"/>
      <c r="AB936" s="268"/>
      <c r="AC936" s="272"/>
      <c r="AD936" s="272"/>
      <c r="AE936" s="272"/>
      <c r="AF936" s="268"/>
      <c r="AG936" s="272"/>
      <c r="AH936" s="196"/>
    </row>
    <row r="937" spans="1:34" ht="12.75" customHeight="1" x14ac:dyDescent="0.15">
      <c r="A937" s="264"/>
      <c r="B937" s="265"/>
      <c r="C937" s="266"/>
      <c r="D937" s="267"/>
      <c r="E937" s="267"/>
      <c r="F937" s="267"/>
      <c r="G937" s="267"/>
      <c r="H937" s="268"/>
      <c r="I937" s="267"/>
      <c r="J937" s="267"/>
      <c r="K937" s="267"/>
      <c r="L937" s="269"/>
      <c r="M937" s="267"/>
      <c r="N937" s="267"/>
      <c r="O937" s="267"/>
      <c r="P937" s="267"/>
      <c r="Q937" s="267"/>
      <c r="R937" s="270"/>
      <c r="S937" s="267"/>
      <c r="T937" s="267"/>
      <c r="U937" s="271"/>
      <c r="V937" s="268"/>
      <c r="W937" s="272"/>
      <c r="X937" s="272"/>
      <c r="Y937" s="272"/>
      <c r="Z937" s="272"/>
      <c r="AA937" s="272"/>
      <c r="AB937" s="268"/>
      <c r="AC937" s="272"/>
      <c r="AD937" s="272"/>
      <c r="AE937" s="272"/>
      <c r="AF937" s="268"/>
      <c r="AG937" s="272"/>
      <c r="AH937" s="196"/>
    </row>
    <row r="938" spans="1:34" ht="12.75" customHeight="1" x14ac:dyDescent="0.15">
      <c r="A938" s="264"/>
      <c r="B938" s="265"/>
      <c r="C938" s="266"/>
      <c r="D938" s="267"/>
      <c r="E938" s="267"/>
      <c r="F938" s="267"/>
      <c r="G938" s="267"/>
      <c r="H938" s="268"/>
      <c r="I938" s="267"/>
      <c r="J938" s="267"/>
      <c r="K938" s="267"/>
      <c r="L938" s="269"/>
      <c r="M938" s="267"/>
      <c r="N938" s="267"/>
      <c r="O938" s="267"/>
      <c r="P938" s="267"/>
      <c r="Q938" s="267"/>
      <c r="R938" s="270"/>
      <c r="S938" s="267"/>
      <c r="T938" s="267"/>
      <c r="U938" s="271"/>
      <c r="V938" s="268"/>
      <c r="W938" s="272"/>
      <c r="X938" s="272"/>
      <c r="Y938" s="272"/>
      <c r="Z938" s="272"/>
      <c r="AA938" s="272"/>
      <c r="AB938" s="268"/>
      <c r="AC938" s="272"/>
      <c r="AD938" s="272"/>
      <c r="AE938" s="272"/>
      <c r="AF938" s="268"/>
      <c r="AG938" s="272"/>
      <c r="AH938" s="196"/>
    </row>
    <row r="939" spans="1:34" ht="12.75" customHeight="1" x14ac:dyDescent="0.15">
      <c r="A939" s="264"/>
      <c r="B939" s="265"/>
      <c r="C939" s="266"/>
      <c r="D939" s="267"/>
      <c r="E939" s="267"/>
      <c r="F939" s="267"/>
      <c r="G939" s="267"/>
      <c r="H939" s="268"/>
      <c r="I939" s="267"/>
      <c r="J939" s="267"/>
      <c r="K939" s="267"/>
      <c r="L939" s="269"/>
      <c r="M939" s="267"/>
      <c r="N939" s="267"/>
      <c r="O939" s="267"/>
      <c r="P939" s="267"/>
      <c r="Q939" s="267"/>
      <c r="R939" s="270"/>
      <c r="S939" s="267"/>
      <c r="T939" s="267"/>
      <c r="U939" s="271"/>
      <c r="V939" s="268"/>
      <c r="W939" s="272"/>
      <c r="X939" s="272"/>
      <c r="Y939" s="272"/>
      <c r="Z939" s="272"/>
      <c r="AA939" s="272"/>
      <c r="AB939" s="268"/>
      <c r="AC939" s="272"/>
      <c r="AD939" s="272"/>
      <c r="AE939" s="272"/>
      <c r="AF939" s="268"/>
      <c r="AG939" s="272"/>
      <c r="AH939" s="196"/>
    </row>
    <row r="940" spans="1:34" ht="12.75" customHeight="1" x14ac:dyDescent="0.15">
      <c r="A940" s="264"/>
      <c r="B940" s="265"/>
      <c r="C940" s="266"/>
      <c r="D940" s="267"/>
      <c r="E940" s="267"/>
      <c r="F940" s="267"/>
      <c r="G940" s="267"/>
      <c r="H940" s="268"/>
      <c r="I940" s="267"/>
      <c r="J940" s="267"/>
      <c r="K940" s="267"/>
      <c r="L940" s="269"/>
      <c r="M940" s="267"/>
      <c r="N940" s="267"/>
      <c r="O940" s="267"/>
      <c r="P940" s="267"/>
      <c r="Q940" s="267"/>
      <c r="R940" s="270"/>
      <c r="S940" s="267"/>
      <c r="T940" s="267"/>
      <c r="U940" s="271"/>
      <c r="V940" s="268"/>
      <c r="W940" s="272"/>
      <c r="X940" s="272"/>
      <c r="Y940" s="272"/>
      <c r="Z940" s="272"/>
      <c r="AA940" s="272"/>
      <c r="AB940" s="268"/>
      <c r="AC940" s="272"/>
      <c r="AD940" s="272"/>
      <c r="AE940" s="272"/>
      <c r="AF940" s="268"/>
      <c r="AG940" s="272"/>
      <c r="AH940" s="196"/>
    </row>
    <row r="941" spans="1:34" ht="12.75" customHeight="1" x14ac:dyDescent="0.15">
      <c r="A941" s="264"/>
      <c r="B941" s="265"/>
      <c r="C941" s="266"/>
      <c r="D941" s="267"/>
      <c r="E941" s="267"/>
      <c r="F941" s="267"/>
      <c r="G941" s="267"/>
      <c r="H941" s="268"/>
      <c r="I941" s="267"/>
      <c r="J941" s="267"/>
      <c r="K941" s="267"/>
      <c r="L941" s="269"/>
      <c r="M941" s="267"/>
      <c r="N941" s="267"/>
      <c r="O941" s="267"/>
      <c r="P941" s="267"/>
      <c r="Q941" s="267"/>
      <c r="R941" s="270"/>
      <c r="S941" s="267"/>
      <c r="T941" s="267"/>
      <c r="U941" s="271"/>
      <c r="V941" s="268"/>
      <c r="W941" s="272"/>
      <c r="X941" s="272"/>
      <c r="Y941" s="272"/>
      <c r="Z941" s="272"/>
      <c r="AA941" s="272"/>
      <c r="AB941" s="268"/>
      <c r="AC941" s="272"/>
      <c r="AD941" s="272"/>
      <c r="AE941" s="272"/>
      <c r="AF941" s="268"/>
      <c r="AG941" s="272"/>
      <c r="AH941" s="196"/>
    </row>
    <row r="942" spans="1:34" ht="12.75" customHeight="1" x14ac:dyDescent="0.15">
      <c r="A942" s="264"/>
      <c r="B942" s="265"/>
      <c r="C942" s="266"/>
      <c r="D942" s="267"/>
      <c r="E942" s="267"/>
      <c r="F942" s="267"/>
      <c r="G942" s="267"/>
      <c r="H942" s="268"/>
      <c r="I942" s="267"/>
      <c r="J942" s="267"/>
      <c r="K942" s="267"/>
      <c r="L942" s="269"/>
      <c r="M942" s="267"/>
      <c r="N942" s="267"/>
      <c r="O942" s="267"/>
      <c r="P942" s="267"/>
      <c r="Q942" s="267"/>
      <c r="R942" s="270"/>
      <c r="S942" s="267"/>
      <c r="T942" s="267"/>
      <c r="U942" s="271"/>
      <c r="V942" s="268"/>
      <c r="W942" s="272"/>
      <c r="X942" s="272"/>
      <c r="Y942" s="272"/>
      <c r="Z942" s="272"/>
      <c r="AA942" s="272"/>
      <c r="AB942" s="268"/>
      <c r="AC942" s="272"/>
      <c r="AD942" s="272"/>
      <c r="AE942" s="272"/>
      <c r="AF942" s="268"/>
      <c r="AG942" s="272"/>
      <c r="AH942" s="196"/>
    </row>
    <row r="943" spans="1:34" ht="12.75" customHeight="1" x14ac:dyDescent="0.15">
      <c r="A943" s="264"/>
      <c r="B943" s="265"/>
      <c r="C943" s="266"/>
      <c r="D943" s="267"/>
      <c r="E943" s="267"/>
      <c r="F943" s="267"/>
      <c r="G943" s="267"/>
      <c r="H943" s="268"/>
      <c r="I943" s="267"/>
      <c r="J943" s="267"/>
      <c r="K943" s="267"/>
      <c r="L943" s="269"/>
      <c r="M943" s="267"/>
      <c r="N943" s="267"/>
      <c r="O943" s="267"/>
      <c r="P943" s="267"/>
      <c r="Q943" s="267"/>
      <c r="R943" s="270"/>
      <c r="S943" s="267"/>
      <c r="T943" s="267"/>
      <c r="U943" s="271"/>
      <c r="V943" s="268"/>
      <c r="W943" s="272"/>
      <c r="X943" s="272"/>
      <c r="Y943" s="272"/>
      <c r="Z943" s="272"/>
      <c r="AA943" s="272"/>
      <c r="AB943" s="268"/>
      <c r="AC943" s="272"/>
      <c r="AD943" s="272"/>
      <c r="AE943" s="272"/>
      <c r="AF943" s="268"/>
      <c r="AG943" s="272"/>
      <c r="AH943" s="196"/>
    </row>
    <row r="944" spans="1:34" ht="12.75" customHeight="1" x14ac:dyDescent="0.15">
      <c r="A944" s="264"/>
      <c r="B944" s="265"/>
      <c r="C944" s="266"/>
      <c r="D944" s="267"/>
      <c r="E944" s="267"/>
      <c r="F944" s="267"/>
      <c r="G944" s="267"/>
      <c r="H944" s="268"/>
      <c r="I944" s="267"/>
      <c r="J944" s="267"/>
      <c r="K944" s="267"/>
      <c r="L944" s="269"/>
      <c r="M944" s="267"/>
      <c r="N944" s="267"/>
      <c r="O944" s="267"/>
      <c r="P944" s="267"/>
      <c r="Q944" s="267"/>
      <c r="R944" s="270"/>
      <c r="S944" s="267"/>
      <c r="T944" s="267"/>
      <c r="U944" s="271"/>
      <c r="V944" s="268"/>
      <c r="W944" s="272"/>
      <c r="X944" s="272"/>
      <c r="Y944" s="272"/>
      <c r="Z944" s="272"/>
      <c r="AA944" s="272"/>
      <c r="AB944" s="268"/>
      <c r="AC944" s="272"/>
      <c r="AD944" s="272"/>
      <c r="AE944" s="272"/>
      <c r="AF944" s="268"/>
      <c r="AG944" s="272"/>
      <c r="AH944" s="196"/>
    </row>
    <row r="945" spans="1:34" ht="12.75" customHeight="1" x14ac:dyDescent="0.15">
      <c r="A945" s="264"/>
      <c r="B945" s="265"/>
      <c r="C945" s="266"/>
      <c r="D945" s="267"/>
      <c r="E945" s="267"/>
      <c r="F945" s="267"/>
      <c r="G945" s="267"/>
      <c r="H945" s="268"/>
      <c r="I945" s="267"/>
      <c r="J945" s="267"/>
      <c r="K945" s="267"/>
      <c r="L945" s="269"/>
      <c r="M945" s="267"/>
      <c r="N945" s="267"/>
      <c r="O945" s="267"/>
      <c r="P945" s="267"/>
      <c r="Q945" s="267"/>
      <c r="R945" s="270"/>
      <c r="S945" s="267"/>
      <c r="T945" s="267"/>
      <c r="U945" s="271"/>
      <c r="V945" s="268"/>
      <c r="W945" s="272"/>
      <c r="X945" s="272"/>
      <c r="Y945" s="272"/>
      <c r="Z945" s="272"/>
      <c r="AA945" s="272"/>
      <c r="AB945" s="268"/>
      <c r="AC945" s="272"/>
      <c r="AD945" s="272"/>
      <c r="AE945" s="272"/>
      <c r="AF945" s="268"/>
      <c r="AG945" s="272"/>
      <c r="AH945" s="196"/>
    </row>
    <row r="946" spans="1:34" ht="12.75" customHeight="1" x14ac:dyDescent="0.15">
      <c r="A946" s="264"/>
      <c r="B946" s="265"/>
      <c r="C946" s="266"/>
      <c r="D946" s="267"/>
      <c r="E946" s="267"/>
      <c r="F946" s="267"/>
      <c r="G946" s="267"/>
      <c r="H946" s="268"/>
      <c r="I946" s="267"/>
      <c r="J946" s="267"/>
      <c r="K946" s="267"/>
      <c r="L946" s="269"/>
      <c r="M946" s="267"/>
      <c r="N946" s="267"/>
      <c r="O946" s="267"/>
      <c r="P946" s="267"/>
      <c r="Q946" s="267"/>
      <c r="R946" s="270"/>
      <c r="S946" s="267"/>
      <c r="T946" s="267"/>
      <c r="U946" s="271"/>
      <c r="V946" s="268"/>
      <c r="W946" s="272"/>
      <c r="X946" s="272"/>
      <c r="Y946" s="272"/>
      <c r="Z946" s="272"/>
      <c r="AA946" s="272"/>
      <c r="AB946" s="268"/>
      <c r="AC946" s="272"/>
      <c r="AD946" s="272"/>
      <c r="AE946" s="272"/>
      <c r="AF946" s="268"/>
      <c r="AG946" s="272"/>
      <c r="AH946" s="196"/>
    </row>
    <row r="947" spans="1:34" ht="12.75" customHeight="1" x14ac:dyDescent="0.15">
      <c r="A947" s="264"/>
      <c r="B947" s="265"/>
      <c r="C947" s="266"/>
      <c r="D947" s="267"/>
      <c r="E947" s="267"/>
      <c r="F947" s="267"/>
      <c r="G947" s="267"/>
      <c r="H947" s="268"/>
      <c r="I947" s="267"/>
      <c r="J947" s="267"/>
      <c r="K947" s="267"/>
      <c r="L947" s="269"/>
      <c r="M947" s="267"/>
      <c r="N947" s="267"/>
      <c r="O947" s="267"/>
      <c r="P947" s="267"/>
      <c r="Q947" s="267"/>
      <c r="R947" s="270"/>
      <c r="S947" s="267"/>
      <c r="T947" s="267"/>
      <c r="U947" s="271"/>
      <c r="V947" s="268"/>
      <c r="W947" s="272"/>
      <c r="X947" s="272"/>
      <c r="Y947" s="272"/>
      <c r="Z947" s="272"/>
      <c r="AA947" s="272"/>
      <c r="AB947" s="268"/>
      <c r="AC947" s="272"/>
      <c r="AD947" s="272"/>
      <c r="AE947" s="272"/>
      <c r="AF947" s="268"/>
      <c r="AG947" s="272"/>
      <c r="AH947" s="196"/>
    </row>
    <row r="948" spans="1:34" ht="12.75" customHeight="1" x14ac:dyDescent="0.15">
      <c r="A948" s="264"/>
      <c r="B948" s="265"/>
      <c r="C948" s="266"/>
      <c r="D948" s="267"/>
      <c r="E948" s="267"/>
      <c r="F948" s="267"/>
      <c r="G948" s="267"/>
      <c r="H948" s="268"/>
      <c r="I948" s="267"/>
      <c r="J948" s="267"/>
      <c r="K948" s="267"/>
      <c r="L948" s="269"/>
      <c r="M948" s="267"/>
      <c r="N948" s="267"/>
      <c r="O948" s="267"/>
      <c r="P948" s="267"/>
      <c r="Q948" s="267"/>
      <c r="R948" s="270"/>
      <c r="S948" s="267"/>
      <c r="T948" s="267"/>
      <c r="U948" s="271"/>
      <c r="V948" s="268"/>
      <c r="W948" s="272"/>
      <c r="X948" s="272"/>
      <c r="Y948" s="272"/>
      <c r="Z948" s="272"/>
      <c r="AA948" s="272"/>
      <c r="AB948" s="268"/>
      <c r="AC948" s="272"/>
      <c r="AD948" s="272"/>
      <c r="AE948" s="272"/>
      <c r="AF948" s="268"/>
      <c r="AG948" s="272"/>
      <c r="AH948" s="196"/>
    </row>
    <row r="949" spans="1:34" ht="12.75" customHeight="1" x14ac:dyDescent="0.15">
      <c r="A949" s="264"/>
      <c r="B949" s="265"/>
      <c r="C949" s="266"/>
      <c r="D949" s="267"/>
      <c r="E949" s="267"/>
      <c r="F949" s="267"/>
      <c r="G949" s="267"/>
      <c r="H949" s="268"/>
      <c r="I949" s="267"/>
      <c r="J949" s="267"/>
      <c r="K949" s="267"/>
      <c r="L949" s="269"/>
      <c r="M949" s="267"/>
      <c r="N949" s="267"/>
      <c r="O949" s="267"/>
      <c r="P949" s="267"/>
      <c r="Q949" s="267"/>
      <c r="R949" s="270"/>
      <c r="S949" s="267"/>
      <c r="T949" s="267"/>
      <c r="U949" s="271"/>
      <c r="V949" s="268"/>
      <c r="W949" s="272"/>
      <c r="X949" s="272"/>
      <c r="Y949" s="272"/>
      <c r="Z949" s="272"/>
      <c r="AA949" s="272"/>
      <c r="AB949" s="268"/>
      <c r="AC949" s="272"/>
      <c r="AD949" s="272"/>
      <c r="AE949" s="272"/>
      <c r="AF949" s="268"/>
      <c r="AG949" s="272"/>
      <c r="AH949" s="196"/>
    </row>
    <row r="950" spans="1:34" ht="12.75" customHeight="1" x14ac:dyDescent="0.15">
      <c r="A950" s="264"/>
      <c r="B950" s="265"/>
      <c r="C950" s="266"/>
      <c r="D950" s="267"/>
      <c r="E950" s="267"/>
      <c r="F950" s="267"/>
      <c r="G950" s="267"/>
      <c r="H950" s="268"/>
      <c r="I950" s="267"/>
      <c r="J950" s="267"/>
      <c r="K950" s="267"/>
      <c r="L950" s="269"/>
      <c r="M950" s="267"/>
      <c r="N950" s="267"/>
      <c r="O950" s="267"/>
      <c r="P950" s="267"/>
      <c r="Q950" s="267"/>
      <c r="R950" s="270"/>
      <c r="S950" s="267"/>
      <c r="T950" s="267"/>
      <c r="U950" s="271"/>
      <c r="V950" s="268"/>
      <c r="W950" s="272"/>
      <c r="X950" s="272"/>
      <c r="Y950" s="272"/>
      <c r="Z950" s="272"/>
      <c r="AA950" s="272"/>
      <c r="AB950" s="268"/>
      <c r="AC950" s="272"/>
      <c r="AD950" s="272"/>
      <c r="AE950" s="272"/>
      <c r="AF950" s="268"/>
      <c r="AG950" s="272"/>
      <c r="AH950" s="196"/>
    </row>
    <row r="951" spans="1:34" ht="12.75" customHeight="1" x14ac:dyDescent="0.15">
      <c r="A951" s="264"/>
      <c r="B951" s="265"/>
      <c r="C951" s="266"/>
      <c r="D951" s="267"/>
      <c r="E951" s="267"/>
      <c r="F951" s="267"/>
      <c r="G951" s="267"/>
      <c r="H951" s="268"/>
      <c r="I951" s="267"/>
      <c r="J951" s="267"/>
      <c r="K951" s="267"/>
      <c r="L951" s="269"/>
      <c r="M951" s="267"/>
      <c r="N951" s="267"/>
      <c r="O951" s="267"/>
      <c r="P951" s="267"/>
      <c r="Q951" s="267"/>
      <c r="R951" s="270"/>
      <c r="S951" s="267"/>
      <c r="T951" s="267"/>
      <c r="U951" s="271"/>
      <c r="V951" s="268"/>
      <c r="W951" s="272"/>
      <c r="X951" s="272"/>
      <c r="Y951" s="272"/>
      <c r="Z951" s="272"/>
      <c r="AA951" s="272"/>
      <c r="AB951" s="268"/>
      <c r="AC951" s="272"/>
      <c r="AD951" s="272"/>
      <c r="AE951" s="272"/>
      <c r="AF951" s="268"/>
      <c r="AG951" s="272"/>
      <c r="AH951" s="196"/>
    </row>
    <row r="952" spans="1:34" ht="12.75" customHeight="1" x14ac:dyDescent="0.15">
      <c r="A952" s="264"/>
      <c r="B952" s="265"/>
      <c r="C952" s="266"/>
      <c r="D952" s="267"/>
      <c r="E952" s="267"/>
      <c r="F952" s="267"/>
      <c r="G952" s="267"/>
      <c r="H952" s="268"/>
      <c r="I952" s="267"/>
      <c r="J952" s="267"/>
      <c r="K952" s="267"/>
      <c r="L952" s="269"/>
      <c r="M952" s="267"/>
      <c r="N952" s="267"/>
      <c r="O952" s="267"/>
      <c r="P952" s="267"/>
      <c r="Q952" s="267"/>
      <c r="R952" s="270"/>
      <c r="S952" s="267"/>
      <c r="T952" s="267"/>
      <c r="U952" s="271"/>
      <c r="V952" s="268"/>
      <c r="W952" s="272"/>
      <c r="X952" s="272"/>
      <c r="Y952" s="272"/>
      <c r="Z952" s="272"/>
      <c r="AA952" s="272"/>
      <c r="AB952" s="268"/>
      <c r="AC952" s="272"/>
      <c r="AD952" s="272"/>
      <c r="AE952" s="272"/>
      <c r="AF952" s="268"/>
      <c r="AG952" s="272"/>
      <c r="AH952" s="196"/>
    </row>
    <row r="953" spans="1:34" ht="12.75" customHeight="1" x14ac:dyDescent="0.15">
      <c r="A953" s="264"/>
      <c r="B953" s="265"/>
      <c r="C953" s="266"/>
      <c r="D953" s="267"/>
      <c r="E953" s="267"/>
      <c r="F953" s="267"/>
      <c r="G953" s="267"/>
      <c r="H953" s="268"/>
      <c r="I953" s="267"/>
      <c r="J953" s="267"/>
      <c r="K953" s="267"/>
      <c r="L953" s="269"/>
      <c r="M953" s="267"/>
      <c r="N953" s="267"/>
      <c r="O953" s="267"/>
      <c r="P953" s="267"/>
      <c r="Q953" s="267"/>
      <c r="R953" s="270"/>
      <c r="S953" s="267"/>
      <c r="T953" s="267"/>
      <c r="U953" s="271"/>
      <c r="V953" s="268"/>
      <c r="W953" s="272"/>
      <c r="X953" s="272"/>
      <c r="Y953" s="272"/>
      <c r="Z953" s="272"/>
      <c r="AA953" s="272"/>
      <c r="AB953" s="268"/>
      <c r="AC953" s="272"/>
      <c r="AD953" s="272"/>
      <c r="AE953" s="272"/>
      <c r="AF953" s="268"/>
      <c r="AG953" s="272"/>
      <c r="AH953" s="196"/>
    </row>
    <row r="954" spans="1:34" ht="12.75" customHeight="1" x14ac:dyDescent="0.15">
      <c r="A954" s="264"/>
      <c r="B954" s="265"/>
      <c r="C954" s="266"/>
      <c r="D954" s="267"/>
      <c r="E954" s="267"/>
      <c r="F954" s="267"/>
      <c r="G954" s="267"/>
      <c r="H954" s="268"/>
      <c r="I954" s="267"/>
      <c r="J954" s="267"/>
      <c r="K954" s="267"/>
      <c r="L954" s="269"/>
      <c r="M954" s="267"/>
      <c r="N954" s="267"/>
      <c r="O954" s="267"/>
      <c r="P954" s="267"/>
      <c r="Q954" s="267"/>
      <c r="R954" s="270"/>
      <c r="S954" s="267"/>
      <c r="T954" s="267"/>
      <c r="U954" s="271"/>
      <c r="V954" s="268"/>
      <c r="W954" s="272"/>
      <c r="X954" s="272"/>
      <c r="Y954" s="272"/>
      <c r="Z954" s="272"/>
      <c r="AA954" s="272"/>
      <c r="AB954" s="268"/>
      <c r="AC954" s="272"/>
      <c r="AD954" s="272"/>
      <c r="AE954" s="272"/>
      <c r="AF954" s="268"/>
      <c r="AG954" s="272"/>
      <c r="AH954" s="196"/>
    </row>
    <row r="955" spans="1:34" ht="12.75" customHeight="1" x14ac:dyDescent="0.15">
      <c r="A955" s="264"/>
      <c r="B955" s="265"/>
      <c r="C955" s="266"/>
      <c r="D955" s="267"/>
      <c r="E955" s="267"/>
      <c r="F955" s="267"/>
      <c r="G955" s="267"/>
      <c r="H955" s="268"/>
      <c r="I955" s="267"/>
      <c r="J955" s="267"/>
      <c r="K955" s="267"/>
      <c r="L955" s="269"/>
      <c r="M955" s="267"/>
      <c r="N955" s="267"/>
      <c r="O955" s="267"/>
      <c r="P955" s="267"/>
      <c r="Q955" s="267"/>
      <c r="R955" s="270"/>
      <c r="S955" s="267"/>
      <c r="T955" s="267"/>
      <c r="U955" s="271"/>
      <c r="V955" s="268"/>
      <c r="W955" s="272"/>
      <c r="X955" s="272"/>
      <c r="Y955" s="272"/>
      <c r="Z955" s="272"/>
      <c r="AA955" s="272"/>
      <c r="AB955" s="268"/>
      <c r="AC955" s="272"/>
      <c r="AD955" s="272"/>
      <c r="AE955" s="272"/>
      <c r="AF955" s="268"/>
      <c r="AG955" s="272"/>
      <c r="AH955" s="196"/>
    </row>
    <row r="956" spans="1:34" ht="12.75" customHeight="1" x14ac:dyDescent="0.15">
      <c r="A956" s="264"/>
      <c r="B956" s="265"/>
      <c r="C956" s="266"/>
      <c r="D956" s="267"/>
      <c r="E956" s="267"/>
      <c r="F956" s="267"/>
      <c r="G956" s="267"/>
      <c r="H956" s="268"/>
      <c r="I956" s="267"/>
      <c r="J956" s="267"/>
      <c r="K956" s="267"/>
      <c r="L956" s="269"/>
      <c r="M956" s="267"/>
      <c r="N956" s="267"/>
      <c r="O956" s="267"/>
      <c r="P956" s="267"/>
      <c r="Q956" s="267"/>
      <c r="R956" s="270"/>
      <c r="S956" s="267"/>
      <c r="T956" s="267"/>
      <c r="U956" s="271"/>
      <c r="V956" s="268"/>
      <c r="W956" s="272"/>
      <c r="X956" s="272"/>
      <c r="Y956" s="272"/>
      <c r="Z956" s="272"/>
      <c r="AA956" s="272"/>
      <c r="AB956" s="268"/>
      <c r="AC956" s="272"/>
      <c r="AD956" s="272"/>
      <c r="AE956" s="272"/>
      <c r="AF956" s="268"/>
      <c r="AG956" s="272"/>
      <c r="AH956" s="196"/>
    </row>
    <row r="957" spans="1:34" ht="12.75" customHeight="1" x14ac:dyDescent="0.15">
      <c r="A957" s="264"/>
      <c r="B957" s="265"/>
      <c r="C957" s="266"/>
      <c r="D957" s="267"/>
      <c r="E957" s="267"/>
      <c r="F957" s="267"/>
      <c r="G957" s="267"/>
      <c r="H957" s="268"/>
      <c r="I957" s="267"/>
      <c r="J957" s="267"/>
      <c r="K957" s="267"/>
      <c r="L957" s="269"/>
      <c r="M957" s="267"/>
      <c r="N957" s="267"/>
      <c r="O957" s="267"/>
      <c r="P957" s="267"/>
      <c r="Q957" s="267"/>
      <c r="R957" s="270"/>
      <c r="S957" s="267"/>
      <c r="T957" s="267"/>
      <c r="U957" s="271"/>
      <c r="V957" s="268"/>
      <c r="W957" s="272"/>
      <c r="X957" s="272"/>
      <c r="Y957" s="272"/>
      <c r="Z957" s="272"/>
      <c r="AA957" s="272"/>
      <c r="AB957" s="268"/>
      <c r="AC957" s="272"/>
      <c r="AD957" s="272"/>
      <c r="AE957" s="272"/>
      <c r="AF957" s="268"/>
      <c r="AG957" s="272"/>
      <c r="AH957" s="196"/>
    </row>
    <row r="958" spans="1:34" ht="12.75" customHeight="1" x14ac:dyDescent="0.15">
      <c r="A958" s="264"/>
      <c r="B958" s="265"/>
      <c r="C958" s="266"/>
      <c r="D958" s="267"/>
      <c r="E958" s="267"/>
      <c r="F958" s="267"/>
      <c r="G958" s="267"/>
      <c r="H958" s="268"/>
      <c r="I958" s="267"/>
      <c r="J958" s="267"/>
      <c r="K958" s="267"/>
      <c r="L958" s="269"/>
      <c r="M958" s="267"/>
      <c r="N958" s="267"/>
      <c r="O958" s="267"/>
      <c r="P958" s="267"/>
      <c r="Q958" s="267"/>
      <c r="R958" s="270"/>
      <c r="S958" s="267"/>
      <c r="T958" s="267"/>
      <c r="U958" s="271"/>
      <c r="V958" s="268"/>
      <c r="W958" s="272"/>
      <c r="X958" s="272"/>
      <c r="Y958" s="272"/>
      <c r="Z958" s="272"/>
      <c r="AA958" s="272"/>
      <c r="AB958" s="268"/>
      <c r="AC958" s="272"/>
      <c r="AD958" s="272"/>
      <c r="AE958" s="272"/>
      <c r="AF958" s="268"/>
      <c r="AG958" s="272"/>
      <c r="AH958" s="196"/>
    </row>
    <row r="959" spans="1:34" ht="12.75" customHeight="1" x14ac:dyDescent="0.15">
      <c r="A959" s="264"/>
      <c r="B959" s="265"/>
      <c r="C959" s="266"/>
      <c r="D959" s="267"/>
      <c r="E959" s="267"/>
      <c r="F959" s="267"/>
      <c r="G959" s="267"/>
      <c r="H959" s="268"/>
      <c r="I959" s="267"/>
      <c r="J959" s="267"/>
      <c r="K959" s="267"/>
      <c r="L959" s="269"/>
      <c r="M959" s="267"/>
      <c r="N959" s="267"/>
      <c r="O959" s="267"/>
      <c r="P959" s="267"/>
      <c r="Q959" s="267"/>
      <c r="R959" s="270"/>
      <c r="S959" s="267"/>
      <c r="T959" s="267"/>
      <c r="U959" s="271"/>
      <c r="V959" s="268"/>
      <c r="W959" s="272"/>
      <c r="X959" s="272"/>
      <c r="Y959" s="272"/>
      <c r="Z959" s="272"/>
      <c r="AA959" s="272"/>
      <c r="AB959" s="268"/>
      <c r="AC959" s="272"/>
      <c r="AD959" s="272"/>
      <c r="AE959" s="272"/>
      <c r="AF959" s="268"/>
      <c r="AG959" s="272"/>
      <c r="AH959" s="196"/>
    </row>
    <row r="960" spans="1:34" ht="12.75" customHeight="1" x14ac:dyDescent="0.15">
      <c r="A960" s="264"/>
      <c r="B960" s="265"/>
      <c r="C960" s="266"/>
      <c r="D960" s="267"/>
      <c r="E960" s="267"/>
      <c r="F960" s="267"/>
      <c r="G960" s="267"/>
      <c r="H960" s="268"/>
      <c r="I960" s="267"/>
      <c r="J960" s="267"/>
      <c r="K960" s="267"/>
      <c r="L960" s="269"/>
      <c r="M960" s="267"/>
      <c r="N960" s="267"/>
      <c r="O960" s="267"/>
      <c r="P960" s="267"/>
      <c r="Q960" s="267"/>
      <c r="R960" s="270"/>
      <c r="S960" s="267"/>
      <c r="T960" s="267"/>
      <c r="U960" s="271"/>
      <c r="V960" s="268"/>
      <c r="W960" s="272"/>
      <c r="X960" s="272"/>
      <c r="Y960" s="272"/>
      <c r="Z960" s="272"/>
      <c r="AA960" s="272"/>
      <c r="AB960" s="268"/>
      <c r="AC960" s="272"/>
      <c r="AD960" s="272"/>
      <c r="AE960" s="272"/>
      <c r="AF960" s="268"/>
      <c r="AG960" s="272"/>
      <c r="AH960" s="196"/>
    </row>
    <row r="961" spans="1:34" ht="12.75" customHeight="1" x14ac:dyDescent="0.15">
      <c r="A961" s="264"/>
      <c r="B961" s="265"/>
      <c r="C961" s="266"/>
      <c r="D961" s="267"/>
      <c r="E961" s="267"/>
      <c r="F961" s="267"/>
      <c r="G961" s="267"/>
      <c r="H961" s="268"/>
      <c r="I961" s="267"/>
      <c r="J961" s="267"/>
      <c r="K961" s="267"/>
      <c r="L961" s="269"/>
      <c r="M961" s="267"/>
      <c r="N961" s="267"/>
      <c r="O961" s="267"/>
      <c r="P961" s="267"/>
      <c r="Q961" s="267"/>
      <c r="R961" s="270"/>
      <c r="S961" s="267"/>
      <c r="T961" s="267"/>
      <c r="U961" s="271"/>
      <c r="V961" s="268"/>
      <c r="W961" s="272"/>
      <c r="X961" s="272"/>
      <c r="Y961" s="272"/>
      <c r="Z961" s="272"/>
      <c r="AA961" s="272"/>
      <c r="AB961" s="268"/>
      <c r="AC961" s="272"/>
      <c r="AD961" s="272"/>
      <c r="AE961" s="272"/>
      <c r="AF961" s="268"/>
      <c r="AG961" s="272"/>
      <c r="AH961" s="196"/>
    </row>
    <row r="962" spans="1:34" ht="12.75" customHeight="1" x14ac:dyDescent="0.15">
      <c r="A962" s="264"/>
      <c r="B962" s="265"/>
      <c r="C962" s="266"/>
      <c r="D962" s="267"/>
      <c r="E962" s="267"/>
      <c r="F962" s="267"/>
      <c r="G962" s="267"/>
      <c r="H962" s="268"/>
      <c r="I962" s="267"/>
      <c r="J962" s="267"/>
      <c r="K962" s="267"/>
      <c r="L962" s="269"/>
      <c r="M962" s="267"/>
      <c r="N962" s="267"/>
      <c r="O962" s="267"/>
      <c r="P962" s="267"/>
      <c r="Q962" s="267"/>
      <c r="R962" s="270"/>
      <c r="S962" s="267"/>
      <c r="T962" s="267"/>
      <c r="U962" s="271"/>
      <c r="V962" s="268"/>
      <c r="W962" s="272"/>
      <c r="X962" s="272"/>
      <c r="Y962" s="272"/>
      <c r="Z962" s="272"/>
      <c r="AA962" s="272"/>
      <c r="AB962" s="268"/>
      <c r="AC962" s="272"/>
      <c r="AD962" s="272"/>
      <c r="AE962" s="272"/>
      <c r="AF962" s="268"/>
      <c r="AG962" s="272"/>
      <c r="AH962" s="196"/>
    </row>
    <row r="963" spans="1:34" ht="12.75" customHeight="1" x14ac:dyDescent="0.15">
      <c r="A963" s="264"/>
      <c r="B963" s="265"/>
      <c r="C963" s="266"/>
      <c r="D963" s="267"/>
      <c r="E963" s="267"/>
      <c r="F963" s="267"/>
      <c r="G963" s="267"/>
      <c r="H963" s="268"/>
      <c r="I963" s="267"/>
      <c r="J963" s="267"/>
      <c r="K963" s="267"/>
      <c r="L963" s="269"/>
      <c r="M963" s="267"/>
      <c r="N963" s="267"/>
      <c r="O963" s="267"/>
      <c r="P963" s="267"/>
      <c r="Q963" s="267"/>
      <c r="R963" s="270"/>
      <c r="S963" s="267"/>
      <c r="T963" s="267"/>
      <c r="U963" s="271"/>
      <c r="V963" s="268"/>
      <c r="W963" s="272"/>
      <c r="X963" s="272"/>
      <c r="Y963" s="272"/>
      <c r="Z963" s="272"/>
      <c r="AA963" s="272"/>
      <c r="AB963" s="268"/>
      <c r="AC963" s="272"/>
      <c r="AD963" s="272"/>
      <c r="AE963" s="272"/>
      <c r="AF963" s="268"/>
      <c r="AG963" s="272"/>
      <c r="AH963" s="196"/>
    </row>
    <row r="964" spans="1:34" ht="12.75" customHeight="1" x14ac:dyDescent="0.15">
      <c r="A964" s="264"/>
      <c r="B964" s="265"/>
      <c r="C964" s="266"/>
      <c r="D964" s="267"/>
      <c r="E964" s="267"/>
      <c r="F964" s="267"/>
      <c r="G964" s="267"/>
      <c r="H964" s="268"/>
      <c r="I964" s="267"/>
      <c r="J964" s="267"/>
      <c r="K964" s="267"/>
      <c r="L964" s="269"/>
      <c r="M964" s="267"/>
      <c r="N964" s="267"/>
      <c r="O964" s="267"/>
      <c r="P964" s="267"/>
      <c r="Q964" s="267"/>
      <c r="R964" s="270"/>
      <c r="S964" s="267"/>
      <c r="T964" s="267"/>
      <c r="U964" s="271"/>
      <c r="V964" s="268"/>
      <c r="W964" s="272"/>
      <c r="X964" s="272"/>
      <c r="Y964" s="272"/>
      <c r="Z964" s="272"/>
      <c r="AA964" s="272"/>
      <c r="AB964" s="268"/>
      <c r="AC964" s="272"/>
      <c r="AD964" s="272"/>
      <c r="AE964" s="272"/>
      <c r="AF964" s="268"/>
      <c r="AG964" s="272"/>
      <c r="AH964" s="196"/>
    </row>
    <row r="965" spans="1:34" ht="12.75" customHeight="1" x14ac:dyDescent="0.15">
      <c r="A965" s="264"/>
      <c r="B965" s="265"/>
      <c r="C965" s="266"/>
      <c r="D965" s="267"/>
      <c r="E965" s="267"/>
      <c r="F965" s="267"/>
      <c r="G965" s="267"/>
      <c r="H965" s="268"/>
      <c r="I965" s="267"/>
      <c r="J965" s="267"/>
      <c r="K965" s="267"/>
      <c r="L965" s="269"/>
      <c r="M965" s="267"/>
      <c r="N965" s="267"/>
      <c r="O965" s="267"/>
      <c r="P965" s="267"/>
      <c r="Q965" s="267"/>
      <c r="R965" s="270"/>
      <c r="S965" s="267"/>
      <c r="T965" s="267"/>
      <c r="U965" s="271"/>
      <c r="V965" s="268"/>
      <c r="W965" s="272"/>
      <c r="X965" s="272"/>
      <c r="Y965" s="272"/>
      <c r="Z965" s="272"/>
      <c r="AA965" s="272"/>
      <c r="AB965" s="268"/>
      <c r="AC965" s="272"/>
      <c r="AD965" s="272"/>
      <c r="AE965" s="272"/>
      <c r="AF965" s="268"/>
      <c r="AG965" s="272"/>
      <c r="AH965" s="196"/>
    </row>
    <row r="966" spans="1:34" ht="12.75" customHeight="1" x14ac:dyDescent="0.15">
      <c r="A966" s="264"/>
      <c r="B966" s="265"/>
      <c r="C966" s="266"/>
      <c r="D966" s="267"/>
      <c r="E966" s="267"/>
      <c r="F966" s="267"/>
      <c r="G966" s="267"/>
      <c r="H966" s="268"/>
      <c r="I966" s="267"/>
      <c r="J966" s="267"/>
      <c r="K966" s="267"/>
      <c r="L966" s="269"/>
      <c r="M966" s="267"/>
      <c r="N966" s="267"/>
      <c r="O966" s="267"/>
      <c r="P966" s="267"/>
      <c r="Q966" s="267"/>
      <c r="R966" s="270"/>
      <c r="S966" s="267"/>
      <c r="T966" s="267"/>
      <c r="U966" s="271"/>
      <c r="V966" s="268"/>
      <c r="W966" s="272"/>
      <c r="X966" s="272"/>
      <c r="Y966" s="272"/>
      <c r="Z966" s="272"/>
      <c r="AA966" s="272"/>
      <c r="AB966" s="268"/>
      <c r="AC966" s="272"/>
      <c r="AD966" s="272"/>
      <c r="AE966" s="272"/>
      <c r="AF966" s="268"/>
      <c r="AG966" s="272"/>
      <c r="AH966" s="196"/>
    </row>
    <row r="967" spans="1:34" ht="12.75" customHeight="1" x14ac:dyDescent="0.15">
      <c r="A967" s="264"/>
      <c r="B967" s="265"/>
      <c r="C967" s="266"/>
      <c r="D967" s="267"/>
      <c r="E967" s="267"/>
      <c r="F967" s="267"/>
      <c r="G967" s="267"/>
      <c r="H967" s="268"/>
      <c r="I967" s="267"/>
      <c r="J967" s="267"/>
      <c r="K967" s="267"/>
      <c r="L967" s="269"/>
      <c r="M967" s="267"/>
      <c r="N967" s="267"/>
      <c r="O967" s="267"/>
      <c r="P967" s="267"/>
      <c r="Q967" s="267"/>
      <c r="R967" s="270"/>
      <c r="S967" s="267"/>
      <c r="T967" s="267"/>
      <c r="U967" s="271"/>
      <c r="V967" s="268"/>
      <c r="W967" s="272"/>
      <c r="X967" s="272"/>
      <c r="Y967" s="272"/>
      <c r="Z967" s="272"/>
      <c r="AA967" s="272"/>
      <c r="AB967" s="268"/>
      <c r="AC967" s="272"/>
      <c r="AD967" s="272"/>
      <c r="AE967" s="272"/>
      <c r="AF967" s="268"/>
      <c r="AG967" s="272"/>
      <c r="AH967" s="196"/>
    </row>
    <row r="968" spans="1:34" ht="12.75" customHeight="1" x14ac:dyDescent="0.15">
      <c r="A968" s="264"/>
      <c r="B968" s="265"/>
      <c r="C968" s="266"/>
      <c r="D968" s="267"/>
      <c r="E968" s="267"/>
      <c r="F968" s="267"/>
      <c r="G968" s="267"/>
      <c r="H968" s="268"/>
      <c r="I968" s="267"/>
      <c r="J968" s="267"/>
      <c r="K968" s="267"/>
      <c r="L968" s="269"/>
      <c r="M968" s="267"/>
      <c r="N968" s="267"/>
      <c r="O968" s="267"/>
      <c r="P968" s="267"/>
      <c r="Q968" s="267"/>
      <c r="R968" s="270"/>
      <c r="S968" s="267"/>
      <c r="T968" s="267"/>
      <c r="U968" s="271"/>
      <c r="V968" s="268"/>
      <c r="W968" s="272"/>
      <c r="X968" s="272"/>
      <c r="Y968" s="272"/>
      <c r="Z968" s="272"/>
      <c r="AA968" s="272"/>
      <c r="AB968" s="268"/>
      <c r="AC968" s="272"/>
      <c r="AD968" s="272"/>
      <c r="AE968" s="272"/>
      <c r="AF968" s="268"/>
      <c r="AG968" s="272"/>
      <c r="AH968" s="196"/>
    </row>
    <row r="969" spans="1:34" ht="12.75" customHeight="1" x14ac:dyDescent="0.15">
      <c r="A969" s="264"/>
      <c r="B969" s="265"/>
      <c r="C969" s="266"/>
      <c r="D969" s="267"/>
      <c r="E969" s="267"/>
      <c r="F969" s="267"/>
      <c r="G969" s="267"/>
      <c r="H969" s="268"/>
      <c r="I969" s="267"/>
      <c r="J969" s="267"/>
      <c r="K969" s="267"/>
      <c r="L969" s="269"/>
      <c r="M969" s="267"/>
      <c r="N969" s="267"/>
      <c r="O969" s="267"/>
      <c r="P969" s="267"/>
      <c r="Q969" s="267"/>
      <c r="R969" s="270"/>
      <c r="S969" s="267"/>
      <c r="T969" s="267"/>
      <c r="U969" s="271"/>
      <c r="V969" s="268"/>
      <c r="W969" s="272"/>
      <c r="X969" s="272"/>
      <c r="Y969" s="272"/>
      <c r="Z969" s="272"/>
      <c r="AA969" s="272"/>
      <c r="AB969" s="268"/>
      <c r="AC969" s="272"/>
      <c r="AD969" s="272"/>
      <c r="AE969" s="272"/>
      <c r="AF969" s="268"/>
      <c r="AG969" s="272"/>
      <c r="AH969" s="196"/>
    </row>
    <row r="970" spans="1:34" ht="12.75" customHeight="1" x14ac:dyDescent="0.15">
      <c r="A970" s="264"/>
      <c r="B970" s="265"/>
      <c r="C970" s="266"/>
      <c r="D970" s="267"/>
      <c r="E970" s="267"/>
      <c r="F970" s="267"/>
      <c r="G970" s="267"/>
      <c r="H970" s="268"/>
      <c r="I970" s="267"/>
      <c r="J970" s="267"/>
      <c r="K970" s="267"/>
      <c r="L970" s="269"/>
      <c r="M970" s="267"/>
      <c r="N970" s="267"/>
      <c r="O970" s="267"/>
      <c r="P970" s="267"/>
      <c r="Q970" s="267"/>
      <c r="R970" s="270"/>
      <c r="S970" s="267"/>
      <c r="T970" s="267"/>
      <c r="U970" s="271"/>
      <c r="V970" s="268"/>
      <c r="W970" s="272"/>
      <c r="X970" s="272"/>
      <c r="Y970" s="272"/>
      <c r="Z970" s="272"/>
      <c r="AA970" s="272"/>
      <c r="AB970" s="268"/>
      <c r="AC970" s="272"/>
      <c r="AD970" s="272"/>
      <c r="AE970" s="272"/>
      <c r="AF970" s="268"/>
      <c r="AG970" s="272"/>
      <c r="AH970" s="196"/>
    </row>
    <row r="971" spans="1:34" ht="12.75" customHeight="1" x14ac:dyDescent="0.15">
      <c r="A971" s="264"/>
      <c r="B971" s="265"/>
      <c r="C971" s="266"/>
      <c r="D971" s="267"/>
      <c r="E971" s="267"/>
      <c r="F971" s="267"/>
      <c r="G971" s="267"/>
      <c r="H971" s="268"/>
      <c r="I971" s="267"/>
      <c r="J971" s="267"/>
      <c r="K971" s="267"/>
      <c r="L971" s="269"/>
      <c r="M971" s="267"/>
      <c r="N971" s="267"/>
      <c r="O971" s="267"/>
      <c r="P971" s="267"/>
      <c r="Q971" s="267"/>
      <c r="R971" s="270"/>
      <c r="S971" s="267"/>
      <c r="T971" s="267"/>
      <c r="U971" s="271"/>
      <c r="V971" s="268"/>
      <c r="W971" s="272"/>
      <c r="X971" s="272"/>
      <c r="Y971" s="272"/>
      <c r="Z971" s="272"/>
      <c r="AA971" s="272"/>
      <c r="AB971" s="268"/>
      <c r="AC971" s="272"/>
      <c r="AD971" s="272"/>
      <c r="AE971" s="272"/>
      <c r="AF971" s="268"/>
      <c r="AG971" s="272"/>
      <c r="AH971" s="196"/>
    </row>
    <row r="972" spans="1:34" ht="12.75" customHeight="1" x14ac:dyDescent="0.15">
      <c r="A972" s="264"/>
      <c r="B972" s="265"/>
      <c r="C972" s="266"/>
      <c r="D972" s="267"/>
      <c r="E972" s="267"/>
      <c r="F972" s="267"/>
      <c r="G972" s="267"/>
      <c r="H972" s="268"/>
      <c r="I972" s="267"/>
      <c r="J972" s="267"/>
      <c r="K972" s="267"/>
      <c r="L972" s="269"/>
      <c r="M972" s="267"/>
      <c r="N972" s="267"/>
      <c r="O972" s="267"/>
      <c r="P972" s="267"/>
      <c r="Q972" s="267"/>
      <c r="R972" s="270"/>
      <c r="S972" s="267"/>
      <c r="T972" s="267"/>
      <c r="U972" s="271"/>
      <c r="V972" s="268"/>
      <c r="W972" s="272"/>
      <c r="X972" s="272"/>
      <c r="Y972" s="272"/>
      <c r="Z972" s="272"/>
      <c r="AA972" s="272"/>
      <c r="AB972" s="268"/>
      <c r="AC972" s="272"/>
      <c r="AD972" s="272"/>
      <c r="AE972" s="272"/>
      <c r="AF972" s="268"/>
      <c r="AG972" s="272"/>
      <c r="AH972" s="196"/>
    </row>
    <row r="973" spans="1:34" ht="12.75" customHeight="1" x14ac:dyDescent="0.15">
      <c r="A973" s="264"/>
      <c r="B973" s="265"/>
      <c r="C973" s="266"/>
      <c r="D973" s="267"/>
      <c r="E973" s="267"/>
      <c r="F973" s="267"/>
      <c r="G973" s="267"/>
      <c r="H973" s="268"/>
      <c r="I973" s="267"/>
      <c r="J973" s="267"/>
      <c r="K973" s="267"/>
      <c r="L973" s="269"/>
      <c r="M973" s="267"/>
      <c r="N973" s="267"/>
      <c r="O973" s="267"/>
      <c r="P973" s="267"/>
      <c r="Q973" s="267"/>
      <c r="R973" s="270"/>
      <c r="S973" s="267"/>
      <c r="T973" s="267"/>
      <c r="U973" s="271"/>
      <c r="V973" s="268"/>
      <c r="W973" s="272"/>
      <c r="X973" s="272"/>
      <c r="Y973" s="272"/>
      <c r="Z973" s="272"/>
      <c r="AA973" s="272"/>
      <c r="AB973" s="268"/>
      <c r="AC973" s="272"/>
      <c r="AD973" s="272"/>
      <c r="AE973" s="272"/>
      <c r="AF973" s="268"/>
      <c r="AG973" s="272"/>
      <c r="AH973" s="196"/>
    </row>
    <row r="974" spans="1:34" ht="12.75" customHeight="1" x14ac:dyDescent="0.15">
      <c r="A974" s="264"/>
      <c r="B974" s="265"/>
      <c r="C974" s="266"/>
      <c r="D974" s="267"/>
      <c r="E974" s="267"/>
      <c r="F974" s="267"/>
      <c r="G974" s="267"/>
      <c r="H974" s="268"/>
      <c r="I974" s="267"/>
      <c r="J974" s="267"/>
      <c r="K974" s="267"/>
      <c r="L974" s="269"/>
      <c r="M974" s="267"/>
      <c r="N974" s="267"/>
      <c r="O974" s="267"/>
      <c r="P974" s="267"/>
      <c r="Q974" s="267"/>
      <c r="R974" s="270"/>
      <c r="S974" s="267"/>
      <c r="T974" s="267"/>
      <c r="U974" s="271"/>
      <c r="V974" s="268"/>
      <c r="W974" s="272"/>
      <c r="X974" s="272"/>
      <c r="Y974" s="272"/>
      <c r="Z974" s="272"/>
      <c r="AA974" s="272"/>
      <c r="AB974" s="268"/>
      <c r="AC974" s="272"/>
      <c r="AD974" s="272"/>
      <c r="AE974" s="272"/>
      <c r="AF974" s="268"/>
      <c r="AG974" s="272"/>
      <c r="AH974" s="196"/>
    </row>
    <row r="975" spans="1:34" ht="12.75" customHeight="1" x14ac:dyDescent="0.15">
      <c r="A975" s="264"/>
      <c r="B975" s="265"/>
      <c r="C975" s="266"/>
      <c r="D975" s="267"/>
      <c r="E975" s="267"/>
      <c r="F975" s="267"/>
      <c r="G975" s="267"/>
      <c r="H975" s="268"/>
      <c r="I975" s="267"/>
      <c r="J975" s="267"/>
      <c r="K975" s="267"/>
      <c r="L975" s="269"/>
      <c r="M975" s="267"/>
      <c r="N975" s="267"/>
      <c r="O975" s="267"/>
      <c r="P975" s="267"/>
      <c r="Q975" s="267"/>
      <c r="R975" s="270"/>
      <c r="S975" s="267"/>
      <c r="T975" s="267"/>
      <c r="U975" s="271"/>
      <c r="V975" s="268"/>
      <c r="W975" s="272"/>
      <c r="X975" s="272"/>
      <c r="Y975" s="272"/>
      <c r="Z975" s="272"/>
      <c r="AA975" s="272"/>
      <c r="AB975" s="268"/>
      <c r="AC975" s="272"/>
      <c r="AD975" s="272"/>
      <c r="AE975" s="272"/>
      <c r="AF975" s="268"/>
      <c r="AG975" s="272"/>
      <c r="AH975" s="196"/>
    </row>
    <row r="976" spans="1:34" ht="12.75" customHeight="1" x14ac:dyDescent="0.15">
      <c r="A976" s="264"/>
      <c r="B976" s="265"/>
      <c r="C976" s="266"/>
      <c r="D976" s="267"/>
      <c r="E976" s="267"/>
      <c r="F976" s="267"/>
      <c r="G976" s="267"/>
      <c r="H976" s="268"/>
      <c r="I976" s="267"/>
      <c r="J976" s="267"/>
      <c r="K976" s="267"/>
      <c r="L976" s="269"/>
      <c r="M976" s="267"/>
      <c r="N976" s="267"/>
      <c r="O976" s="267"/>
      <c r="P976" s="267"/>
      <c r="Q976" s="267"/>
      <c r="R976" s="270"/>
      <c r="S976" s="267"/>
      <c r="T976" s="267"/>
      <c r="U976" s="271"/>
      <c r="V976" s="268"/>
      <c r="W976" s="272"/>
      <c r="X976" s="272"/>
      <c r="Y976" s="272"/>
      <c r="Z976" s="272"/>
      <c r="AA976" s="272"/>
      <c r="AB976" s="268"/>
      <c r="AC976" s="272"/>
      <c r="AD976" s="272"/>
      <c r="AE976" s="272"/>
      <c r="AF976" s="268"/>
      <c r="AG976" s="272"/>
      <c r="AH976" s="196"/>
    </row>
    <row r="977" spans="1:34" ht="12.75" customHeight="1" x14ac:dyDescent="0.15">
      <c r="A977" s="264"/>
      <c r="B977" s="265"/>
      <c r="C977" s="266"/>
      <c r="D977" s="267"/>
      <c r="E977" s="267"/>
      <c r="F977" s="267"/>
      <c r="G977" s="267"/>
      <c r="H977" s="268"/>
      <c r="I977" s="267"/>
      <c r="J977" s="267"/>
      <c r="K977" s="267"/>
      <c r="L977" s="269"/>
      <c r="M977" s="267"/>
      <c r="N977" s="267"/>
      <c r="O977" s="267"/>
      <c r="P977" s="267"/>
      <c r="Q977" s="267"/>
      <c r="R977" s="270"/>
      <c r="S977" s="267"/>
      <c r="T977" s="267"/>
      <c r="U977" s="271"/>
      <c r="V977" s="268"/>
      <c r="W977" s="272"/>
      <c r="X977" s="272"/>
      <c r="Y977" s="272"/>
      <c r="Z977" s="272"/>
      <c r="AA977" s="272"/>
      <c r="AB977" s="268"/>
      <c r="AC977" s="272"/>
      <c r="AD977" s="272"/>
      <c r="AE977" s="272"/>
      <c r="AF977" s="268"/>
      <c r="AG977" s="272"/>
      <c r="AH977" s="196"/>
    </row>
    <row r="978" spans="1:34" ht="12.75" customHeight="1" x14ac:dyDescent="0.15">
      <c r="A978" s="264"/>
      <c r="B978" s="265"/>
      <c r="C978" s="266"/>
      <c r="D978" s="267"/>
      <c r="E978" s="267"/>
      <c r="F978" s="267"/>
      <c r="G978" s="267"/>
      <c r="H978" s="268"/>
      <c r="I978" s="267"/>
      <c r="J978" s="267"/>
      <c r="K978" s="267"/>
      <c r="L978" s="269"/>
      <c r="M978" s="267"/>
      <c r="N978" s="267"/>
      <c r="O978" s="267"/>
      <c r="P978" s="267"/>
      <c r="Q978" s="267"/>
      <c r="R978" s="270"/>
      <c r="S978" s="267"/>
      <c r="T978" s="267"/>
      <c r="U978" s="271"/>
      <c r="V978" s="268"/>
      <c r="W978" s="272"/>
      <c r="X978" s="272"/>
      <c r="Y978" s="272"/>
      <c r="Z978" s="272"/>
      <c r="AA978" s="272"/>
      <c r="AB978" s="268"/>
      <c r="AC978" s="272"/>
      <c r="AD978" s="272"/>
      <c r="AE978" s="272"/>
      <c r="AF978" s="268"/>
      <c r="AG978" s="272"/>
      <c r="AH978" s="196"/>
    </row>
    <row r="979" spans="1:34" ht="12.75" customHeight="1" x14ac:dyDescent="0.15">
      <c r="A979" s="264"/>
      <c r="B979" s="265"/>
      <c r="C979" s="266"/>
      <c r="D979" s="267"/>
      <c r="E979" s="267"/>
      <c r="F979" s="267"/>
      <c r="G979" s="267"/>
      <c r="H979" s="268"/>
      <c r="I979" s="267"/>
      <c r="J979" s="267"/>
      <c r="K979" s="267"/>
      <c r="L979" s="269"/>
      <c r="M979" s="267"/>
      <c r="N979" s="267"/>
      <c r="O979" s="267"/>
      <c r="P979" s="267"/>
      <c r="Q979" s="267"/>
      <c r="R979" s="270"/>
      <c r="S979" s="267"/>
      <c r="T979" s="267"/>
      <c r="U979" s="271"/>
      <c r="V979" s="268"/>
      <c r="W979" s="272"/>
      <c r="X979" s="272"/>
      <c r="Y979" s="272"/>
      <c r="Z979" s="272"/>
      <c r="AA979" s="272"/>
      <c r="AB979" s="268"/>
      <c r="AC979" s="272"/>
      <c r="AD979" s="272"/>
      <c r="AE979" s="272"/>
      <c r="AF979" s="268"/>
      <c r="AG979" s="272"/>
      <c r="AH979" s="196"/>
    </row>
    <row r="980" spans="1:34" ht="12.75" customHeight="1" x14ac:dyDescent="0.15">
      <c r="A980" s="264"/>
      <c r="B980" s="265"/>
      <c r="C980" s="266"/>
      <c r="D980" s="267"/>
      <c r="E980" s="267"/>
      <c r="F980" s="267"/>
      <c r="G980" s="267"/>
      <c r="H980" s="268"/>
      <c r="I980" s="267"/>
      <c r="J980" s="267"/>
      <c r="K980" s="267"/>
      <c r="L980" s="269"/>
      <c r="M980" s="267"/>
      <c r="N980" s="267"/>
      <c r="O980" s="267"/>
      <c r="P980" s="267"/>
      <c r="Q980" s="267"/>
      <c r="R980" s="270"/>
      <c r="S980" s="267"/>
      <c r="T980" s="267"/>
      <c r="U980" s="271"/>
      <c r="V980" s="268"/>
      <c r="W980" s="272"/>
      <c r="X980" s="272"/>
      <c r="Y980" s="272"/>
      <c r="Z980" s="272"/>
      <c r="AA980" s="272"/>
      <c r="AB980" s="268"/>
      <c r="AC980" s="272"/>
      <c r="AD980" s="272"/>
      <c r="AE980" s="272"/>
      <c r="AF980" s="268"/>
      <c r="AG980" s="272"/>
      <c r="AH980" s="196"/>
    </row>
    <row r="981" spans="1:34" ht="12.75" customHeight="1" x14ac:dyDescent="0.15">
      <c r="A981" s="264"/>
      <c r="B981" s="265"/>
      <c r="C981" s="266"/>
      <c r="D981" s="267"/>
      <c r="E981" s="267"/>
      <c r="F981" s="267"/>
      <c r="G981" s="267"/>
      <c r="H981" s="268"/>
      <c r="I981" s="267"/>
      <c r="J981" s="267"/>
      <c r="K981" s="267"/>
      <c r="L981" s="269"/>
      <c r="M981" s="267"/>
      <c r="N981" s="267"/>
      <c r="O981" s="267"/>
      <c r="P981" s="267"/>
      <c r="Q981" s="267"/>
      <c r="R981" s="270"/>
      <c r="S981" s="267"/>
      <c r="T981" s="267"/>
      <c r="U981" s="271"/>
      <c r="V981" s="268"/>
      <c r="W981" s="272"/>
      <c r="X981" s="272"/>
      <c r="Y981" s="272"/>
      <c r="Z981" s="272"/>
      <c r="AA981" s="272"/>
      <c r="AB981" s="268"/>
      <c r="AC981" s="272"/>
      <c r="AD981" s="272"/>
      <c r="AE981" s="272"/>
      <c r="AF981" s="268"/>
      <c r="AG981" s="272"/>
      <c r="AH981" s="196"/>
    </row>
    <row r="982" spans="1:34" ht="12.75" customHeight="1" x14ac:dyDescent="0.15">
      <c r="A982" s="264"/>
      <c r="B982" s="265"/>
      <c r="C982" s="266"/>
      <c r="D982" s="267"/>
      <c r="E982" s="267"/>
      <c r="F982" s="267"/>
      <c r="G982" s="267"/>
      <c r="H982" s="268"/>
      <c r="I982" s="267"/>
      <c r="J982" s="267"/>
      <c r="K982" s="267"/>
      <c r="L982" s="269"/>
      <c r="M982" s="267"/>
      <c r="N982" s="267"/>
      <c r="O982" s="267"/>
      <c r="P982" s="267"/>
      <c r="Q982" s="267"/>
      <c r="R982" s="270"/>
      <c r="S982" s="267"/>
      <c r="T982" s="267"/>
      <c r="U982" s="271"/>
      <c r="V982" s="268"/>
      <c r="W982" s="272"/>
      <c r="X982" s="272"/>
      <c r="Y982" s="272"/>
      <c r="Z982" s="272"/>
      <c r="AA982" s="272"/>
      <c r="AB982" s="268"/>
      <c r="AC982" s="272"/>
      <c r="AD982" s="272"/>
      <c r="AE982" s="272"/>
      <c r="AF982" s="268"/>
      <c r="AG982" s="272"/>
      <c r="AH982" s="196"/>
    </row>
    <row r="983" spans="1:34" ht="12.75" customHeight="1" x14ac:dyDescent="0.15">
      <c r="A983" s="264"/>
      <c r="B983" s="265"/>
      <c r="C983" s="266"/>
      <c r="D983" s="267"/>
      <c r="E983" s="267"/>
      <c r="F983" s="267"/>
      <c r="G983" s="267"/>
      <c r="H983" s="268"/>
      <c r="I983" s="267"/>
      <c r="J983" s="267"/>
      <c r="K983" s="267"/>
      <c r="L983" s="269"/>
      <c r="M983" s="267"/>
      <c r="N983" s="267"/>
      <c r="O983" s="267"/>
      <c r="P983" s="267"/>
      <c r="Q983" s="267"/>
      <c r="R983" s="270"/>
      <c r="S983" s="267"/>
      <c r="T983" s="267"/>
      <c r="U983" s="271"/>
      <c r="V983" s="268"/>
      <c r="W983" s="272"/>
      <c r="X983" s="272"/>
      <c r="Y983" s="272"/>
      <c r="Z983" s="272"/>
      <c r="AA983" s="272"/>
      <c r="AB983" s="268"/>
      <c r="AC983" s="272"/>
      <c r="AD983" s="272"/>
      <c r="AE983" s="272"/>
      <c r="AF983" s="268"/>
      <c r="AG983" s="272"/>
      <c r="AH983" s="196"/>
    </row>
    <row r="984" spans="1:34" ht="12.75" customHeight="1" x14ac:dyDescent="0.15">
      <c r="A984" s="264"/>
      <c r="B984" s="265"/>
      <c r="C984" s="266"/>
      <c r="D984" s="267"/>
      <c r="E984" s="267"/>
      <c r="F984" s="267"/>
      <c r="G984" s="267"/>
      <c r="H984" s="268"/>
      <c r="I984" s="267"/>
      <c r="J984" s="267"/>
      <c r="K984" s="267"/>
      <c r="L984" s="269"/>
      <c r="M984" s="267"/>
      <c r="N984" s="267"/>
      <c r="O984" s="267"/>
      <c r="P984" s="267"/>
      <c r="Q984" s="267"/>
      <c r="R984" s="270"/>
      <c r="S984" s="267"/>
      <c r="T984" s="267"/>
      <c r="U984" s="271"/>
      <c r="V984" s="268"/>
      <c r="W984" s="272"/>
      <c r="X984" s="272"/>
      <c r="Y984" s="272"/>
      <c r="Z984" s="272"/>
      <c r="AA984" s="272"/>
      <c r="AB984" s="268"/>
      <c r="AC984" s="272"/>
      <c r="AD984" s="272"/>
      <c r="AE984" s="272"/>
      <c r="AF984" s="268"/>
      <c r="AG984" s="272"/>
      <c r="AH984" s="196"/>
    </row>
    <row r="985" spans="1:34" ht="12.75" customHeight="1" x14ac:dyDescent="0.15">
      <c r="A985" s="264"/>
      <c r="B985" s="265"/>
      <c r="C985" s="266"/>
      <c r="D985" s="267"/>
      <c r="E985" s="267"/>
      <c r="F985" s="267"/>
      <c r="G985" s="267"/>
      <c r="H985" s="268"/>
      <c r="I985" s="267"/>
      <c r="J985" s="267"/>
      <c r="K985" s="267"/>
      <c r="L985" s="269"/>
      <c r="M985" s="267"/>
      <c r="N985" s="267"/>
      <c r="O985" s="267"/>
      <c r="P985" s="267"/>
      <c r="Q985" s="267"/>
      <c r="R985" s="270"/>
      <c r="S985" s="267"/>
      <c r="T985" s="267"/>
      <c r="U985" s="271"/>
      <c r="V985" s="268"/>
      <c r="W985" s="272"/>
      <c r="X985" s="272"/>
      <c r="Y985" s="272"/>
      <c r="Z985" s="272"/>
      <c r="AA985" s="272"/>
      <c r="AB985" s="268"/>
      <c r="AC985" s="272"/>
      <c r="AD985" s="272"/>
      <c r="AE985" s="272"/>
      <c r="AF985" s="268"/>
      <c r="AG985" s="272"/>
      <c r="AH985" s="196"/>
    </row>
    <row r="986" spans="1:34" ht="12.75" customHeight="1" x14ac:dyDescent="0.15">
      <c r="A986" s="264"/>
      <c r="B986" s="265"/>
      <c r="C986" s="266"/>
      <c r="D986" s="267"/>
      <c r="E986" s="267"/>
      <c r="F986" s="267"/>
      <c r="G986" s="267"/>
      <c r="H986" s="268"/>
      <c r="I986" s="267"/>
      <c r="J986" s="267"/>
      <c r="K986" s="267"/>
      <c r="L986" s="269"/>
      <c r="M986" s="267"/>
      <c r="N986" s="267"/>
      <c r="O986" s="267"/>
      <c r="P986" s="267"/>
      <c r="Q986" s="267"/>
      <c r="R986" s="270"/>
      <c r="S986" s="267"/>
      <c r="T986" s="267"/>
      <c r="U986" s="271"/>
      <c r="V986" s="268"/>
      <c r="W986" s="272"/>
      <c r="X986" s="272"/>
      <c r="Y986" s="272"/>
      <c r="Z986" s="272"/>
      <c r="AA986" s="272"/>
      <c r="AB986" s="268"/>
      <c r="AC986" s="272"/>
      <c r="AD986" s="272"/>
      <c r="AE986" s="272"/>
      <c r="AF986" s="268"/>
      <c r="AG986" s="272"/>
      <c r="AH986" s="196"/>
    </row>
    <row r="987" spans="1:34" ht="12.75" customHeight="1" x14ac:dyDescent="0.15">
      <c r="A987" s="264"/>
      <c r="B987" s="265"/>
      <c r="C987" s="266"/>
      <c r="D987" s="267"/>
      <c r="E987" s="267"/>
      <c r="F987" s="267"/>
      <c r="G987" s="267"/>
      <c r="H987" s="268"/>
      <c r="I987" s="267"/>
      <c r="J987" s="267"/>
      <c r="K987" s="267"/>
      <c r="L987" s="269"/>
      <c r="M987" s="267"/>
      <c r="N987" s="267"/>
      <c r="O987" s="267"/>
      <c r="P987" s="267"/>
      <c r="Q987" s="267"/>
      <c r="R987" s="270"/>
      <c r="S987" s="267"/>
      <c r="T987" s="267"/>
      <c r="U987" s="271"/>
      <c r="V987" s="268"/>
      <c r="W987" s="272"/>
      <c r="X987" s="272"/>
      <c r="Y987" s="272"/>
      <c r="Z987" s="272"/>
      <c r="AA987" s="272"/>
      <c r="AB987" s="268"/>
      <c r="AC987" s="272"/>
      <c r="AD987" s="272"/>
      <c r="AE987" s="272"/>
      <c r="AF987" s="268"/>
      <c r="AG987" s="272"/>
      <c r="AH987" s="196"/>
    </row>
    <row r="988" spans="1:34" ht="12.75" customHeight="1" x14ac:dyDescent="0.15">
      <c r="A988" s="264"/>
      <c r="B988" s="265"/>
      <c r="C988" s="266"/>
      <c r="D988" s="267"/>
      <c r="E988" s="267"/>
      <c r="F988" s="267"/>
      <c r="G988" s="267"/>
      <c r="H988" s="268"/>
      <c r="I988" s="267"/>
      <c r="J988" s="267"/>
      <c r="K988" s="267"/>
      <c r="L988" s="269"/>
      <c r="M988" s="267"/>
      <c r="N988" s="267"/>
      <c r="O988" s="267"/>
      <c r="P988" s="267"/>
      <c r="Q988" s="267"/>
      <c r="R988" s="270"/>
      <c r="S988" s="267"/>
      <c r="T988" s="267"/>
      <c r="U988" s="271"/>
      <c r="V988" s="268"/>
      <c r="W988" s="272"/>
      <c r="X988" s="272"/>
      <c r="Y988" s="272"/>
      <c r="Z988" s="272"/>
      <c r="AA988" s="272"/>
      <c r="AB988" s="268"/>
      <c r="AC988" s="272"/>
      <c r="AD988" s="272"/>
      <c r="AE988" s="272"/>
      <c r="AF988" s="268"/>
      <c r="AG988" s="272"/>
      <c r="AH988" s="196"/>
    </row>
    <row r="989" spans="1:34" ht="12.75" customHeight="1" x14ac:dyDescent="0.15">
      <c r="A989" s="264"/>
      <c r="B989" s="265"/>
      <c r="C989" s="266"/>
      <c r="D989" s="267"/>
      <c r="E989" s="267"/>
      <c r="F989" s="267"/>
      <c r="G989" s="267"/>
      <c r="H989" s="268"/>
      <c r="I989" s="267"/>
      <c r="J989" s="267"/>
      <c r="K989" s="267"/>
      <c r="L989" s="269"/>
      <c r="M989" s="267"/>
      <c r="N989" s="267"/>
      <c r="O989" s="267"/>
      <c r="P989" s="267"/>
      <c r="Q989" s="267"/>
      <c r="R989" s="270"/>
      <c r="S989" s="267"/>
      <c r="T989" s="267"/>
      <c r="U989" s="271"/>
      <c r="V989" s="268"/>
      <c r="W989" s="272"/>
      <c r="X989" s="272"/>
      <c r="Y989" s="272"/>
      <c r="Z989" s="272"/>
      <c r="AA989" s="272"/>
      <c r="AB989" s="268"/>
      <c r="AC989" s="272"/>
      <c r="AD989" s="272"/>
      <c r="AE989" s="272"/>
      <c r="AF989" s="268"/>
      <c r="AG989" s="272"/>
      <c r="AH989" s="196"/>
    </row>
    <row r="990" spans="1:34" ht="12.75" customHeight="1" x14ac:dyDescent="0.15">
      <c r="A990" s="264"/>
      <c r="B990" s="265"/>
      <c r="C990" s="266"/>
      <c r="D990" s="267"/>
      <c r="E990" s="267"/>
      <c r="F990" s="267"/>
      <c r="G990" s="267"/>
      <c r="H990" s="268"/>
      <c r="I990" s="267"/>
      <c r="J990" s="267"/>
      <c r="K990" s="267"/>
      <c r="L990" s="269"/>
      <c r="M990" s="267"/>
      <c r="N990" s="267"/>
      <c r="O990" s="267"/>
      <c r="P990" s="267"/>
      <c r="Q990" s="267"/>
      <c r="R990" s="270"/>
      <c r="S990" s="267"/>
      <c r="T990" s="267"/>
      <c r="U990" s="271"/>
      <c r="V990" s="268"/>
      <c r="W990" s="272"/>
      <c r="X990" s="272"/>
      <c r="Y990" s="272"/>
      <c r="Z990" s="272"/>
      <c r="AA990" s="272"/>
      <c r="AB990" s="268"/>
      <c r="AC990" s="272"/>
      <c r="AD990" s="272"/>
      <c r="AE990" s="272"/>
      <c r="AF990" s="268"/>
      <c r="AG990" s="272"/>
      <c r="AH990" s="196"/>
    </row>
    <row r="991" spans="1:34" ht="12.75" customHeight="1" x14ac:dyDescent="0.15">
      <c r="A991" s="264"/>
      <c r="B991" s="265"/>
      <c r="C991" s="266"/>
      <c r="D991" s="267"/>
      <c r="E991" s="267"/>
      <c r="F991" s="267"/>
      <c r="G991" s="267"/>
      <c r="H991" s="268"/>
      <c r="I991" s="267"/>
      <c r="J991" s="267"/>
      <c r="K991" s="267"/>
      <c r="L991" s="269"/>
      <c r="M991" s="267"/>
      <c r="N991" s="267"/>
      <c r="O991" s="267"/>
      <c r="P991" s="267"/>
      <c r="Q991" s="267"/>
      <c r="R991" s="270"/>
      <c r="S991" s="267"/>
      <c r="T991" s="267"/>
      <c r="U991" s="271"/>
      <c r="V991" s="268"/>
      <c r="W991" s="272"/>
      <c r="X991" s="272"/>
      <c r="Y991" s="272"/>
      <c r="Z991" s="272"/>
      <c r="AA991" s="272"/>
      <c r="AB991" s="268"/>
      <c r="AC991" s="272"/>
      <c r="AD991" s="272"/>
      <c r="AE991" s="272"/>
      <c r="AF991" s="268"/>
      <c r="AG991" s="272"/>
      <c r="AH991" s="196"/>
    </row>
    <row r="992" spans="1:34" ht="12.75" customHeight="1" x14ac:dyDescent="0.15">
      <c r="A992" s="264"/>
      <c r="B992" s="265"/>
      <c r="C992" s="266"/>
      <c r="D992" s="267"/>
      <c r="E992" s="267"/>
      <c r="F992" s="267"/>
      <c r="G992" s="267"/>
      <c r="H992" s="268"/>
      <c r="I992" s="267"/>
      <c r="J992" s="267"/>
      <c r="K992" s="267"/>
      <c r="L992" s="269"/>
      <c r="M992" s="267"/>
      <c r="N992" s="267"/>
      <c r="O992" s="267"/>
      <c r="P992" s="267"/>
      <c r="Q992" s="267"/>
      <c r="R992" s="270"/>
      <c r="S992" s="267"/>
      <c r="T992" s="267"/>
      <c r="U992" s="271"/>
      <c r="V992" s="268"/>
      <c r="W992" s="272"/>
      <c r="X992" s="272"/>
      <c r="Y992" s="272"/>
      <c r="Z992" s="272"/>
      <c r="AA992" s="272"/>
      <c r="AB992" s="268"/>
      <c r="AC992" s="272"/>
      <c r="AD992" s="272"/>
      <c r="AE992" s="272"/>
      <c r="AF992" s="268"/>
      <c r="AG992" s="272"/>
      <c r="AH992" s="196"/>
    </row>
    <row r="993" spans="1:34" ht="12.75" customHeight="1" x14ac:dyDescent="0.15">
      <c r="A993" s="264"/>
      <c r="B993" s="265"/>
      <c r="C993" s="266"/>
      <c r="D993" s="267"/>
      <c r="E993" s="267"/>
      <c r="F993" s="267"/>
      <c r="G993" s="267"/>
      <c r="H993" s="268"/>
      <c r="I993" s="267"/>
      <c r="J993" s="267"/>
      <c r="K993" s="267"/>
      <c r="L993" s="269"/>
      <c r="M993" s="267"/>
      <c r="N993" s="267"/>
      <c r="O993" s="267"/>
      <c r="P993" s="267"/>
      <c r="Q993" s="267"/>
      <c r="R993" s="270"/>
      <c r="S993" s="267"/>
      <c r="T993" s="267"/>
      <c r="U993" s="271"/>
      <c r="V993" s="268"/>
      <c r="W993" s="272"/>
      <c r="X993" s="272"/>
      <c r="Y993" s="272"/>
      <c r="Z993" s="272"/>
      <c r="AA993" s="272"/>
      <c r="AB993" s="268"/>
      <c r="AC993" s="272"/>
      <c r="AD993" s="272"/>
      <c r="AE993" s="272"/>
      <c r="AF993" s="268"/>
      <c r="AG993" s="272"/>
      <c r="AH993" s="196"/>
    </row>
    <row r="994" spans="1:34" ht="12.75" customHeight="1" x14ac:dyDescent="0.15">
      <c r="A994" s="264"/>
      <c r="B994" s="265"/>
      <c r="C994" s="266"/>
      <c r="D994" s="267"/>
      <c r="E994" s="267"/>
      <c r="F994" s="267"/>
      <c r="G994" s="267"/>
      <c r="H994" s="268"/>
      <c r="I994" s="267"/>
      <c r="J994" s="267"/>
      <c r="K994" s="267"/>
      <c r="L994" s="269"/>
      <c r="M994" s="267"/>
      <c r="N994" s="267"/>
      <c r="O994" s="267"/>
      <c r="P994" s="267"/>
      <c r="Q994" s="267"/>
      <c r="R994" s="270"/>
      <c r="S994" s="267"/>
      <c r="T994" s="267"/>
      <c r="U994" s="271"/>
      <c r="V994" s="268"/>
      <c r="W994" s="272"/>
      <c r="X994" s="272"/>
      <c r="Y994" s="272"/>
      <c r="Z994" s="272"/>
      <c r="AA994" s="272"/>
      <c r="AB994" s="268"/>
      <c r="AC994" s="272"/>
      <c r="AD994" s="272"/>
      <c r="AE994" s="272"/>
      <c r="AF994" s="268"/>
      <c r="AG994" s="272"/>
      <c r="AH994" s="196"/>
    </row>
    <row r="995" spans="1:34" ht="12.75" customHeight="1" x14ac:dyDescent="0.15">
      <c r="A995" s="264"/>
      <c r="B995" s="265"/>
      <c r="C995" s="266"/>
      <c r="D995" s="267"/>
      <c r="E995" s="267"/>
      <c r="F995" s="267"/>
      <c r="G995" s="267"/>
      <c r="H995" s="268"/>
      <c r="I995" s="267"/>
      <c r="J995" s="267"/>
      <c r="K995" s="267"/>
      <c r="L995" s="269"/>
      <c r="M995" s="267"/>
      <c r="N995" s="267"/>
      <c r="O995" s="267"/>
      <c r="P995" s="267"/>
      <c r="Q995" s="267"/>
      <c r="R995" s="270"/>
      <c r="S995" s="267"/>
      <c r="T995" s="267"/>
      <c r="U995" s="271"/>
      <c r="V995" s="268"/>
      <c r="W995" s="272"/>
      <c r="X995" s="272"/>
      <c r="Y995" s="272"/>
      <c r="Z995" s="272"/>
      <c r="AA995" s="272"/>
      <c r="AB995" s="268"/>
      <c r="AC995" s="272"/>
      <c r="AD995" s="272"/>
      <c r="AE995" s="272"/>
      <c r="AF995" s="268"/>
      <c r="AG995" s="272"/>
      <c r="AH995" s="196"/>
    </row>
    <row r="996" spans="1:34" ht="12.75" customHeight="1" x14ac:dyDescent="0.15">
      <c r="A996" s="264"/>
      <c r="B996" s="265"/>
      <c r="C996" s="266"/>
      <c r="D996" s="267"/>
      <c r="E996" s="267"/>
      <c r="F996" s="267"/>
      <c r="G996" s="267"/>
      <c r="H996" s="268"/>
      <c r="I996" s="267"/>
      <c r="J996" s="267"/>
      <c r="K996" s="267"/>
      <c r="L996" s="269"/>
      <c r="M996" s="267"/>
      <c r="N996" s="267"/>
      <c r="O996" s="267"/>
      <c r="P996" s="267"/>
      <c r="Q996" s="267"/>
      <c r="R996" s="270"/>
      <c r="S996" s="267"/>
      <c r="T996" s="267"/>
      <c r="U996" s="271"/>
      <c r="V996" s="268"/>
      <c r="W996" s="272"/>
      <c r="X996" s="272"/>
      <c r="Y996" s="272"/>
      <c r="Z996" s="272"/>
      <c r="AA996" s="272"/>
      <c r="AB996" s="268"/>
      <c r="AC996" s="272"/>
      <c r="AD996" s="272"/>
      <c r="AE996" s="272"/>
      <c r="AF996" s="268"/>
      <c r="AG996" s="272"/>
      <c r="AH996" s="196"/>
    </row>
    <row r="997" spans="1:34" ht="12.75" customHeight="1" x14ac:dyDescent="0.15">
      <c r="A997" s="264"/>
      <c r="B997" s="265"/>
      <c r="C997" s="266"/>
      <c r="D997" s="267"/>
      <c r="E997" s="267"/>
      <c r="F997" s="267"/>
      <c r="G997" s="267"/>
      <c r="H997" s="268"/>
      <c r="I997" s="267"/>
      <c r="J997" s="267"/>
      <c r="K997" s="267"/>
      <c r="L997" s="269"/>
      <c r="M997" s="267"/>
      <c r="N997" s="267"/>
      <c r="O997" s="267"/>
      <c r="P997" s="267"/>
      <c r="Q997" s="267"/>
      <c r="R997" s="270"/>
      <c r="S997" s="267"/>
      <c r="T997" s="267"/>
      <c r="U997" s="271"/>
      <c r="V997" s="268"/>
      <c r="W997" s="272"/>
      <c r="X997" s="272"/>
      <c r="Y997" s="272"/>
      <c r="Z997" s="272"/>
      <c r="AA997" s="272"/>
      <c r="AB997" s="268"/>
      <c r="AC997" s="272"/>
      <c r="AD997" s="272"/>
      <c r="AE997" s="272"/>
      <c r="AF997" s="268"/>
      <c r="AG997" s="272"/>
      <c r="AH997" s="196"/>
    </row>
    <row r="998" spans="1:34" ht="12.75" customHeight="1" x14ac:dyDescent="0.15">
      <c r="A998" s="264"/>
      <c r="B998" s="265"/>
      <c r="C998" s="266"/>
      <c r="D998" s="267"/>
      <c r="E998" s="267"/>
      <c r="F998" s="267"/>
      <c r="G998" s="267"/>
      <c r="H998" s="268"/>
      <c r="I998" s="267"/>
      <c r="J998" s="267"/>
      <c r="K998" s="267"/>
      <c r="L998" s="269"/>
      <c r="M998" s="267"/>
      <c r="N998" s="267"/>
      <c r="O998" s="267"/>
      <c r="P998" s="267"/>
      <c r="Q998" s="267"/>
      <c r="R998" s="270"/>
      <c r="S998" s="267"/>
      <c r="T998" s="267"/>
      <c r="U998" s="271"/>
      <c r="V998" s="268"/>
      <c r="W998" s="272"/>
      <c r="X998" s="272"/>
      <c r="Y998" s="272"/>
      <c r="Z998" s="272"/>
      <c r="AA998" s="272"/>
      <c r="AB998" s="268"/>
      <c r="AC998" s="272"/>
      <c r="AD998" s="272"/>
      <c r="AE998" s="272"/>
      <c r="AF998" s="268"/>
      <c r="AG998" s="272"/>
      <c r="AH998" s="196"/>
    </row>
    <row r="999" spans="1:34" ht="12.75" customHeight="1" x14ac:dyDescent="0.15">
      <c r="A999" s="264"/>
      <c r="B999" s="265"/>
      <c r="C999" s="266"/>
      <c r="D999" s="267"/>
      <c r="E999" s="267"/>
      <c r="F999" s="267"/>
      <c r="G999" s="267"/>
      <c r="H999" s="268"/>
      <c r="I999" s="267"/>
      <c r="J999" s="267"/>
      <c r="K999" s="267"/>
      <c r="L999" s="269"/>
      <c r="M999" s="267"/>
      <c r="N999" s="267"/>
      <c r="O999" s="267"/>
      <c r="P999" s="267"/>
      <c r="Q999" s="267"/>
      <c r="R999" s="270"/>
      <c r="S999" s="267"/>
      <c r="T999" s="267"/>
      <c r="U999" s="271"/>
      <c r="V999" s="268"/>
      <c r="W999" s="272"/>
      <c r="X999" s="272"/>
      <c r="Y999" s="272"/>
      <c r="Z999" s="272"/>
      <c r="AA999" s="272"/>
      <c r="AB999" s="268"/>
      <c r="AC999" s="272"/>
      <c r="AD999" s="272"/>
      <c r="AE999" s="272"/>
      <c r="AF999" s="268"/>
      <c r="AG999" s="272"/>
      <c r="AH999" s="196"/>
    </row>
    <row r="1000" spans="1:34" ht="12.75" customHeight="1" x14ac:dyDescent="0.15">
      <c r="A1000" s="264"/>
      <c r="B1000" s="265"/>
      <c r="C1000" s="266"/>
      <c r="D1000" s="267"/>
      <c r="E1000" s="267"/>
      <c r="F1000" s="267"/>
      <c r="G1000" s="267"/>
      <c r="H1000" s="268"/>
      <c r="I1000" s="267"/>
      <c r="J1000" s="267"/>
      <c r="K1000" s="267"/>
      <c r="L1000" s="269"/>
      <c r="M1000" s="267"/>
      <c r="N1000" s="267"/>
      <c r="O1000" s="267"/>
      <c r="P1000" s="267"/>
      <c r="Q1000" s="267"/>
      <c r="R1000" s="270"/>
      <c r="S1000" s="267"/>
      <c r="T1000" s="267"/>
      <c r="U1000" s="271"/>
      <c r="V1000" s="268"/>
      <c r="W1000" s="272"/>
      <c r="X1000" s="272"/>
      <c r="Y1000" s="272"/>
      <c r="Z1000" s="272"/>
      <c r="AA1000" s="272"/>
      <c r="AB1000" s="268"/>
      <c r="AC1000" s="272"/>
      <c r="AD1000" s="272"/>
      <c r="AE1000" s="272"/>
      <c r="AF1000" s="268"/>
      <c r="AG1000" s="272"/>
      <c r="AH1000" s="196"/>
    </row>
  </sheetData>
  <mergeCells count="7">
    <mergeCell ref="Z1:AC1"/>
    <mergeCell ref="AD1:AG1"/>
    <mergeCell ref="A1:C1"/>
    <mergeCell ref="D1:I1"/>
    <mergeCell ref="J1:M1"/>
    <mergeCell ref="N1:S1"/>
    <mergeCell ref="U1:Y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Z1000"/>
  <sheetViews>
    <sheetView workbookViewId="0">
      <pane xSplit="1" ySplit="2" topLeftCell="B3" activePane="bottomRight" state="frozen"/>
      <selection pane="bottomLeft" activeCell="A3" sqref="A3"/>
      <selection pane="topRight" activeCell="B1" sqref="B1"/>
      <selection pane="bottomRight" activeCell="B3" sqref="B3"/>
    </sheetView>
  </sheetViews>
  <sheetFormatPr defaultColWidth="12.5390625" defaultRowHeight="15" customHeight="1" x14ac:dyDescent="0.15"/>
  <cols>
    <col min="1" max="1" width="6.875" customWidth="1"/>
    <col min="2" max="2" width="27.375" customWidth="1"/>
    <col min="3" max="4" width="9.16796875" customWidth="1"/>
    <col min="5" max="5" width="9.84375" customWidth="1"/>
    <col min="6" max="6" width="8.08984375" customWidth="1"/>
    <col min="7" max="8" width="8.62890625" customWidth="1"/>
    <col min="9" max="9" width="3.1015625" customWidth="1"/>
    <col min="10" max="10" width="4.44921875" customWidth="1"/>
    <col min="11" max="11" width="4.1796875" customWidth="1"/>
    <col min="12" max="14" width="9.16796875" customWidth="1"/>
    <col min="15" max="26" width="7.953125" customWidth="1"/>
  </cols>
  <sheetData>
    <row r="1" spans="1:26" ht="12.75" customHeight="1" x14ac:dyDescent="0.15">
      <c r="A1" s="273"/>
      <c r="B1" s="274"/>
      <c r="C1" s="273"/>
      <c r="D1" s="273"/>
      <c r="E1" s="275"/>
      <c r="F1" s="273"/>
      <c r="G1" s="276"/>
      <c r="H1" s="277"/>
      <c r="I1" s="267"/>
      <c r="J1" s="26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2">
      <c r="A2" s="274" t="s">
        <v>0</v>
      </c>
      <c r="B2" s="278" t="s">
        <v>573</v>
      </c>
      <c r="C2" s="279" t="s">
        <v>606</v>
      </c>
      <c r="D2" s="279" t="s">
        <v>581</v>
      </c>
      <c r="E2" s="275" t="s">
        <v>582</v>
      </c>
      <c r="F2" s="279" t="s">
        <v>579</v>
      </c>
      <c r="G2" s="279" t="s">
        <v>607</v>
      </c>
      <c r="H2" s="280"/>
      <c r="I2" s="267"/>
      <c r="J2" s="267"/>
      <c r="K2" s="277"/>
      <c r="L2" s="277"/>
      <c r="M2" s="277"/>
      <c r="N2" s="277" t="s">
        <v>608</v>
      </c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73">
        <v>1</v>
      </c>
      <c r="B3" s="281" t="str">
        <f>Základ!C3</f>
        <v>KOSMOS OLOMOUC</v>
      </c>
      <c r="C3" s="273">
        <f>Základ!Z3</f>
        <v>741</v>
      </c>
      <c r="D3" s="273">
        <f>Základ!AA3</f>
        <v>323</v>
      </c>
      <c r="E3" s="275">
        <f>Základ!AB3</f>
        <v>1064</v>
      </c>
      <c r="F3" s="273">
        <f>Základ!AC3</f>
        <v>16</v>
      </c>
      <c r="G3" s="276"/>
      <c r="H3" s="277"/>
      <c r="I3" s="267" t="s">
        <v>609</v>
      </c>
      <c r="J3" s="267">
        <v>3</v>
      </c>
      <c r="K3" s="277">
        <f t="shared" ref="K3:K44" si="0">J3+6</f>
        <v>9</v>
      </c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15">
      <c r="A4" s="273">
        <v>2</v>
      </c>
      <c r="B4" s="274" t="str">
        <f>Základ!C10</f>
        <v>LICHNOVÁCI</v>
      </c>
      <c r="C4" s="273">
        <f>Základ!Z10</f>
        <v>726</v>
      </c>
      <c r="D4" s="273">
        <f>Základ!AA10</f>
        <v>400</v>
      </c>
      <c r="E4" s="275">
        <f>Základ!AB10</f>
        <v>1126</v>
      </c>
      <c r="F4" s="273">
        <f>Základ!AC10</f>
        <v>13</v>
      </c>
      <c r="G4" s="276"/>
      <c r="H4" s="277"/>
      <c r="I4" s="267" t="s">
        <v>609</v>
      </c>
      <c r="J4" s="267">
        <v>10</v>
      </c>
      <c r="K4" s="277">
        <f t="shared" si="0"/>
        <v>16</v>
      </c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73">
        <v>3</v>
      </c>
      <c r="B5" s="281" t="str">
        <f>Základ!C17</f>
        <v>HIC PARTA</v>
      </c>
      <c r="C5" s="273">
        <f>Základ!Z17</f>
        <v>755</v>
      </c>
      <c r="D5" s="273">
        <f>Základ!AA17</f>
        <v>293</v>
      </c>
      <c r="E5" s="275">
        <f>Základ!AB17</f>
        <v>1048</v>
      </c>
      <c r="F5" s="273">
        <f>Základ!AC17</f>
        <v>35</v>
      </c>
      <c r="G5" s="276"/>
      <c r="H5" s="277"/>
      <c r="I5" s="267" t="s">
        <v>609</v>
      </c>
      <c r="J5" s="267">
        <v>17</v>
      </c>
      <c r="K5" s="277">
        <f t="shared" si="0"/>
        <v>23</v>
      </c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73">
        <v>4</v>
      </c>
      <c r="B6" s="281" t="str">
        <f>Základ!C24</f>
        <v>KOS KRNOV</v>
      </c>
      <c r="C6" s="273">
        <f>Základ!Z24</f>
        <v>711</v>
      </c>
      <c r="D6" s="273">
        <f>Základ!AA24</f>
        <v>327</v>
      </c>
      <c r="E6" s="275">
        <f>Základ!AB24</f>
        <v>1038</v>
      </c>
      <c r="F6" s="273">
        <f>Základ!AC24</f>
        <v>17</v>
      </c>
      <c r="G6" s="276"/>
      <c r="H6" s="277"/>
      <c r="I6" s="267" t="s">
        <v>609</v>
      </c>
      <c r="J6" s="267">
        <f t="shared" ref="J6:J44" si="1">J5+7</f>
        <v>24</v>
      </c>
      <c r="K6" s="277">
        <f t="shared" si="0"/>
        <v>30</v>
      </c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73">
        <v>5</v>
      </c>
      <c r="B7" s="281" t="str">
        <f>Základ!C31</f>
        <v>ČD UZEL PŘEROV</v>
      </c>
      <c r="C7" s="273">
        <f>Základ!Z31</f>
        <v>773</v>
      </c>
      <c r="D7" s="273">
        <f>Základ!AA31</f>
        <v>356</v>
      </c>
      <c r="E7" s="275">
        <f>Základ!AB31</f>
        <v>1129</v>
      </c>
      <c r="F7" s="273">
        <f>Základ!AC31</f>
        <v>11</v>
      </c>
      <c r="G7" s="276"/>
      <c r="H7" s="277"/>
      <c r="I7" s="267" t="s">
        <v>609</v>
      </c>
      <c r="J7" s="267">
        <f t="shared" si="1"/>
        <v>31</v>
      </c>
      <c r="K7" s="277">
        <f t="shared" si="0"/>
        <v>37</v>
      </c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73">
        <v>6</v>
      </c>
      <c r="B8" s="281" t="str">
        <f>Základ!C38</f>
        <v>A JE TO BLANSKO</v>
      </c>
      <c r="C8" s="273">
        <f>Základ!Z38</f>
        <v>757</v>
      </c>
      <c r="D8" s="273">
        <f>Základ!AA38</f>
        <v>371</v>
      </c>
      <c r="E8" s="275">
        <f>Základ!AB38</f>
        <v>1128</v>
      </c>
      <c r="F8" s="273">
        <f>Základ!AC38</f>
        <v>11</v>
      </c>
      <c r="G8" s="276"/>
      <c r="H8" s="277"/>
      <c r="I8" s="267" t="s">
        <v>609</v>
      </c>
      <c r="J8" s="267">
        <f t="shared" si="1"/>
        <v>38</v>
      </c>
      <c r="K8" s="277">
        <f t="shared" si="0"/>
        <v>44</v>
      </c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73">
        <v>7</v>
      </c>
      <c r="B9" s="281" t="str">
        <f>Základ!C45</f>
        <v>BRUSÍRNA „B“</v>
      </c>
      <c r="C9" s="273">
        <f>Základ!Z45</f>
        <v>800</v>
      </c>
      <c r="D9" s="273">
        <f>Základ!AA45</f>
        <v>340</v>
      </c>
      <c r="E9" s="275">
        <f>Základ!AB45</f>
        <v>1140</v>
      </c>
      <c r="F9" s="273">
        <f>Základ!AC45</f>
        <v>17</v>
      </c>
      <c r="G9" s="276"/>
      <c r="H9" s="277"/>
      <c r="I9" s="267" t="s">
        <v>609</v>
      </c>
      <c r="J9" s="267">
        <f t="shared" si="1"/>
        <v>45</v>
      </c>
      <c r="K9" s="277">
        <f t="shared" si="0"/>
        <v>51</v>
      </c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73">
        <v>8</v>
      </c>
      <c r="B10" s="281" t="str">
        <f>Základ!C52</f>
        <v>POSTUP BLANSKO</v>
      </c>
      <c r="C10" s="273">
        <f>Základ!Z52</f>
        <v>770</v>
      </c>
      <c r="D10" s="273">
        <f>Základ!AA52</f>
        <v>365</v>
      </c>
      <c r="E10" s="275">
        <f>Základ!AB52</f>
        <v>1135</v>
      </c>
      <c r="F10" s="273">
        <f>Základ!AC52</f>
        <v>11</v>
      </c>
      <c r="G10" s="273"/>
      <c r="H10" s="277"/>
      <c r="I10" s="267" t="s">
        <v>609</v>
      </c>
      <c r="J10" s="267">
        <f t="shared" si="1"/>
        <v>52</v>
      </c>
      <c r="K10" s="277">
        <f t="shared" si="0"/>
        <v>58</v>
      </c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73">
        <v>9</v>
      </c>
      <c r="B11" s="281" t="str">
        <f>Základ!C59</f>
        <v>LAZAŘI DAČICE</v>
      </c>
      <c r="C11" s="273">
        <f>Základ!Z59</f>
        <v>731</v>
      </c>
      <c r="D11" s="273">
        <f>Základ!AA59</f>
        <v>353</v>
      </c>
      <c r="E11" s="275">
        <f>Základ!AB59</f>
        <v>1084</v>
      </c>
      <c r="F11" s="273">
        <f>Základ!AC59</f>
        <v>15</v>
      </c>
      <c r="G11" s="273"/>
      <c r="H11" s="277"/>
      <c r="I11" s="267" t="s">
        <v>609</v>
      </c>
      <c r="J11" s="267">
        <f t="shared" si="1"/>
        <v>59</v>
      </c>
      <c r="K11" s="277">
        <f t="shared" si="0"/>
        <v>65</v>
      </c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73">
        <v>10</v>
      </c>
      <c r="B12" s="281" t="str">
        <f>Základ!C66</f>
        <v>KROKODÝLI VELKÝ KARLOV</v>
      </c>
      <c r="C12" s="273">
        <f>Základ!Z66</f>
        <v>738</v>
      </c>
      <c r="D12" s="273">
        <f>Základ!AA66</f>
        <v>329</v>
      </c>
      <c r="E12" s="275">
        <f>Základ!AB66</f>
        <v>1067</v>
      </c>
      <c r="F12" s="273">
        <f>Základ!AC66</f>
        <v>27</v>
      </c>
      <c r="G12" s="273"/>
      <c r="H12" s="277"/>
      <c r="I12" s="267" t="s">
        <v>609</v>
      </c>
      <c r="J12" s="267">
        <f t="shared" si="1"/>
        <v>66</v>
      </c>
      <c r="K12" s="277">
        <f t="shared" si="0"/>
        <v>72</v>
      </c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73">
        <v>11</v>
      </c>
      <c r="B13" s="281" t="str">
        <f>Základ!C73</f>
        <v>CTIRAD TROUBSKO</v>
      </c>
      <c r="C13" s="273">
        <f>Základ!Z73</f>
        <v>731</v>
      </c>
      <c r="D13" s="273">
        <f>Základ!AA73</f>
        <v>355</v>
      </c>
      <c r="E13" s="275">
        <f>Základ!AB73</f>
        <v>1086</v>
      </c>
      <c r="F13" s="273">
        <f>Základ!AC73</f>
        <v>19</v>
      </c>
      <c r="G13" s="273"/>
      <c r="H13" s="277"/>
      <c r="I13" s="267" t="s">
        <v>609</v>
      </c>
      <c r="J13" s="267">
        <f t="shared" si="1"/>
        <v>73</v>
      </c>
      <c r="K13" s="277">
        <f t="shared" si="0"/>
        <v>79</v>
      </c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73">
        <v>12</v>
      </c>
      <c r="B14" s="281" t="str">
        <f>Základ!C80</f>
        <v>KRČMA DĚTENICE „A“</v>
      </c>
      <c r="C14" s="273">
        <f>Základ!Z80</f>
        <v>752</v>
      </c>
      <c r="D14" s="273">
        <f>Základ!AA80</f>
        <v>341</v>
      </c>
      <c r="E14" s="275">
        <f>Základ!AB80</f>
        <v>1093</v>
      </c>
      <c r="F14" s="273">
        <f>Základ!AC80</f>
        <v>13</v>
      </c>
      <c r="G14" s="273"/>
      <c r="H14" s="277"/>
      <c r="I14" s="267" t="s">
        <v>609</v>
      </c>
      <c r="J14" s="267">
        <f t="shared" si="1"/>
        <v>80</v>
      </c>
      <c r="K14" s="277">
        <f t="shared" si="0"/>
        <v>86</v>
      </c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73">
        <v>13</v>
      </c>
      <c r="B15" s="281" t="str">
        <f>Základ!C87</f>
        <v>TESPO HOŘICE</v>
      </c>
      <c r="C15" s="273">
        <f>Základ!Z87</f>
        <v>773</v>
      </c>
      <c r="D15" s="273">
        <f>Základ!AA87</f>
        <v>382</v>
      </c>
      <c r="E15" s="275">
        <f>Základ!AB87</f>
        <v>1155</v>
      </c>
      <c r="F15" s="273">
        <f>Základ!AC87</f>
        <v>11</v>
      </c>
      <c r="G15" s="273"/>
      <c r="H15" s="277"/>
      <c r="I15" s="267" t="s">
        <v>609</v>
      </c>
      <c r="J15" s="267">
        <f t="shared" si="1"/>
        <v>87</v>
      </c>
      <c r="K15" s="277">
        <f t="shared" si="0"/>
        <v>93</v>
      </c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73">
        <v>14</v>
      </c>
      <c r="B16" s="281" t="str">
        <f>Základ!C94</f>
        <v>HEKŤÁK HOŘICE</v>
      </c>
      <c r="C16" s="273">
        <f>Základ!Z94</f>
        <v>738</v>
      </c>
      <c r="D16" s="273">
        <f>Základ!AA94</f>
        <v>353</v>
      </c>
      <c r="E16" s="275">
        <f>Základ!AB94</f>
        <v>1091</v>
      </c>
      <c r="F16" s="273">
        <f>Základ!AC94</f>
        <v>22</v>
      </c>
      <c r="G16" s="273"/>
      <c r="H16" s="277"/>
      <c r="I16" s="267" t="s">
        <v>609</v>
      </c>
      <c r="J16" s="267">
        <f t="shared" si="1"/>
        <v>94</v>
      </c>
      <c r="K16" s="277">
        <f t="shared" si="0"/>
        <v>100</v>
      </c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73">
        <v>15</v>
      </c>
      <c r="B17" s="281" t="str">
        <f>Základ!C101</f>
        <v>FOTBAL HOŘICE</v>
      </c>
      <c r="C17" s="273">
        <f>Základ!Z101</f>
        <v>719</v>
      </c>
      <c r="D17" s="273">
        <f>Základ!AA101</f>
        <v>395</v>
      </c>
      <c r="E17" s="275">
        <f>Základ!AB101</f>
        <v>1114</v>
      </c>
      <c r="F17" s="273">
        <f>Základ!AC101</f>
        <v>10</v>
      </c>
      <c r="G17" s="273"/>
      <c r="H17" s="277"/>
      <c r="I17" s="267" t="s">
        <v>609</v>
      </c>
      <c r="J17" s="267">
        <f t="shared" si="1"/>
        <v>101</v>
      </c>
      <c r="K17" s="277">
        <f t="shared" si="0"/>
        <v>107</v>
      </c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73">
        <v>16</v>
      </c>
      <c r="B18" s="281" t="str">
        <f>Základ!C108</f>
        <v>CEREA OSTROMĚŘ</v>
      </c>
      <c r="C18" s="273">
        <f>Základ!Z108</f>
        <v>783</v>
      </c>
      <c r="D18" s="273">
        <f>Základ!AA108</f>
        <v>313</v>
      </c>
      <c r="E18" s="275">
        <f>Základ!AB108</f>
        <v>1096</v>
      </c>
      <c r="F18" s="273">
        <f>Základ!AC108</f>
        <v>24</v>
      </c>
      <c r="G18" s="273"/>
      <c r="H18" s="277"/>
      <c r="I18" s="267" t="s">
        <v>609</v>
      </c>
      <c r="J18" s="267">
        <f t="shared" si="1"/>
        <v>108</v>
      </c>
      <c r="K18" s="277">
        <f t="shared" si="0"/>
        <v>114</v>
      </c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73">
        <v>17</v>
      </c>
      <c r="B19" s="281" t="str">
        <f>Základ!C115</f>
        <v>KRÁKORÁCI</v>
      </c>
      <c r="C19" s="273">
        <f>Základ!Z115</f>
        <v>752</v>
      </c>
      <c r="D19" s="273">
        <f>Základ!AA115</f>
        <v>397</v>
      </c>
      <c r="E19" s="275">
        <f>Základ!AB115</f>
        <v>1149</v>
      </c>
      <c r="F19" s="273">
        <f>Základ!AC115</f>
        <v>15</v>
      </c>
      <c r="G19" s="273"/>
      <c r="H19" s="277"/>
      <c r="I19" s="267" t="s">
        <v>609</v>
      </c>
      <c r="J19" s="267">
        <f t="shared" si="1"/>
        <v>115</v>
      </c>
      <c r="K19" s="277">
        <f t="shared" si="0"/>
        <v>121</v>
      </c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73">
        <v>18</v>
      </c>
      <c r="B20" s="281" t="str">
        <f>Základ!C122</f>
        <v>CENTROSTAV BROK</v>
      </c>
      <c r="C20" s="273">
        <f>Základ!Z122</f>
        <v>761</v>
      </c>
      <c r="D20" s="273">
        <f>Základ!AA122</f>
        <v>376</v>
      </c>
      <c r="E20" s="275">
        <f>Základ!AB122</f>
        <v>1137</v>
      </c>
      <c r="F20" s="273">
        <f>Základ!AC122</f>
        <v>13</v>
      </c>
      <c r="G20" s="273"/>
      <c r="H20" s="277"/>
      <c r="I20" s="267" t="s">
        <v>609</v>
      </c>
      <c r="J20" s="267">
        <f t="shared" si="1"/>
        <v>122</v>
      </c>
      <c r="K20" s="277">
        <f t="shared" si="0"/>
        <v>128</v>
      </c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73">
        <v>19</v>
      </c>
      <c r="B21" s="281" t="str">
        <f>Základ!C129</f>
        <v>GPD JEMNICE</v>
      </c>
      <c r="C21" s="273">
        <f>Základ!Z129</f>
        <v>734</v>
      </c>
      <c r="D21" s="273">
        <f>Základ!AA129</f>
        <v>336</v>
      </c>
      <c r="E21" s="275">
        <f>Základ!AB129</f>
        <v>1070</v>
      </c>
      <c r="F21" s="273">
        <f>Základ!AC129</f>
        <v>25</v>
      </c>
      <c r="G21" s="273"/>
      <c r="H21" s="277"/>
      <c r="I21" s="267" t="s">
        <v>609</v>
      </c>
      <c r="J21" s="267">
        <f t="shared" si="1"/>
        <v>129</v>
      </c>
      <c r="K21" s="277">
        <f t="shared" si="0"/>
        <v>135</v>
      </c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73">
        <v>20</v>
      </c>
      <c r="B22" s="281" t="str">
        <f>Základ!C136</f>
        <v>ŠKODA AUTO KVASINY „A“</v>
      </c>
      <c r="C22" s="273">
        <f>Základ!Z136</f>
        <v>772</v>
      </c>
      <c r="D22" s="273">
        <f>Základ!AA136</f>
        <v>380</v>
      </c>
      <c r="E22" s="275">
        <f>Základ!AB136</f>
        <v>1152</v>
      </c>
      <c r="F22" s="273">
        <f>Základ!AC136</f>
        <v>10</v>
      </c>
      <c r="G22" s="273"/>
      <c r="H22" s="277"/>
      <c r="I22" s="267" t="s">
        <v>609</v>
      </c>
      <c r="J22" s="267">
        <f t="shared" si="1"/>
        <v>136</v>
      </c>
      <c r="K22" s="277">
        <f t="shared" si="0"/>
        <v>142</v>
      </c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73">
        <v>21</v>
      </c>
      <c r="B23" s="281" t="str">
        <f>Základ!C143</f>
        <v>PACOŠI SLAVONICE</v>
      </c>
      <c r="C23" s="273">
        <f>Základ!Z143</f>
        <v>728</v>
      </c>
      <c r="D23" s="273">
        <f>Základ!AA143</f>
        <v>370</v>
      </c>
      <c r="E23" s="275">
        <f>Základ!AB143</f>
        <v>1098</v>
      </c>
      <c r="F23" s="273">
        <f>Základ!AC143</f>
        <v>13</v>
      </c>
      <c r="G23" s="273"/>
      <c r="H23" s="277"/>
      <c r="I23" s="267" t="s">
        <v>609</v>
      </c>
      <c r="J23" s="267">
        <f t="shared" si="1"/>
        <v>143</v>
      </c>
      <c r="K23" s="277">
        <f t="shared" si="0"/>
        <v>149</v>
      </c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73">
        <v>22</v>
      </c>
      <c r="B24" s="281" t="str">
        <f>Základ!C150</f>
        <v>BEDŘICH ROKYCANY</v>
      </c>
      <c r="C24" s="273">
        <f>Základ!Z150</f>
        <v>764</v>
      </c>
      <c r="D24" s="273">
        <f>Základ!AA150</f>
        <v>357</v>
      </c>
      <c r="E24" s="275">
        <f>Základ!AB150</f>
        <v>1121</v>
      </c>
      <c r="F24" s="273">
        <f>Základ!AC150</f>
        <v>12</v>
      </c>
      <c r="G24" s="273"/>
      <c r="H24" s="277"/>
      <c r="I24" s="267" t="s">
        <v>609</v>
      </c>
      <c r="J24" s="267">
        <f t="shared" si="1"/>
        <v>150</v>
      </c>
      <c r="K24" s="277">
        <f t="shared" si="0"/>
        <v>156</v>
      </c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73">
        <v>23</v>
      </c>
      <c r="B25" s="281" t="str">
        <f>Základ!C157</f>
        <v>TOTALGYM</v>
      </c>
      <c r="C25" s="273">
        <f>Základ!Z157</f>
        <v>766</v>
      </c>
      <c r="D25" s="273">
        <f>Základ!AA157</f>
        <v>367</v>
      </c>
      <c r="E25" s="275">
        <f>Základ!AB157</f>
        <v>1133</v>
      </c>
      <c r="F25" s="273">
        <f>Základ!AC157</f>
        <v>12</v>
      </c>
      <c r="G25" s="273"/>
      <c r="H25" s="277"/>
      <c r="I25" s="267" t="s">
        <v>609</v>
      </c>
      <c r="J25" s="267">
        <f t="shared" si="1"/>
        <v>157</v>
      </c>
      <c r="K25" s="277">
        <f t="shared" si="0"/>
        <v>163</v>
      </c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73">
        <v>24</v>
      </c>
      <c r="B26" s="281" t="str">
        <f>Základ!C164</f>
        <v>DP KARLOVY VARY</v>
      </c>
      <c r="C26" s="273">
        <f>Základ!Z164</f>
        <v>713</v>
      </c>
      <c r="D26" s="273">
        <f>Základ!AA164</f>
        <v>337</v>
      </c>
      <c r="E26" s="275">
        <f>Základ!AB164</f>
        <v>1050</v>
      </c>
      <c r="F26" s="273">
        <f>Základ!AC164</f>
        <v>21</v>
      </c>
      <c r="G26" s="273"/>
      <c r="H26" s="277"/>
      <c r="I26" s="267" t="s">
        <v>609</v>
      </c>
      <c r="J26" s="267">
        <f t="shared" si="1"/>
        <v>164</v>
      </c>
      <c r="K26" s="277">
        <f t="shared" si="0"/>
        <v>170</v>
      </c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73">
        <v>25</v>
      </c>
      <c r="B27" s="274">
        <f>Základ!C171</f>
        <v>0</v>
      </c>
      <c r="C27" s="273">
        <f>Základ!Z171</f>
        <v>0</v>
      </c>
      <c r="D27" s="273">
        <f>Základ!AA171</f>
        <v>0</v>
      </c>
      <c r="E27" s="275">
        <f>Základ!AB171</f>
        <v>0</v>
      </c>
      <c r="F27" s="273">
        <f>Základ!AC171</f>
        <v>0</v>
      </c>
      <c r="G27" s="273"/>
      <c r="H27" s="277"/>
      <c r="I27" s="267" t="s">
        <v>609</v>
      </c>
      <c r="J27" s="267">
        <f t="shared" si="1"/>
        <v>171</v>
      </c>
      <c r="K27" s="277">
        <f t="shared" si="0"/>
        <v>177</v>
      </c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73">
        <v>26</v>
      </c>
      <c r="B28" s="281">
        <f>Základ!C178</f>
        <v>0</v>
      </c>
      <c r="C28" s="273">
        <f>Základ!Z178</f>
        <v>0</v>
      </c>
      <c r="D28" s="273">
        <f>Základ!AA178</f>
        <v>0</v>
      </c>
      <c r="E28" s="275">
        <f>Základ!AB178</f>
        <v>0</v>
      </c>
      <c r="F28" s="273">
        <f>Základ!AC178</f>
        <v>0</v>
      </c>
      <c r="G28" s="273"/>
      <c r="H28" s="277"/>
      <c r="I28" s="267" t="s">
        <v>609</v>
      </c>
      <c r="J28" s="267">
        <f t="shared" si="1"/>
        <v>178</v>
      </c>
      <c r="K28" s="277">
        <f t="shared" si="0"/>
        <v>184</v>
      </c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73">
        <v>27</v>
      </c>
      <c r="B29" s="281">
        <f>Základ!C185</f>
        <v>0</v>
      </c>
      <c r="C29" s="273">
        <f>Základ!Z185</f>
        <v>0</v>
      </c>
      <c r="D29" s="273">
        <f>Základ!AA185</f>
        <v>0</v>
      </c>
      <c r="E29" s="275">
        <f>Základ!AB185</f>
        <v>0</v>
      </c>
      <c r="F29" s="273">
        <f>Základ!AC185</f>
        <v>0</v>
      </c>
      <c r="G29" s="273"/>
      <c r="H29" s="277"/>
      <c r="I29" s="267" t="s">
        <v>609</v>
      </c>
      <c r="J29" s="267">
        <f t="shared" si="1"/>
        <v>185</v>
      </c>
      <c r="K29" s="277">
        <f t="shared" si="0"/>
        <v>191</v>
      </c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73">
        <v>28</v>
      </c>
      <c r="B30" s="281">
        <f>Základ!C192</f>
        <v>0</v>
      </c>
      <c r="C30" s="273">
        <f>Základ!Z192</f>
        <v>0</v>
      </c>
      <c r="D30" s="273">
        <f>Základ!AA192</f>
        <v>0</v>
      </c>
      <c r="E30" s="275">
        <f>Základ!AB192</f>
        <v>0</v>
      </c>
      <c r="F30" s="273">
        <f>Základ!AC192</f>
        <v>0</v>
      </c>
      <c r="G30" s="273"/>
      <c r="H30" s="277"/>
      <c r="I30" s="267" t="s">
        <v>609</v>
      </c>
      <c r="J30" s="267">
        <f t="shared" si="1"/>
        <v>192</v>
      </c>
      <c r="K30" s="277">
        <f t="shared" si="0"/>
        <v>198</v>
      </c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73">
        <v>29</v>
      </c>
      <c r="B31" s="281">
        <f>Základ!C199</f>
        <v>0</v>
      </c>
      <c r="C31" s="273">
        <f>Základ!Z199</f>
        <v>0</v>
      </c>
      <c r="D31" s="273">
        <f>Základ!AA199</f>
        <v>0</v>
      </c>
      <c r="E31" s="275">
        <f>Základ!AB199</f>
        <v>0</v>
      </c>
      <c r="F31" s="273">
        <f>Základ!AC199</f>
        <v>0</v>
      </c>
      <c r="G31" s="273"/>
      <c r="H31" s="277"/>
      <c r="I31" s="267" t="s">
        <v>609</v>
      </c>
      <c r="J31" s="267">
        <f t="shared" si="1"/>
        <v>199</v>
      </c>
      <c r="K31" s="277">
        <f t="shared" si="0"/>
        <v>205</v>
      </c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73">
        <v>30</v>
      </c>
      <c r="B32" s="281">
        <f>Základ!C206</f>
        <v>0</v>
      </c>
      <c r="C32" s="273">
        <f>Základ!Z206</f>
        <v>0</v>
      </c>
      <c r="D32" s="273">
        <f>Základ!AA206</f>
        <v>0</v>
      </c>
      <c r="E32" s="275">
        <f>Základ!AB206</f>
        <v>0</v>
      </c>
      <c r="F32" s="273">
        <f>Základ!AC206</f>
        <v>0</v>
      </c>
      <c r="G32" s="273"/>
      <c r="H32" s="277"/>
      <c r="I32" s="267" t="s">
        <v>609</v>
      </c>
      <c r="J32" s="267">
        <f t="shared" si="1"/>
        <v>206</v>
      </c>
      <c r="K32" s="277">
        <f t="shared" si="0"/>
        <v>212</v>
      </c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73">
        <v>31</v>
      </c>
      <c r="B33" s="281">
        <f>Základ!C213</f>
        <v>0</v>
      </c>
      <c r="C33" s="273">
        <f>Základ!Z213</f>
        <v>0</v>
      </c>
      <c r="D33" s="273">
        <f>Základ!AA213</f>
        <v>0</v>
      </c>
      <c r="E33" s="275">
        <f>Základ!AB213</f>
        <v>0</v>
      </c>
      <c r="F33" s="273">
        <f>Základ!AC213</f>
        <v>0</v>
      </c>
      <c r="G33" s="273"/>
      <c r="H33" s="277"/>
      <c r="I33" s="267" t="s">
        <v>609</v>
      </c>
      <c r="J33" s="267">
        <f t="shared" si="1"/>
        <v>213</v>
      </c>
      <c r="K33" s="277">
        <f t="shared" si="0"/>
        <v>219</v>
      </c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73">
        <v>32</v>
      </c>
      <c r="B34" s="281">
        <f>Základ!C220</f>
        <v>0</v>
      </c>
      <c r="C34" s="273">
        <f>Základ!Z220</f>
        <v>0</v>
      </c>
      <c r="D34" s="273">
        <f>Základ!AA220</f>
        <v>0</v>
      </c>
      <c r="E34" s="275">
        <f>Základ!AB220</f>
        <v>0</v>
      </c>
      <c r="F34" s="273">
        <f>Základ!AC220</f>
        <v>0</v>
      </c>
      <c r="G34" s="273"/>
      <c r="H34" s="277"/>
      <c r="I34" s="267" t="s">
        <v>609</v>
      </c>
      <c r="J34" s="267">
        <f t="shared" si="1"/>
        <v>220</v>
      </c>
      <c r="K34" s="277">
        <f t="shared" si="0"/>
        <v>226</v>
      </c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73">
        <v>33</v>
      </c>
      <c r="B35" s="281">
        <f>Základ!C227</f>
        <v>0</v>
      </c>
      <c r="C35" s="273">
        <f>Základ!Z227</f>
        <v>0</v>
      </c>
      <c r="D35" s="273">
        <f>Základ!AA227</f>
        <v>0</v>
      </c>
      <c r="E35" s="275">
        <f>Základ!AB227</f>
        <v>0</v>
      </c>
      <c r="F35" s="273">
        <f>Základ!AC227</f>
        <v>0</v>
      </c>
      <c r="G35" s="273"/>
      <c r="H35" s="277"/>
      <c r="I35" s="267" t="s">
        <v>609</v>
      </c>
      <c r="J35" s="267">
        <f t="shared" si="1"/>
        <v>227</v>
      </c>
      <c r="K35" s="277">
        <f t="shared" si="0"/>
        <v>233</v>
      </c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73">
        <v>34</v>
      </c>
      <c r="B36" s="281">
        <f>Základ!C234</f>
        <v>0</v>
      </c>
      <c r="C36" s="273">
        <f>Základ!Z234</f>
        <v>0</v>
      </c>
      <c r="D36" s="273">
        <f>Základ!AA234</f>
        <v>0</v>
      </c>
      <c r="E36" s="275">
        <f>Základ!AB234</f>
        <v>0</v>
      </c>
      <c r="F36" s="273">
        <f>Základ!AC234</f>
        <v>0</v>
      </c>
      <c r="G36" s="273"/>
      <c r="H36" s="277"/>
      <c r="I36" s="267" t="s">
        <v>609</v>
      </c>
      <c r="J36" s="267">
        <f t="shared" si="1"/>
        <v>234</v>
      </c>
      <c r="K36" s="277">
        <f t="shared" si="0"/>
        <v>240</v>
      </c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73">
        <v>35</v>
      </c>
      <c r="B37" s="281">
        <f>Základ!C241</f>
        <v>0</v>
      </c>
      <c r="C37" s="273">
        <f>Základ!Z241</f>
        <v>0</v>
      </c>
      <c r="D37" s="273">
        <f>Základ!AA241</f>
        <v>0</v>
      </c>
      <c r="E37" s="275">
        <f>Základ!AB241</f>
        <v>0</v>
      </c>
      <c r="F37" s="273">
        <f>Základ!AC241</f>
        <v>0</v>
      </c>
      <c r="G37" s="273"/>
      <c r="H37" s="277"/>
      <c r="I37" s="267" t="s">
        <v>609</v>
      </c>
      <c r="J37" s="267">
        <f t="shared" si="1"/>
        <v>241</v>
      </c>
      <c r="K37" s="277">
        <f t="shared" si="0"/>
        <v>247</v>
      </c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73">
        <v>36</v>
      </c>
      <c r="B38" s="281">
        <f>Základ!C248</f>
        <v>0</v>
      </c>
      <c r="C38" s="273">
        <f>Základ!Z248</f>
        <v>0</v>
      </c>
      <c r="D38" s="273">
        <f>Základ!AA248</f>
        <v>0</v>
      </c>
      <c r="E38" s="275">
        <f>Základ!AB248</f>
        <v>0</v>
      </c>
      <c r="F38" s="273">
        <f>Základ!AC248</f>
        <v>0</v>
      </c>
      <c r="G38" s="273"/>
      <c r="H38" s="277"/>
      <c r="I38" s="267" t="s">
        <v>609</v>
      </c>
      <c r="J38" s="267">
        <f t="shared" si="1"/>
        <v>248</v>
      </c>
      <c r="K38" s="277">
        <f t="shared" si="0"/>
        <v>254</v>
      </c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73">
        <v>37</v>
      </c>
      <c r="B39" s="281">
        <f>Základ!C255</f>
        <v>0</v>
      </c>
      <c r="C39" s="273">
        <f>Základ!Z255</f>
        <v>0</v>
      </c>
      <c r="D39" s="273">
        <f>Základ!AA255</f>
        <v>0</v>
      </c>
      <c r="E39" s="275">
        <f>Základ!AB255</f>
        <v>0</v>
      </c>
      <c r="F39" s="273">
        <f>Základ!AC255</f>
        <v>0</v>
      </c>
      <c r="G39" s="273"/>
      <c r="H39" s="277"/>
      <c r="I39" s="267" t="s">
        <v>609</v>
      </c>
      <c r="J39" s="267">
        <f t="shared" si="1"/>
        <v>255</v>
      </c>
      <c r="K39" s="277">
        <f t="shared" si="0"/>
        <v>261</v>
      </c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73">
        <v>38</v>
      </c>
      <c r="B40" s="281">
        <f>Základ!C262</f>
        <v>0</v>
      </c>
      <c r="C40" s="273">
        <f>Základ!Z262</f>
        <v>0</v>
      </c>
      <c r="D40" s="273">
        <f>Základ!AA262</f>
        <v>0</v>
      </c>
      <c r="E40" s="275">
        <f>Základ!AB262</f>
        <v>0</v>
      </c>
      <c r="F40" s="273">
        <f>Základ!AC262</f>
        <v>0</v>
      </c>
      <c r="G40" s="273"/>
      <c r="H40" s="277"/>
      <c r="I40" s="267" t="s">
        <v>609</v>
      </c>
      <c r="J40" s="267">
        <f t="shared" si="1"/>
        <v>262</v>
      </c>
      <c r="K40" s="277">
        <f t="shared" si="0"/>
        <v>268</v>
      </c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73">
        <v>39</v>
      </c>
      <c r="B41" s="281">
        <f>Základ!C269</f>
        <v>0</v>
      </c>
      <c r="C41" s="273">
        <f>Základ!Z269</f>
        <v>0</v>
      </c>
      <c r="D41" s="273">
        <f>Základ!AA269</f>
        <v>0</v>
      </c>
      <c r="E41" s="275">
        <f>Základ!AB269</f>
        <v>0</v>
      </c>
      <c r="F41" s="273">
        <f>Základ!AC269</f>
        <v>0</v>
      </c>
      <c r="G41" s="273"/>
      <c r="H41" s="277"/>
      <c r="I41" s="267" t="s">
        <v>609</v>
      </c>
      <c r="J41" s="267">
        <f t="shared" si="1"/>
        <v>269</v>
      </c>
      <c r="K41" s="277">
        <f t="shared" si="0"/>
        <v>275</v>
      </c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73">
        <v>40</v>
      </c>
      <c r="B42" s="281">
        <f>Základ!C276</f>
        <v>0</v>
      </c>
      <c r="C42" s="273">
        <f>Základ!Z276</f>
        <v>0</v>
      </c>
      <c r="D42" s="273">
        <f>Základ!AA276</f>
        <v>0</v>
      </c>
      <c r="E42" s="275">
        <f>Základ!AB276</f>
        <v>0</v>
      </c>
      <c r="F42" s="273">
        <f>Základ!AC276</f>
        <v>0</v>
      </c>
      <c r="G42" s="273"/>
      <c r="H42" s="277"/>
      <c r="I42" s="267" t="s">
        <v>609</v>
      </c>
      <c r="J42" s="267">
        <f t="shared" si="1"/>
        <v>276</v>
      </c>
      <c r="K42" s="277">
        <f t="shared" si="0"/>
        <v>282</v>
      </c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73">
        <v>41</v>
      </c>
      <c r="B43" s="281">
        <f>Základ!C283</f>
        <v>0</v>
      </c>
      <c r="C43" s="273">
        <f>Základ!Z283</f>
        <v>0</v>
      </c>
      <c r="D43" s="273">
        <f>Základ!AA283</f>
        <v>0</v>
      </c>
      <c r="E43" s="275">
        <f>Základ!AB283</f>
        <v>0</v>
      </c>
      <c r="F43" s="273">
        <f>Základ!AC283</f>
        <v>0</v>
      </c>
      <c r="G43" s="273"/>
      <c r="H43" s="277"/>
      <c r="I43" s="267" t="s">
        <v>609</v>
      </c>
      <c r="J43" s="267">
        <f t="shared" si="1"/>
        <v>283</v>
      </c>
      <c r="K43" s="277">
        <f t="shared" si="0"/>
        <v>289</v>
      </c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73">
        <v>42</v>
      </c>
      <c r="B44" s="281">
        <f>Základ!C290</f>
        <v>0</v>
      </c>
      <c r="C44" s="273">
        <f>Základ!Z290</f>
        <v>0</v>
      </c>
      <c r="D44" s="273">
        <f>Základ!AA290</f>
        <v>0</v>
      </c>
      <c r="E44" s="275">
        <f>Základ!AB290</f>
        <v>0</v>
      </c>
      <c r="F44" s="273">
        <f>Základ!AC290</f>
        <v>0</v>
      </c>
      <c r="G44" s="273"/>
      <c r="H44" s="277"/>
      <c r="I44" s="267" t="s">
        <v>609</v>
      </c>
      <c r="J44" s="267">
        <f t="shared" si="1"/>
        <v>290</v>
      </c>
      <c r="K44" s="277">
        <f t="shared" si="0"/>
        <v>296</v>
      </c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64"/>
      <c r="B45" s="282"/>
      <c r="C45" s="264"/>
      <c r="D45" s="264"/>
      <c r="E45" s="283"/>
      <c r="F45" s="264"/>
      <c r="G45" s="277"/>
      <c r="H45" s="277"/>
      <c r="I45" s="267"/>
      <c r="J45" s="26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64"/>
      <c r="B46" s="282"/>
      <c r="C46" s="264"/>
      <c r="D46" s="264"/>
      <c r="E46" s="283"/>
      <c r="F46" s="264"/>
      <c r="G46" s="277"/>
      <c r="H46" s="277"/>
      <c r="I46" s="267"/>
      <c r="J46" s="26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64"/>
      <c r="B47" s="282"/>
      <c r="C47" s="264"/>
      <c r="D47" s="264"/>
      <c r="E47" s="283"/>
      <c r="F47" s="264"/>
      <c r="G47" s="277"/>
      <c r="H47" s="277"/>
      <c r="I47" s="267"/>
      <c r="J47" s="26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64"/>
      <c r="B48" s="282"/>
      <c r="C48" s="264"/>
      <c r="D48" s="264"/>
      <c r="E48" s="283"/>
      <c r="F48" s="264"/>
      <c r="G48" s="277"/>
      <c r="H48" s="277"/>
      <c r="I48" s="267"/>
      <c r="J48" s="26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64"/>
      <c r="B49" s="282"/>
      <c r="C49" s="264"/>
      <c r="D49" s="264"/>
      <c r="E49" s="283"/>
      <c r="F49" s="264"/>
      <c r="G49" s="277"/>
      <c r="H49" s="277"/>
      <c r="I49" s="267"/>
      <c r="J49" s="26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64"/>
      <c r="B50" s="282"/>
      <c r="C50" s="264"/>
      <c r="D50" s="264"/>
      <c r="E50" s="283"/>
      <c r="F50" s="264"/>
      <c r="G50" s="277"/>
      <c r="H50" s="277"/>
      <c r="I50" s="267"/>
      <c r="J50" s="26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64"/>
      <c r="B51" s="282"/>
      <c r="C51" s="264"/>
      <c r="D51" s="264"/>
      <c r="E51" s="283"/>
      <c r="F51" s="264"/>
      <c r="G51" s="277"/>
      <c r="H51" s="277"/>
      <c r="I51" s="267"/>
      <c r="J51" s="26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64"/>
      <c r="B52" s="282"/>
      <c r="C52" s="264"/>
      <c r="D52" s="264"/>
      <c r="E52" s="283"/>
      <c r="F52" s="264"/>
      <c r="G52" s="277"/>
      <c r="H52" s="277"/>
      <c r="I52" s="267"/>
      <c r="J52" s="26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64"/>
      <c r="B53" s="282"/>
      <c r="C53" s="264"/>
      <c r="D53" s="264"/>
      <c r="E53" s="283"/>
      <c r="F53" s="264"/>
      <c r="G53" s="277"/>
      <c r="H53" s="277"/>
      <c r="I53" s="267"/>
      <c r="J53" s="26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64"/>
      <c r="B54" s="282"/>
      <c r="C54" s="264"/>
      <c r="D54" s="264"/>
      <c r="E54" s="283"/>
      <c r="F54" s="264"/>
      <c r="G54" s="277"/>
      <c r="H54" s="277"/>
      <c r="I54" s="267"/>
      <c r="J54" s="26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64"/>
      <c r="B55" s="282"/>
      <c r="C55" s="264"/>
      <c r="D55" s="264"/>
      <c r="E55" s="283"/>
      <c r="F55" s="264"/>
      <c r="G55" s="277"/>
      <c r="H55" s="277"/>
      <c r="I55" s="267"/>
      <c r="J55" s="26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64"/>
      <c r="B56" s="282"/>
      <c r="C56" s="264"/>
      <c r="D56" s="264"/>
      <c r="E56" s="283"/>
      <c r="F56" s="264"/>
      <c r="G56" s="277"/>
      <c r="H56" s="277"/>
      <c r="I56" s="267"/>
      <c r="J56" s="26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64"/>
      <c r="B57" s="282"/>
      <c r="C57" s="264"/>
      <c r="D57" s="264"/>
      <c r="E57" s="283"/>
      <c r="F57" s="264"/>
      <c r="G57" s="277"/>
      <c r="H57" s="277"/>
      <c r="I57" s="267"/>
      <c r="J57" s="26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64"/>
      <c r="B58" s="282"/>
      <c r="C58" s="264"/>
      <c r="D58" s="264"/>
      <c r="E58" s="283"/>
      <c r="F58" s="264"/>
      <c r="G58" s="277"/>
      <c r="H58" s="277"/>
      <c r="I58" s="267"/>
      <c r="J58" s="26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64"/>
      <c r="B59" s="282"/>
      <c r="C59" s="264"/>
      <c r="D59" s="264"/>
      <c r="E59" s="283"/>
      <c r="F59" s="264"/>
      <c r="G59" s="277"/>
      <c r="H59" s="277"/>
      <c r="I59" s="267"/>
      <c r="J59" s="26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64"/>
      <c r="B60" s="282"/>
      <c r="C60" s="264"/>
      <c r="D60" s="264"/>
      <c r="E60" s="283"/>
      <c r="F60" s="264"/>
      <c r="G60" s="277"/>
      <c r="H60" s="277"/>
      <c r="I60" s="267"/>
      <c r="J60" s="26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64"/>
      <c r="B61" s="282"/>
      <c r="C61" s="264"/>
      <c r="D61" s="264"/>
      <c r="E61" s="283"/>
      <c r="F61" s="264"/>
      <c r="G61" s="277"/>
      <c r="H61" s="277"/>
      <c r="I61" s="267"/>
      <c r="J61" s="26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64"/>
      <c r="B62" s="282"/>
      <c r="C62" s="264"/>
      <c r="D62" s="264"/>
      <c r="E62" s="283"/>
      <c r="F62" s="264"/>
      <c r="G62" s="277"/>
      <c r="H62" s="277"/>
      <c r="I62" s="267"/>
      <c r="J62" s="26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64"/>
      <c r="B63" s="282"/>
      <c r="C63" s="264"/>
      <c r="D63" s="264"/>
      <c r="E63" s="283"/>
      <c r="F63" s="264"/>
      <c r="G63" s="277"/>
      <c r="H63" s="277"/>
      <c r="I63" s="267"/>
      <c r="J63" s="26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64"/>
      <c r="B64" s="282"/>
      <c r="C64" s="264"/>
      <c r="D64" s="264"/>
      <c r="E64" s="283"/>
      <c r="F64" s="264"/>
      <c r="G64" s="277"/>
      <c r="H64" s="277"/>
      <c r="I64" s="267"/>
      <c r="J64" s="26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64"/>
      <c r="B65" s="282"/>
      <c r="C65" s="264"/>
      <c r="D65" s="264"/>
      <c r="E65" s="283"/>
      <c r="F65" s="264"/>
      <c r="G65" s="277"/>
      <c r="H65" s="277"/>
      <c r="I65" s="267"/>
      <c r="J65" s="26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64"/>
      <c r="B66" s="282"/>
      <c r="C66" s="264"/>
      <c r="D66" s="264"/>
      <c r="E66" s="283"/>
      <c r="F66" s="264"/>
      <c r="G66" s="277"/>
      <c r="H66" s="277"/>
      <c r="I66" s="267"/>
      <c r="J66" s="26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64"/>
      <c r="B67" s="282"/>
      <c r="C67" s="264"/>
      <c r="D67" s="264"/>
      <c r="E67" s="283"/>
      <c r="F67" s="264"/>
      <c r="G67" s="277"/>
      <c r="H67" s="277"/>
      <c r="I67" s="267"/>
      <c r="J67" s="26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64"/>
      <c r="B68" s="282"/>
      <c r="C68" s="264"/>
      <c r="D68" s="264"/>
      <c r="E68" s="283"/>
      <c r="F68" s="264"/>
      <c r="G68" s="277"/>
      <c r="H68" s="277"/>
      <c r="I68" s="267"/>
      <c r="J68" s="26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64"/>
      <c r="B69" s="282"/>
      <c r="C69" s="264"/>
      <c r="D69" s="264"/>
      <c r="E69" s="283"/>
      <c r="F69" s="264"/>
      <c r="G69" s="277"/>
      <c r="H69" s="277"/>
      <c r="I69" s="267"/>
      <c r="J69" s="26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64"/>
      <c r="B70" s="282"/>
      <c r="C70" s="264"/>
      <c r="D70" s="264"/>
      <c r="E70" s="283"/>
      <c r="F70" s="264"/>
      <c r="G70" s="277"/>
      <c r="H70" s="277"/>
      <c r="I70" s="267"/>
      <c r="J70" s="26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64"/>
      <c r="B71" s="282"/>
      <c r="C71" s="264"/>
      <c r="D71" s="264"/>
      <c r="E71" s="283"/>
      <c r="F71" s="264"/>
      <c r="G71" s="277"/>
      <c r="H71" s="277"/>
      <c r="I71" s="267"/>
      <c r="J71" s="26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64"/>
      <c r="B72" s="282"/>
      <c r="C72" s="264"/>
      <c r="D72" s="264"/>
      <c r="E72" s="283"/>
      <c r="F72" s="264"/>
      <c r="G72" s="277"/>
      <c r="H72" s="277"/>
      <c r="I72" s="267"/>
      <c r="J72" s="26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64"/>
      <c r="B73" s="282"/>
      <c r="C73" s="264"/>
      <c r="D73" s="264"/>
      <c r="E73" s="283"/>
      <c r="F73" s="264"/>
      <c r="G73" s="277"/>
      <c r="H73" s="277"/>
      <c r="I73" s="267"/>
      <c r="J73" s="26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64"/>
      <c r="B74" s="282"/>
      <c r="C74" s="264"/>
      <c r="D74" s="264"/>
      <c r="E74" s="283"/>
      <c r="F74" s="264"/>
      <c r="G74" s="277"/>
      <c r="H74" s="277"/>
      <c r="I74" s="267"/>
      <c r="J74" s="26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64"/>
      <c r="B75" s="282"/>
      <c r="C75" s="264"/>
      <c r="D75" s="264"/>
      <c r="E75" s="283"/>
      <c r="F75" s="264"/>
      <c r="G75" s="277"/>
      <c r="H75" s="277"/>
      <c r="I75" s="267"/>
      <c r="J75" s="26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64"/>
      <c r="B76" s="282"/>
      <c r="C76" s="264"/>
      <c r="D76" s="264"/>
      <c r="E76" s="283"/>
      <c r="F76" s="264"/>
      <c r="G76" s="277"/>
      <c r="H76" s="277"/>
      <c r="I76" s="267"/>
      <c r="J76" s="26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64"/>
      <c r="B77" s="282"/>
      <c r="C77" s="264"/>
      <c r="D77" s="264"/>
      <c r="E77" s="283"/>
      <c r="F77" s="264"/>
      <c r="G77" s="277"/>
      <c r="H77" s="277"/>
      <c r="I77" s="267"/>
      <c r="J77" s="26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64"/>
      <c r="B78" s="282"/>
      <c r="C78" s="264"/>
      <c r="D78" s="264"/>
      <c r="E78" s="283"/>
      <c r="F78" s="264"/>
      <c r="G78" s="277"/>
      <c r="H78" s="277"/>
      <c r="I78" s="267"/>
      <c r="J78" s="26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64"/>
      <c r="B79" s="282"/>
      <c r="C79" s="264"/>
      <c r="D79" s="264"/>
      <c r="E79" s="283"/>
      <c r="F79" s="264"/>
      <c r="G79" s="277"/>
      <c r="H79" s="277"/>
      <c r="I79" s="267"/>
      <c r="J79" s="26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64"/>
      <c r="B80" s="282"/>
      <c r="C80" s="264"/>
      <c r="D80" s="264"/>
      <c r="E80" s="283"/>
      <c r="F80" s="264"/>
      <c r="G80" s="277"/>
      <c r="H80" s="277"/>
      <c r="I80" s="267"/>
      <c r="J80" s="26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64"/>
      <c r="B81" s="282"/>
      <c r="C81" s="264"/>
      <c r="D81" s="264"/>
      <c r="E81" s="283"/>
      <c r="F81" s="264"/>
      <c r="G81" s="277"/>
      <c r="H81" s="277"/>
      <c r="I81" s="267"/>
      <c r="J81" s="26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64"/>
      <c r="B82" s="282"/>
      <c r="C82" s="264"/>
      <c r="D82" s="264"/>
      <c r="E82" s="283"/>
      <c r="F82" s="264"/>
      <c r="G82" s="277"/>
      <c r="H82" s="277"/>
      <c r="I82" s="267"/>
      <c r="J82" s="26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64"/>
      <c r="B83" s="282"/>
      <c r="C83" s="264"/>
      <c r="D83" s="264"/>
      <c r="E83" s="283"/>
      <c r="F83" s="264"/>
      <c r="G83" s="277"/>
      <c r="H83" s="277"/>
      <c r="I83" s="267"/>
      <c r="J83" s="26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64"/>
      <c r="B84" s="282"/>
      <c r="C84" s="264"/>
      <c r="D84" s="264"/>
      <c r="E84" s="283"/>
      <c r="F84" s="264"/>
      <c r="G84" s="277"/>
      <c r="H84" s="277"/>
      <c r="I84" s="267"/>
      <c r="J84" s="26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64"/>
      <c r="B85" s="282"/>
      <c r="C85" s="264"/>
      <c r="D85" s="264"/>
      <c r="E85" s="283"/>
      <c r="F85" s="264"/>
      <c r="G85" s="277"/>
      <c r="H85" s="277"/>
      <c r="I85" s="267"/>
      <c r="J85" s="26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64"/>
      <c r="B86" s="282"/>
      <c r="C86" s="264"/>
      <c r="D86" s="264"/>
      <c r="E86" s="283"/>
      <c r="F86" s="264"/>
      <c r="G86" s="277"/>
      <c r="H86" s="277"/>
      <c r="I86" s="267"/>
      <c r="J86" s="26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64"/>
      <c r="B87" s="282"/>
      <c r="C87" s="264"/>
      <c r="D87" s="264"/>
      <c r="E87" s="283"/>
      <c r="F87" s="264"/>
      <c r="G87" s="277"/>
      <c r="H87" s="277"/>
      <c r="I87" s="267"/>
      <c r="J87" s="26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64"/>
      <c r="B88" s="282"/>
      <c r="C88" s="264"/>
      <c r="D88" s="264"/>
      <c r="E88" s="283"/>
      <c r="F88" s="264"/>
      <c r="G88" s="277"/>
      <c r="H88" s="277"/>
      <c r="I88" s="267"/>
      <c r="J88" s="26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64"/>
      <c r="B89" s="282"/>
      <c r="C89" s="264"/>
      <c r="D89" s="264"/>
      <c r="E89" s="283"/>
      <c r="F89" s="264"/>
      <c r="G89" s="277"/>
      <c r="H89" s="277"/>
      <c r="I89" s="267"/>
      <c r="J89" s="26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64"/>
      <c r="B90" s="282"/>
      <c r="C90" s="264"/>
      <c r="D90" s="264"/>
      <c r="E90" s="283"/>
      <c r="F90" s="264"/>
      <c r="G90" s="277"/>
      <c r="H90" s="277"/>
      <c r="I90" s="267"/>
      <c r="J90" s="26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64"/>
      <c r="B91" s="282"/>
      <c r="C91" s="264"/>
      <c r="D91" s="264"/>
      <c r="E91" s="283"/>
      <c r="F91" s="264"/>
      <c r="G91" s="277"/>
      <c r="H91" s="277"/>
      <c r="I91" s="267"/>
      <c r="J91" s="26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64"/>
      <c r="B92" s="282"/>
      <c r="C92" s="264"/>
      <c r="D92" s="264"/>
      <c r="E92" s="283"/>
      <c r="F92" s="264"/>
      <c r="G92" s="277"/>
      <c r="H92" s="277"/>
      <c r="I92" s="267"/>
      <c r="J92" s="26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64"/>
      <c r="B93" s="282"/>
      <c r="C93" s="264"/>
      <c r="D93" s="264"/>
      <c r="E93" s="283"/>
      <c r="F93" s="264"/>
      <c r="G93" s="277"/>
      <c r="H93" s="277"/>
      <c r="I93" s="267"/>
      <c r="J93" s="26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64"/>
      <c r="B94" s="282"/>
      <c r="C94" s="264"/>
      <c r="D94" s="264"/>
      <c r="E94" s="283"/>
      <c r="F94" s="264"/>
      <c r="G94" s="277"/>
      <c r="H94" s="277"/>
      <c r="I94" s="267"/>
      <c r="J94" s="26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64"/>
      <c r="B95" s="282"/>
      <c r="C95" s="264"/>
      <c r="D95" s="264"/>
      <c r="E95" s="283"/>
      <c r="F95" s="264"/>
      <c r="G95" s="277"/>
      <c r="H95" s="277"/>
      <c r="I95" s="267"/>
      <c r="J95" s="26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64"/>
      <c r="B96" s="282"/>
      <c r="C96" s="264"/>
      <c r="D96" s="264"/>
      <c r="E96" s="283"/>
      <c r="F96" s="264"/>
      <c r="G96" s="277"/>
      <c r="H96" s="277"/>
      <c r="I96" s="267"/>
      <c r="J96" s="26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64"/>
      <c r="B97" s="282"/>
      <c r="C97" s="264"/>
      <c r="D97" s="264"/>
      <c r="E97" s="283"/>
      <c r="F97" s="264"/>
      <c r="G97" s="277"/>
      <c r="H97" s="277"/>
      <c r="I97" s="267"/>
      <c r="J97" s="26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64"/>
      <c r="B98" s="282"/>
      <c r="C98" s="264"/>
      <c r="D98" s="264"/>
      <c r="E98" s="283"/>
      <c r="F98" s="264"/>
      <c r="G98" s="277"/>
      <c r="H98" s="277"/>
      <c r="I98" s="267"/>
      <c r="J98" s="26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64"/>
      <c r="B99" s="282"/>
      <c r="C99" s="264"/>
      <c r="D99" s="264"/>
      <c r="E99" s="283"/>
      <c r="F99" s="264"/>
      <c r="G99" s="277"/>
      <c r="H99" s="277"/>
      <c r="I99" s="267"/>
      <c r="J99" s="26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64"/>
      <c r="B100" s="282"/>
      <c r="C100" s="264"/>
      <c r="D100" s="264"/>
      <c r="E100" s="283"/>
      <c r="F100" s="264"/>
      <c r="G100" s="277"/>
      <c r="H100" s="277"/>
      <c r="I100" s="267"/>
      <c r="J100" s="26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64"/>
      <c r="B101" s="282"/>
      <c r="C101" s="264"/>
      <c r="D101" s="264"/>
      <c r="E101" s="283"/>
      <c r="F101" s="264"/>
      <c r="G101" s="277"/>
      <c r="H101" s="277"/>
      <c r="I101" s="267"/>
      <c r="J101" s="26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64"/>
      <c r="B102" s="282"/>
      <c r="C102" s="264"/>
      <c r="D102" s="264"/>
      <c r="E102" s="283"/>
      <c r="F102" s="264"/>
      <c r="G102" s="277"/>
      <c r="H102" s="277"/>
      <c r="I102" s="267"/>
      <c r="J102" s="26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64"/>
      <c r="B103" s="282"/>
      <c r="C103" s="264"/>
      <c r="D103" s="264"/>
      <c r="E103" s="283"/>
      <c r="F103" s="264"/>
      <c r="G103" s="277"/>
      <c r="H103" s="277"/>
      <c r="I103" s="267"/>
      <c r="J103" s="26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64"/>
      <c r="B104" s="282"/>
      <c r="C104" s="264"/>
      <c r="D104" s="264"/>
      <c r="E104" s="283"/>
      <c r="F104" s="264"/>
      <c r="G104" s="277"/>
      <c r="H104" s="277"/>
      <c r="I104" s="267"/>
      <c r="J104" s="26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64"/>
      <c r="B105" s="282"/>
      <c r="C105" s="264"/>
      <c r="D105" s="264"/>
      <c r="E105" s="283"/>
      <c r="F105" s="264"/>
      <c r="G105" s="277"/>
      <c r="H105" s="277"/>
      <c r="I105" s="267"/>
      <c r="J105" s="26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64"/>
      <c r="B106" s="282"/>
      <c r="C106" s="264"/>
      <c r="D106" s="264"/>
      <c r="E106" s="283"/>
      <c r="F106" s="264"/>
      <c r="G106" s="277"/>
      <c r="H106" s="277"/>
      <c r="I106" s="267"/>
      <c r="J106" s="26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64"/>
      <c r="B107" s="282"/>
      <c r="C107" s="264"/>
      <c r="D107" s="264"/>
      <c r="E107" s="283"/>
      <c r="F107" s="264"/>
      <c r="G107" s="277"/>
      <c r="H107" s="277"/>
      <c r="I107" s="267"/>
      <c r="J107" s="26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64"/>
      <c r="B108" s="282"/>
      <c r="C108" s="264"/>
      <c r="D108" s="264"/>
      <c r="E108" s="283"/>
      <c r="F108" s="264"/>
      <c r="G108" s="277"/>
      <c r="H108" s="277"/>
      <c r="I108" s="267"/>
      <c r="J108" s="26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64"/>
      <c r="B109" s="282"/>
      <c r="C109" s="264"/>
      <c r="D109" s="264"/>
      <c r="E109" s="283"/>
      <c r="F109" s="264"/>
      <c r="G109" s="277"/>
      <c r="H109" s="277"/>
      <c r="I109" s="267"/>
      <c r="J109" s="26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64"/>
      <c r="B110" s="282"/>
      <c r="C110" s="264"/>
      <c r="D110" s="264"/>
      <c r="E110" s="283"/>
      <c r="F110" s="264"/>
      <c r="G110" s="277"/>
      <c r="H110" s="277"/>
      <c r="I110" s="267"/>
      <c r="J110" s="26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64"/>
      <c r="B111" s="282"/>
      <c r="C111" s="264"/>
      <c r="D111" s="264"/>
      <c r="E111" s="283"/>
      <c r="F111" s="264"/>
      <c r="G111" s="277"/>
      <c r="H111" s="277"/>
      <c r="I111" s="267"/>
      <c r="J111" s="26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64"/>
      <c r="B112" s="282"/>
      <c r="C112" s="264"/>
      <c r="D112" s="264"/>
      <c r="E112" s="283"/>
      <c r="F112" s="264"/>
      <c r="G112" s="277"/>
      <c r="H112" s="277"/>
      <c r="I112" s="267"/>
      <c r="J112" s="26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64"/>
      <c r="B113" s="282"/>
      <c r="C113" s="264"/>
      <c r="D113" s="264"/>
      <c r="E113" s="283"/>
      <c r="F113" s="264"/>
      <c r="G113" s="277"/>
      <c r="H113" s="277"/>
      <c r="I113" s="267"/>
      <c r="J113" s="26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64"/>
      <c r="B114" s="282"/>
      <c r="C114" s="264"/>
      <c r="D114" s="264"/>
      <c r="E114" s="283"/>
      <c r="F114" s="264"/>
      <c r="G114" s="277"/>
      <c r="H114" s="277"/>
      <c r="I114" s="267"/>
      <c r="J114" s="26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64"/>
      <c r="B115" s="282"/>
      <c r="C115" s="264"/>
      <c r="D115" s="264"/>
      <c r="E115" s="283"/>
      <c r="F115" s="264"/>
      <c r="G115" s="277"/>
      <c r="H115" s="277"/>
      <c r="I115" s="267"/>
      <c r="J115" s="26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64"/>
      <c r="B116" s="282"/>
      <c r="C116" s="264"/>
      <c r="D116" s="264"/>
      <c r="E116" s="283"/>
      <c r="F116" s="264"/>
      <c r="G116" s="277"/>
      <c r="H116" s="277"/>
      <c r="I116" s="267"/>
      <c r="J116" s="26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64"/>
      <c r="B117" s="282"/>
      <c r="C117" s="264"/>
      <c r="D117" s="264"/>
      <c r="E117" s="283"/>
      <c r="F117" s="264"/>
      <c r="G117" s="277"/>
      <c r="H117" s="277"/>
      <c r="I117" s="267"/>
      <c r="J117" s="26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64"/>
      <c r="B118" s="282"/>
      <c r="C118" s="264"/>
      <c r="D118" s="264"/>
      <c r="E118" s="283"/>
      <c r="F118" s="264"/>
      <c r="G118" s="277"/>
      <c r="H118" s="277"/>
      <c r="I118" s="267"/>
      <c r="J118" s="26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64"/>
      <c r="B119" s="282"/>
      <c r="C119" s="264"/>
      <c r="D119" s="264"/>
      <c r="E119" s="283"/>
      <c r="F119" s="264"/>
      <c r="G119" s="277"/>
      <c r="H119" s="277"/>
      <c r="I119" s="267"/>
      <c r="J119" s="26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64"/>
      <c r="B120" s="282"/>
      <c r="C120" s="264"/>
      <c r="D120" s="264"/>
      <c r="E120" s="283"/>
      <c r="F120" s="264"/>
      <c r="G120" s="277"/>
      <c r="H120" s="277"/>
      <c r="I120" s="267"/>
      <c r="J120" s="26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64"/>
      <c r="B121" s="282"/>
      <c r="C121" s="264"/>
      <c r="D121" s="264"/>
      <c r="E121" s="283"/>
      <c r="F121" s="264"/>
      <c r="G121" s="277"/>
      <c r="H121" s="277"/>
      <c r="I121" s="267"/>
      <c r="J121" s="26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64"/>
      <c r="B122" s="282"/>
      <c r="C122" s="264"/>
      <c r="D122" s="264"/>
      <c r="E122" s="283"/>
      <c r="F122" s="264"/>
      <c r="G122" s="277"/>
      <c r="H122" s="277"/>
      <c r="I122" s="267"/>
      <c r="J122" s="26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64"/>
      <c r="B123" s="282"/>
      <c r="C123" s="264"/>
      <c r="D123" s="264"/>
      <c r="E123" s="283"/>
      <c r="F123" s="264"/>
      <c r="G123" s="277"/>
      <c r="H123" s="277"/>
      <c r="I123" s="267"/>
      <c r="J123" s="26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64"/>
      <c r="B124" s="282"/>
      <c r="C124" s="264"/>
      <c r="D124" s="264"/>
      <c r="E124" s="283"/>
      <c r="F124" s="264"/>
      <c r="G124" s="277"/>
      <c r="H124" s="277"/>
      <c r="I124" s="267"/>
      <c r="J124" s="26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64"/>
      <c r="B125" s="282"/>
      <c r="C125" s="264"/>
      <c r="D125" s="264"/>
      <c r="E125" s="283"/>
      <c r="F125" s="264"/>
      <c r="G125" s="277"/>
      <c r="H125" s="277"/>
      <c r="I125" s="267"/>
      <c r="J125" s="26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64"/>
      <c r="B126" s="282"/>
      <c r="C126" s="264"/>
      <c r="D126" s="264"/>
      <c r="E126" s="283"/>
      <c r="F126" s="264"/>
      <c r="G126" s="277"/>
      <c r="H126" s="277"/>
      <c r="I126" s="267"/>
      <c r="J126" s="26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64"/>
      <c r="B127" s="282"/>
      <c r="C127" s="264"/>
      <c r="D127" s="264"/>
      <c r="E127" s="283"/>
      <c r="F127" s="264"/>
      <c r="G127" s="277"/>
      <c r="H127" s="277"/>
      <c r="I127" s="267"/>
      <c r="J127" s="26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64"/>
      <c r="B128" s="282"/>
      <c r="C128" s="264"/>
      <c r="D128" s="264"/>
      <c r="E128" s="283"/>
      <c r="F128" s="264"/>
      <c r="G128" s="277"/>
      <c r="H128" s="277"/>
      <c r="I128" s="267"/>
      <c r="J128" s="26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64"/>
      <c r="B129" s="282"/>
      <c r="C129" s="264"/>
      <c r="D129" s="264"/>
      <c r="E129" s="283"/>
      <c r="F129" s="264"/>
      <c r="G129" s="277"/>
      <c r="H129" s="277"/>
      <c r="I129" s="267"/>
      <c r="J129" s="26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64"/>
      <c r="B130" s="282"/>
      <c r="C130" s="264"/>
      <c r="D130" s="264"/>
      <c r="E130" s="283"/>
      <c r="F130" s="264"/>
      <c r="G130" s="277"/>
      <c r="H130" s="277"/>
      <c r="I130" s="267"/>
      <c r="J130" s="26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64"/>
      <c r="B131" s="282"/>
      <c r="C131" s="264"/>
      <c r="D131" s="264"/>
      <c r="E131" s="283"/>
      <c r="F131" s="264"/>
      <c r="G131" s="277"/>
      <c r="H131" s="277"/>
      <c r="I131" s="267"/>
      <c r="J131" s="26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64"/>
      <c r="B132" s="282"/>
      <c r="C132" s="264"/>
      <c r="D132" s="264"/>
      <c r="E132" s="283"/>
      <c r="F132" s="264"/>
      <c r="G132" s="277"/>
      <c r="H132" s="277"/>
      <c r="I132" s="267"/>
      <c r="J132" s="26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64"/>
      <c r="B133" s="282"/>
      <c r="C133" s="264"/>
      <c r="D133" s="264"/>
      <c r="E133" s="283"/>
      <c r="F133" s="264"/>
      <c r="G133" s="277"/>
      <c r="H133" s="277"/>
      <c r="I133" s="267"/>
      <c r="J133" s="26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64"/>
      <c r="B134" s="282"/>
      <c r="C134" s="264"/>
      <c r="D134" s="264"/>
      <c r="E134" s="283"/>
      <c r="F134" s="264"/>
      <c r="G134" s="277"/>
      <c r="H134" s="277"/>
      <c r="I134" s="267"/>
      <c r="J134" s="26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64"/>
      <c r="B135" s="282"/>
      <c r="C135" s="264"/>
      <c r="D135" s="264"/>
      <c r="E135" s="283"/>
      <c r="F135" s="264"/>
      <c r="G135" s="277"/>
      <c r="H135" s="277"/>
      <c r="I135" s="267"/>
      <c r="J135" s="26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64"/>
      <c r="B136" s="282"/>
      <c r="C136" s="264"/>
      <c r="D136" s="264"/>
      <c r="E136" s="283"/>
      <c r="F136" s="264"/>
      <c r="G136" s="277"/>
      <c r="H136" s="277"/>
      <c r="I136" s="267"/>
      <c r="J136" s="26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64"/>
      <c r="B137" s="282"/>
      <c r="C137" s="264"/>
      <c r="D137" s="264"/>
      <c r="E137" s="283"/>
      <c r="F137" s="264"/>
      <c r="G137" s="277"/>
      <c r="H137" s="277"/>
      <c r="I137" s="267"/>
      <c r="J137" s="26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64"/>
      <c r="B138" s="282"/>
      <c r="C138" s="264"/>
      <c r="D138" s="264"/>
      <c r="E138" s="283"/>
      <c r="F138" s="264"/>
      <c r="G138" s="277"/>
      <c r="H138" s="277"/>
      <c r="I138" s="267"/>
      <c r="J138" s="26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64"/>
      <c r="B139" s="282"/>
      <c r="C139" s="264"/>
      <c r="D139" s="264"/>
      <c r="E139" s="283"/>
      <c r="F139" s="264"/>
      <c r="G139" s="277"/>
      <c r="H139" s="277"/>
      <c r="I139" s="267"/>
      <c r="J139" s="26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64"/>
      <c r="B140" s="282"/>
      <c r="C140" s="264"/>
      <c r="D140" s="264"/>
      <c r="E140" s="283"/>
      <c r="F140" s="264"/>
      <c r="G140" s="277"/>
      <c r="H140" s="277"/>
      <c r="I140" s="267"/>
      <c r="J140" s="26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64"/>
      <c r="B141" s="282"/>
      <c r="C141" s="264"/>
      <c r="D141" s="264"/>
      <c r="E141" s="283"/>
      <c r="F141" s="264"/>
      <c r="G141" s="277"/>
      <c r="H141" s="277"/>
      <c r="I141" s="267"/>
      <c r="J141" s="26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64"/>
      <c r="B142" s="282"/>
      <c r="C142" s="264"/>
      <c r="D142" s="264"/>
      <c r="E142" s="283"/>
      <c r="F142" s="264"/>
      <c r="G142" s="277"/>
      <c r="H142" s="277"/>
      <c r="I142" s="267"/>
      <c r="J142" s="26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64"/>
      <c r="B143" s="282"/>
      <c r="C143" s="264"/>
      <c r="D143" s="264"/>
      <c r="E143" s="283"/>
      <c r="F143" s="264"/>
      <c r="G143" s="277"/>
      <c r="H143" s="277"/>
      <c r="I143" s="267"/>
      <c r="J143" s="26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64"/>
      <c r="B144" s="282"/>
      <c r="C144" s="264"/>
      <c r="D144" s="264"/>
      <c r="E144" s="283"/>
      <c r="F144" s="264"/>
      <c r="G144" s="277"/>
      <c r="H144" s="277"/>
      <c r="I144" s="267"/>
      <c r="J144" s="26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64"/>
      <c r="B145" s="282"/>
      <c r="C145" s="264"/>
      <c r="D145" s="264"/>
      <c r="E145" s="283"/>
      <c r="F145" s="264"/>
      <c r="G145" s="277"/>
      <c r="H145" s="277"/>
      <c r="I145" s="267"/>
      <c r="J145" s="26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64"/>
      <c r="B146" s="282"/>
      <c r="C146" s="264"/>
      <c r="D146" s="264"/>
      <c r="E146" s="283"/>
      <c r="F146" s="264"/>
      <c r="G146" s="277"/>
      <c r="H146" s="277"/>
      <c r="I146" s="267"/>
      <c r="J146" s="26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64"/>
      <c r="B147" s="282"/>
      <c r="C147" s="264"/>
      <c r="D147" s="264"/>
      <c r="E147" s="283"/>
      <c r="F147" s="264"/>
      <c r="G147" s="277"/>
      <c r="H147" s="277"/>
      <c r="I147" s="267"/>
      <c r="J147" s="26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64"/>
      <c r="B148" s="282"/>
      <c r="C148" s="264"/>
      <c r="D148" s="264"/>
      <c r="E148" s="283"/>
      <c r="F148" s="264"/>
      <c r="G148" s="277"/>
      <c r="H148" s="277"/>
      <c r="I148" s="267"/>
      <c r="J148" s="26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64"/>
      <c r="B149" s="282"/>
      <c r="C149" s="264"/>
      <c r="D149" s="264"/>
      <c r="E149" s="283"/>
      <c r="F149" s="264"/>
      <c r="G149" s="277"/>
      <c r="H149" s="277"/>
      <c r="I149" s="267"/>
      <c r="J149" s="26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64"/>
      <c r="B150" s="282"/>
      <c r="C150" s="264"/>
      <c r="D150" s="264"/>
      <c r="E150" s="283"/>
      <c r="F150" s="264"/>
      <c r="G150" s="277"/>
      <c r="H150" s="277"/>
      <c r="I150" s="267"/>
      <c r="J150" s="26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64"/>
      <c r="B151" s="282"/>
      <c r="C151" s="264"/>
      <c r="D151" s="264"/>
      <c r="E151" s="283"/>
      <c r="F151" s="264"/>
      <c r="G151" s="277"/>
      <c r="H151" s="277"/>
      <c r="I151" s="267"/>
      <c r="J151" s="26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64"/>
      <c r="B152" s="282"/>
      <c r="C152" s="264"/>
      <c r="D152" s="264"/>
      <c r="E152" s="283"/>
      <c r="F152" s="264"/>
      <c r="G152" s="277"/>
      <c r="H152" s="277"/>
      <c r="I152" s="267"/>
      <c r="J152" s="26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64"/>
      <c r="B153" s="282"/>
      <c r="C153" s="264"/>
      <c r="D153" s="264"/>
      <c r="E153" s="283"/>
      <c r="F153" s="264"/>
      <c r="G153" s="277"/>
      <c r="H153" s="277"/>
      <c r="I153" s="267"/>
      <c r="J153" s="26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64"/>
      <c r="B154" s="282"/>
      <c r="C154" s="264"/>
      <c r="D154" s="264"/>
      <c r="E154" s="283"/>
      <c r="F154" s="264"/>
      <c r="G154" s="277"/>
      <c r="H154" s="277"/>
      <c r="I154" s="267"/>
      <c r="J154" s="26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64"/>
      <c r="B155" s="282"/>
      <c r="C155" s="264"/>
      <c r="D155" s="264"/>
      <c r="E155" s="283"/>
      <c r="F155" s="264"/>
      <c r="G155" s="277"/>
      <c r="H155" s="277"/>
      <c r="I155" s="267"/>
      <c r="J155" s="26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64"/>
      <c r="B156" s="282"/>
      <c r="C156" s="264"/>
      <c r="D156" s="264"/>
      <c r="E156" s="283"/>
      <c r="F156" s="264"/>
      <c r="G156" s="277"/>
      <c r="H156" s="277"/>
      <c r="I156" s="267"/>
      <c r="J156" s="26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64"/>
      <c r="B157" s="282"/>
      <c r="C157" s="264"/>
      <c r="D157" s="264"/>
      <c r="E157" s="283"/>
      <c r="F157" s="264"/>
      <c r="G157" s="277"/>
      <c r="H157" s="277"/>
      <c r="I157" s="267"/>
      <c r="J157" s="26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64"/>
      <c r="B158" s="282"/>
      <c r="C158" s="264"/>
      <c r="D158" s="264"/>
      <c r="E158" s="283"/>
      <c r="F158" s="264"/>
      <c r="G158" s="277"/>
      <c r="H158" s="277"/>
      <c r="I158" s="267"/>
      <c r="J158" s="26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64"/>
      <c r="B159" s="282"/>
      <c r="C159" s="264"/>
      <c r="D159" s="264"/>
      <c r="E159" s="283"/>
      <c r="F159" s="264"/>
      <c r="G159" s="277"/>
      <c r="H159" s="277"/>
      <c r="I159" s="267"/>
      <c r="J159" s="26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64"/>
      <c r="B160" s="282"/>
      <c r="C160" s="264"/>
      <c r="D160" s="264"/>
      <c r="E160" s="283"/>
      <c r="F160" s="264"/>
      <c r="G160" s="277"/>
      <c r="H160" s="277"/>
      <c r="I160" s="267"/>
      <c r="J160" s="26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64"/>
      <c r="B161" s="282"/>
      <c r="C161" s="264"/>
      <c r="D161" s="264"/>
      <c r="E161" s="283"/>
      <c r="F161" s="264"/>
      <c r="G161" s="277"/>
      <c r="H161" s="277"/>
      <c r="I161" s="267"/>
      <c r="J161" s="26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64"/>
      <c r="B162" s="282"/>
      <c r="C162" s="264"/>
      <c r="D162" s="264"/>
      <c r="E162" s="283"/>
      <c r="F162" s="264"/>
      <c r="G162" s="277"/>
      <c r="H162" s="277"/>
      <c r="I162" s="267"/>
      <c r="J162" s="26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64"/>
      <c r="B163" s="282"/>
      <c r="C163" s="264"/>
      <c r="D163" s="264"/>
      <c r="E163" s="283"/>
      <c r="F163" s="264"/>
      <c r="G163" s="277"/>
      <c r="H163" s="277"/>
      <c r="I163" s="267"/>
      <c r="J163" s="26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64"/>
      <c r="B164" s="282"/>
      <c r="C164" s="264"/>
      <c r="D164" s="264"/>
      <c r="E164" s="283"/>
      <c r="F164" s="264"/>
      <c r="G164" s="277"/>
      <c r="H164" s="277"/>
      <c r="I164" s="267"/>
      <c r="J164" s="26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64"/>
      <c r="B165" s="282"/>
      <c r="C165" s="264"/>
      <c r="D165" s="264"/>
      <c r="E165" s="283"/>
      <c r="F165" s="264"/>
      <c r="G165" s="277"/>
      <c r="H165" s="277"/>
      <c r="I165" s="267"/>
      <c r="J165" s="26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64"/>
      <c r="B166" s="282"/>
      <c r="C166" s="264"/>
      <c r="D166" s="264"/>
      <c r="E166" s="283"/>
      <c r="F166" s="264"/>
      <c r="G166" s="277"/>
      <c r="H166" s="277"/>
      <c r="I166" s="267"/>
      <c r="J166" s="26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64"/>
      <c r="B167" s="282"/>
      <c r="C167" s="264"/>
      <c r="D167" s="264"/>
      <c r="E167" s="283"/>
      <c r="F167" s="264"/>
      <c r="G167" s="277"/>
      <c r="H167" s="277"/>
      <c r="I167" s="267"/>
      <c r="J167" s="26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64"/>
      <c r="B168" s="282"/>
      <c r="C168" s="264"/>
      <c r="D168" s="264"/>
      <c r="E168" s="283"/>
      <c r="F168" s="264"/>
      <c r="G168" s="277"/>
      <c r="H168" s="277"/>
      <c r="I168" s="267"/>
      <c r="J168" s="26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64"/>
      <c r="B169" s="282"/>
      <c r="C169" s="264"/>
      <c r="D169" s="264"/>
      <c r="E169" s="283"/>
      <c r="F169" s="264"/>
      <c r="G169" s="277"/>
      <c r="H169" s="277"/>
      <c r="I169" s="267"/>
      <c r="J169" s="26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64"/>
      <c r="B170" s="282"/>
      <c r="C170" s="264"/>
      <c r="D170" s="264"/>
      <c r="E170" s="283"/>
      <c r="F170" s="264"/>
      <c r="G170" s="277"/>
      <c r="H170" s="277"/>
      <c r="I170" s="267"/>
      <c r="J170" s="26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64"/>
      <c r="B171" s="282"/>
      <c r="C171" s="264"/>
      <c r="D171" s="264"/>
      <c r="E171" s="283"/>
      <c r="F171" s="264"/>
      <c r="G171" s="277"/>
      <c r="H171" s="277"/>
      <c r="I171" s="267"/>
      <c r="J171" s="26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64"/>
      <c r="B172" s="282"/>
      <c r="C172" s="264"/>
      <c r="D172" s="264"/>
      <c r="E172" s="283"/>
      <c r="F172" s="264"/>
      <c r="G172" s="277"/>
      <c r="H172" s="277"/>
      <c r="I172" s="267"/>
      <c r="J172" s="26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64"/>
      <c r="B173" s="282"/>
      <c r="C173" s="264"/>
      <c r="D173" s="264"/>
      <c r="E173" s="283"/>
      <c r="F173" s="264"/>
      <c r="G173" s="277"/>
      <c r="H173" s="277"/>
      <c r="I173" s="267"/>
      <c r="J173" s="26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64"/>
      <c r="B174" s="282"/>
      <c r="C174" s="264"/>
      <c r="D174" s="264"/>
      <c r="E174" s="283"/>
      <c r="F174" s="264"/>
      <c r="G174" s="277"/>
      <c r="H174" s="277"/>
      <c r="I174" s="267"/>
      <c r="J174" s="26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64"/>
      <c r="B175" s="282"/>
      <c r="C175" s="264"/>
      <c r="D175" s="264"/>
      <c r="E175" s="283"/>
      <c r="F175" s="264"/>
      <c r="G175" s="277"/>
      <c r="H175" s="277"/>
      <c r="I175" s="267"/>
      <c r="J175" s="26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64"/>
      <c r="B176" s="282"/>
      <c r="C176" s="264"/>
      <c r="D176" s="264"/>
      <c r="E176" s="283"/>
      <c r="F176" s="264"/>
      <c r="G176" s="277"/>
      <c r="H176" s="277"/>
      <c r="I176" s="267"/>
      <c r="J176" s="26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64"/>
      <c r="B177" s="282"/>
      <c r="C177" s="264"/>
      <c r="D177" s="264"/>
      <c r="E177" s="283"/>
      <c r="F177" s="264"/>
      <c r="G177" s="277"/>
      <c r="H177" s="277"/>
      <c r="I177" s="267"/>
      <c r="J177" s="26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64"/>
      <c r="B178" s="282"/>
      <c r="C178" s="264"/>
      <c r="D178" s="264"/>
      <c r="E178" s="283"/>
      <c r="F178" s="264"/>
      <c r="G178" s="277"/>
      <c r="H178" s="277"/>
      <c r="I178" s="267"/>
      <c r="J178" s="26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64"/>
      <c r="B179" s="282"/>
      <c r="C179" s="264"/>
      <c r="D179" s="264"/>
      <c r="E179" s="283"/>
      <c r="F179" s="264"/>
      <c r="G179" s="277"/>
      <c r="H179" s="277"/>
      <c r="I179" s="267"/>
      <c r="J179" s="26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64"/>
      <c r="B180" s="282"/>
      <c r="C180" s="264"/>
      <c r="D180" s="264"/>
      <c r="E180" s="283"/>
      <c r="F180" s="264"/>
      <c r="G180" s="277"/>
      <c r="H180" s="277"/>
      <c r="I180" s="267"/>
      <c r="J180" s="26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64"/>
      <c r="B181" s="282"/>
      <c r="C181" s="264"/>
      <c r="D181" s="264"/>
      <c r="E181" s="283"/>
      <c r="F181" s="264"/>
      <c r="G181" s="277"/>
      <c r="H181" s="277"/>
      <c r="I181" s="267"/>
      <c r="J181" s="26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64"/>
      <c r="B182" s="282"/>
      <c r="C182" s="264"/>
      <c r="D182" s="264"/>
      <c r="E182" s="283"/>
      <c r="F182" s="264"/>
      <c r="G182" s="277"/>
      <c r="H182" s="277"/>
      <c r="I182" s="267"/>
      <c r="J182" s="26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64"/>
      <c r="B183" s="282"/>
      <c r="C183" s="264"/>
      <c r="D183" s="264"/>
      <c r="E183" s="283"/>
      <c r="F183" s="264"/>
      <c r="G183" s="277"/>
      <c r="H183" s="277"/>
      <c r="I183" s="267"/>
      <c r="J183" s="26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64"/>
      <c r="B184" s="282"/>
      <c r="C184" s="264"/>
      <c r="D184" s="264"/>
      <c r="E184" s="283"/>
      <c r="F184" s="264"/>
      <c r="G184" s="277"/>
      <c r="H184" s="277"/>
      <c r="I184" s="267"/>
      <c r="J184" s="26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64"/>
      <c r="B185" s="282"/>
      <c r="C185" s="264"/>
      <c r="D185" s="264"/>
      <c r="E185" s="283"/>
      <c r="F185" s="264"/>
      <c r="G185" s="277"/>
      <c r="H185" s="277"/>
      <c r="I185" s="267"/>
      <c r="J185" s="26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64"/>
      <c r="B186" s="282"/>
      <c r="C186" s="264"/>
      <c r="D186" s="264"/>
      <c r="E186" s="283"/>
      <c r="F186" s="264"/>
      <c r="G186" s="277"/>
      <c r="H186" s="277"/>
      <c r="I186" s="267"/>
      <c r="J186" s="26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64"/>
      <c r="B187" s="282"/>
      <c r="C187" s="264"/>
      <c r="D187" s="264"/>
      <c r="E187" s="283"/>
      <c r="F187" s="264"/>
      <c r="G187" s="277"/>
      <c r="H187" s="277"/>
      <c r="I187" s="267"/>
      <c r="J187" s="26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64"/>
      <c r="B188" s="282"/>
      <c r="C188" s="264"/>
      <c r="D188" s="264"/>
      <c r="E188" s="283"/>
      <c r="F188" s="264"/>
      <c r="G188" s="277"/>
      <c r="H188" s="277"/>
      <c r="I188" s="267"/>
      <c r="J188" s="26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64"/>
      <c r="B189" s="282"/>
      <c r="C189" s="264"/>
      <c r="D189" s="264"/>
      <c r="E189" s="283"/>
      <c r="F189" s="264"/>
      <c r="G189" s="277"/>
      <c r="H189" s="277"/>
      <c r="I189" s="267"/>
      <c r="J189" s="26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64"/>
      <c r="B190" s="282"/>
      <c r="C190" s="264"/>
      <c r="D190" s="264"/>
      <c r="E190" s="283"/>
      <c r="F190" s="264"/>
      <c r="G190" s="277"/>
      <c r="H190" s="277"/>
      <c r="I190" s="267"/>
      <c r="J190" s="26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64"/>
      <c r="B191" s="282"/>
      <c r="C191" s="264"/>
      <c r="D191" s="264"/>
      <c r="E191" s="283"/>
      <c r="F191" s="264"/>
      <c r="G191" s="277"/>
      <c r="H191" s="277"/>
      <c r="I191" s="267"/>
      <c r="J191" s="26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64"/>
      <c r="B192" s="282"/>
      <c r="C192" s="264"/>
      <c r="D192" s="264"/>
      <c r="E192" s="283"/>
      <c r="F192" s="264"/>
      <c r="G192" s="277"/>
      <c r="H192" s="277"/>
      <c r="I192" s="267"/>
      <c r="J192" s="26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64"/>
      <c r="B193" s="282"/>
      <c r="C193" s="264"/>
      <c r="D193" s="264"/>
      <c r="E193" s="283"/>
      <c r="F193" s="264"/>
      <c r="G193" s="277"/>
      <c r="H193" s="277"/>
      <c r="I193" s="267"/>
      <c r="J193" s="26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64"/>
      <c r="B194" s="282"/>
      <c r="C194" s="264"/>
      <c r="D194" s="264"/>
      <c r="E194" s="283"/>
      <c r="F194" s="264"/>
      <c r="G194" s="277"/>
      <c r="H194" s="277"/>
      <c r="I194" s="267"/>
      <c r="J194" s="26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64"/>
      <c r="B195" s="282"/>
      <c r="C195" s="264"/>
      <c r="D195" s="264"/>
      <c r="E195" s="283"/>
      <c r="F195" s="264"/>
      <c r="G195" s="277"/>
      <c r="H195" s="277"/>
      <c r="I195" s="267"/>
      <c r="J195" s="26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64"/>
      <c r="B196" s="282"/>
      <c r="C196" s="264"/>
      <c r="D196" s="264"/>
      <c r="E196" s="283"/>
      <c r="F196" s="264"/>
      <c r="G196" s="277"/>
      <c r="H196" s="277"/>
      <c r="I196" s="267"/>
      <c r="J196" s="26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64"/>
      <c r="B197" s="282"/>
      <c r="C197" s="264"/>
      <c r="D197" s="264"/>
      <c r="E197" s="283"/>
      <c r="F197" s="264"/>
      <c r="G197" s="277"/>
      <c r="H197" s="277"/>
      <c r="I197" s="267"/>
      <c r="J197" s="26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64"/>
      <c r="B198" s="282"/>
      <c r="C198" s="264"/>
      <c r="D198" s="264"/>
      <c r="E198" s="283"/>
      <c r="F198" s="264"/>
      <c r="G198" s="277"/>
      <c r="H198" s="277"/>
      <c r="I198" s="267"/>
      <c r="J198" s="26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64"/>
      <c r="B199" s="282"/>
      <c r="C199" s="264"/>
      <c r="D199" s="264"/>
      <c r="E199" s="283"/>
      <c r="F199" s="264"/>
      <c r="G199" s="277"/>
      <c r="H199" s="277"/>
      <c r="I199" s="267"/>
      <c r="J199" s="26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64"/>
      <c r="B200" s="282"/>
      <c r="C200" s="264"/>
      <c r="D200" s="264"/>
      <c r="E200" s="283"/>
      <c r="F200" s="264"/>
      <c r="G200" s="277"/>
      <c r="H200" s="277"/>
      <c r="I200" s="267"/>
      <c r="J200" s="26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64"/>
      <c r="B201" s="282"/>
      <c r="C201" s="264"/>
      <c r="D201" s="264"/>
      <c r="E201" s="283"/>
      <c r="F201" s="264"/>
      <c r="G201" s="277"/>
      <c r="H201" s="277"/>
      <c r="I201" s="267"/>
      <c r="J201" s="26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64"/>
      <c r="B202" s="282"/>
      <c r="C202" s="264"/>
      <c r="D202" s="264"/>
      <c r="E202" s="283"/>
      <c r="F202" s="264"/>
      <c r="G202" s="277"/>
      <c r="H202" s="277"/>
      <c r="I202" s="267"/>
      <c r="J202" s="26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64"/>
      <c r="B203" s="282"/>
      <c r="C203" s="264"/>
      <c r="D203" s="264"/>
      <c r="E203" s="283"/>
      <c r="F203" s="264"/>
      <c r="G203" s="277"/>
      <c r="H203" s="277"/>
      <c r="I203" s="267"/>
      <c r="J203" s="26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64"/>
      <c r="B204" s="282"/>
      <c r="C204" s="264"/>
      <c r="D204" s="264"/>
      <c r="E204" s="283"/>
      <c r="F204" s="264"/>
      <c r="G204" s="277"/>
      <c r="H204" s="277"/>
      <c r="I204" s="267"/>
      <c r="J204" s="26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64"/>
      <c r="B205" s="282"/>
      <c r="C205" s="264"/>
      <c r="D205" s="264"/>
      <c r="E205" s="283"/>
      <c r="F205" s="264"/>
      <c r="G205" s="277"/>
      <c r="H205" s="277"/>
      <c r="I205" s="267"/>
      <c r="J205" s="26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64"/>
      <c r="B206" s="282"/>
      <c r="C206" s="264"/>
      <c r="D206" s="264"/>
      <c r="E206" s="283"/>
      <c r="F206" s="264"/>
      <c r="G206" s="277"/>
      <c r="H206" s="277"/>
      <c r="I206" s="267"/>
      <c r="J206" s="26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64"/>
      <c r="B207" s="282"/>
      <c r="C207" s="264"/>
      <c r="D207" s="264"/>
      <c r="E207" s="283"/>
      <c r="F207" s="264"/>
      <c r="G207" s="277"/>
      <c r="H207" s="277"/>
      <c r="I207" s="267"/>
      <c r="J207" s="26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64"/>
      <c r="B208" s="282"/>
      <c r="C208" s="264"/>
      <c r="D208" s="264"/>
      <c r="E208" s="283"/>
      <c r="F208" s="264"/>
      <c r="G208" s="277"/>
      <c r="H208" s="277"/>
      <c r="I208" s="267"/>
      <c r="J208" s="26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64"/>
      <c r="B209" s="282"/>
      <c r="C209" s="264"/>
      <c r="D209" s="264"/>
      <c r="E209" s="283"/>
      <c r="F209" s="264"/>
      <c r="G209" s="277"/>
      <c r="H209" s="277"/>
      <c r="I209" s="267"/>
      <c r="J209" s="26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64"/>
      <c r="B210" s="282"/>
      <c r="C210" s="264"/>
      <c r="D210" s="264"/>
      <c r="E210" s="283"/>
      <c r="F210" s="264"/>
      <c r="G210" s="277"/>
      <c r="H210" s="277"/>
      <c r="I210" s="267"/>
      <c r="J210" s="26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64"/>
      <c r="B211" s="282"/>
      <c r="C211" s="264"/>
      <c r="D211" s="264"/>
      <c r="E211" s="283"/>
      <c r="F211" s="264"/>
      <c r="G211" s="277"/>
      <c r="H211" s="277"/>
      <c r="I211" s="267"/>
      <c r="J211" s="26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64"/>
      <c r="B212" s="282"/>
      <c r="C212" s="264"/>
      <c r="D212" s="264"/>
      <c r="E212" s="283"/>
      <c r="F212" s="264"/>
      <c r="G212" s="277"/>
      <c r="H212" s="277"/>
      <c r="I212" s="267"/>
      <c r="J212" s="26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64"/>
      <c r="B213" s="282"/>
      <c r="C213" s="264"/>
      <c r="D213" s="264"/>
      <c r="E213" s="283"/>
      <c r="F213" s="264"/>
      <c r="G213" s="277"/>
      <c r="H213" s="277"/>
      <c r="I213" s="267"/>
      <c r="J213" s="26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64"/>
      <c r="B214" s="282"/>
      <c r="C214" s="264"/>
      <c r="D214" s="264"/>
      <c r="E214" s="283"/>
      <c r="F214" s="264"/>
      <c r="G214" s="277"/>
      <c r="H214" s="277"/>
      <c r="I214" s="267"/>
      <c r="J214" s="26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64"/>
      <c r="B215" s="282"/>
      <c r="C215" s="264"/>
      <c r="D215" s="264"/>
      <c r="E215" s="283"/>
      <c r="F215" s="264"/>
      <c r="G215" s="277"/>
      <c r="H215" s="277"/>
      <c r="I215" s="267"/>
      <c r="J215" s="26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64"/>
      <c r="B216" s="282"/>
      <c r="C216" s="264"/>
      <c r="D216" s="264"/>
      <c r="E216" s="283"/>
      <c r="F216" s="264"/>
      <c r="G216" s="277"/>
      <c r="H216" s="277"/>
      <c r="I216" s="267"/>
      <c r="J216" s="26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64"/>
      <c r="B217" s="282"/>
      <c r="C217" s="264"/>
      <c r="D217" s="264"/>
      <c r="E217" s="283"/>
      <c r="F217" s="264"/>
      <c r="G217" s="277"/>
      <c r="H217" s="277"/>
      <c r="I217" s="267"/>
      <c r="J217" s="26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64"/>
      <c r="B218" s="282"/>
      <c r="C218" s="264"/>
      <c r="D218" s="264"/>
      <c r="E218" s="283"/>
      <c r="F218" s="264"/>
      <c r="G218" s="277"/>
      <c r="H218" s="277"/>
      <c r="I218" s="267"/>
      <c r="J218" s="26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64"/>
      <c r="B219" s="282"/>
      <c r="C219" s="264"/>
      <c r="D219" s="264"/>
      <c r="E219" s="283"/>
      <c r="F219" s="264"/>
      <c r="G219" s="277"/>
      <c r="H219" s="277"/>
      <c r="I219" s="267"/>
      <c r="J219" s="26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64"/>
      <c r="B220" s="282"/>
      <c r="C220" s="264"/>
      <c r="D220" s="264"/>
      <c r="E220" s="283"/>
      <c r="F220" s="264"/>
      <c r="G220" s="277"/>
      <c r="H220" s="277"/>
      <c r="I220" s="267"/>
      <c r="J220" s="26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64"/>
      <c r="B221" s="282"/>
      <c r="C221" s="264"/>
      <c r="D221" s="264"/>
      <c r="E221" s="283"/>
      <c r="F221" s="264"/>
      <c r="G221" s="277"/>
      <c r="H221" s="277"/>
      <c r="I221" s="267"/>
      <c r="J221" s="26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64"/>
      <c r="B222" s="282"/>
      <c r="C222" s="264"/>
      <c r="D222" s="264"/>
      <c r="E222" s="283"/>
      <c r="F222" s="264"/>
      <c r="G222" s="277"/>
      <c r="H222" s="277"/>
      <c r="I222" s="267"/>
      <c r="J222" s="26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64"/>
      <c r="B223" s="282"/>
      <c r="C223" s="264"/>
      <c r="D223" s="264"/>
      <c r="E223" s="283"/>
      <c r="F223" s="264"/>
      <c r="G223" s="277"/>
      <c r="H223" s="277"/>
      <c r="I223" s="267"/>
      <c r="J223" s="26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64"/>
      <c r="B224" s="282"/>
      <c r="C224" s="264"/>
      <c r="D224" s="264"/>
      <c r="E224" s="283"/>
      <c r="F224" s="264"/>
      <c r="G224" s="277"/>
      <c r="H224" s="277"/>
      <c r="I224" s="267"/>
      <c r="J224" s="26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64"/>
      <c r="B225" s="282"/>
      <c r="C225" s="264"/>
      <c r="D225" s="264"/>
      <c r="E225" s="283"/>
      <c r="F225" s="264"/>
      <c r="G225" s="277"/>
      <c r="H225" s="277"/>
      <c r="I225" s="267"/>
      <c r="J225" s="26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64"/>
      <c r="B226" s="282"/>
      <c r="C226" s="264"/>
      <c r="D226" s="264"/>
      <c r="E226" s="283"/>
      <c r="F226" s="264"/>
      <c r="G226" s="277"/>
      <c r="H226" s="277"/>
      <c r="I226" s="267"/>
      <c r="J226" s="26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64"/>
      <c r="B227" s="282"/>
      <c r="C227" s="264"/>
      <c r="D227" s="264"/>
      <c r="E227" s="283"/>
      <c r="F227" s="264"/>
      <c r="G227" s="277"/>
      <c r="H227" s="277"/>
      <c r="I227" s="267"/>
      <c r="J227" s="26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64"/>
      <c r="B228" s="282"/>
      <c r="C228" s="264"/>
      <c r="D228" s="264"/>
      <c r="E228" s="283"/>
      <c r="F228" s="264"/>
      <c r="G228" s="277"/>
      <c r="H228" s="277"/>
      <c r="I228" s="267"/>
      <c r="J228" s="26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64"/>
      <c r="B229" s="282"/>
      <c r="C229" s="264"/>
      <c r="D229" s="264"/>
      <c r="E229" s="283"/>
      <c r="F229" s="264"/>
      <c r="G229" s="277"/>
      <c r="H229" s="277"/>
      <c r="I229" s="267"/>
      <c r="J229" s="26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64"/>
      <c r="B230" s="282"/>
      <c r="C230" s="264"/>
      <c r="D230" s="264"/>
      <c r="E230" s="283"/>
      <c r="F230" s="264"/>
      <c r="G230" s="277"/>
      <c r="H230" s="277"/>
      <c r="I230" s="267"/>
      <c r="J230" s="26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64"/>
      <c r="B231" s="282"/>
      <c r="C231" s="264"/>
      <c r="D231" s="264"/>
      <c r="E231" s="283"/>
      <c r="F231" s="264"/>
      <c r="G231" s="277"/>
      <c r="H231" s="277"/>
      <c r="I231" s="267"/>
      <c r="J231" s="26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64"/>
      <c r="B232" s="282"/>
      <c r="C232" s="264"/>
      <c r="D232" s="264"/>
      <c r="E232" s="283"/>
      <c r="F232" s="264"/>
      <c r="G232" s="277"/>
      <c r="H232" s="277"/>
      <c r="I232" s="267"/>
      <c r="J232" s="26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64"/>
      <c r="B233" s="282"/>
      <c r="C233" s="264"/>
      <c r="D233" s="264"/>
      <c r="E233" s="283"/>
      <c r="F233" s="264"/>
      <c r="G233" s="277"/>
      <c r="H233" s="277"/>
      <c r="I233" s="267"/>
      <c r="J233" s="26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64"/>
      <c r="B234" s="282"/>
      <c r="C234" s="264"/>
      <c r="D234" s="264"/>
      <c r="E234" s="283"/>
      <c r="F234" s="264"/>
      <c r="G234" s="277"/>
      <c r="H234" s="277"/>
      <c r="I234" s="267"/>
      <c r="J234" s="26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64"/>
      <c r="B235" s="282"/>
      <c r="C235" s="264"/>
      <c r="D235" s="264"/>
      <c r="E235" s="283"/>
      <c r="F235" s="264"/>
      <c r="G235" s="277"/>
      <c r="H235" s="277"/>
      <c r="I235" s="267"/>
      <c r="J235" s="26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64"/>
      <c r="B236" s="282"/>
      <c r="C236" s="264"/>
      <c r="D236" s="264"/>
      <c r="E236" s="283"/>
      <c r="F236" s="264"/>
      <c r="G236" s="277"/>
      <c r="H236" s="277"/>
      <c r="I236" s="267"/>
      <c r="J236" s="26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64"/>
      <c r="B237" s="282"/>
      <c r="C237" s="264"/>
      <c r="D237" s="264"/>
      <c r="E237" s="283"/>
      <c r="F237" s="264"/>
      <c r="G237" s="277"/>
      <c r="H237" s="277"/>
      <c r="I237" s="267"/>
      <c r="J237" s="26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64"/>
      <c r="B238" s="282"/>
      <c r="C238" s="264"/>
      <c r="D238" s="264"/>
      <c r="E238" s="283"/>
      <c r="F238" s="264"/>
      <c r="G238" s="277"/>
      <c r="H238" s="277"/>
      <c r="I238" s="267"/>
      <c r="J238" s="26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64"/>
      <c r="B239" s="282"/>
      <c r="C239" s="264"/>
      <c r="D239" s="264"/>
      <c r="E239" s="283"/>
      <c r="F239" s="264"/>
      <c r="G239" s="277"/>
      <c r="H239" s="277"/>
      <c r="I239" s="267"/>
      <c r="J239" s="26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64"/>
      <c r="B240" s="282"/>
      <c r="C240" s="264"/>
      <c r="D240" s="264"/>
      <c r="E240" s="283"/>
      <c r="F240" s="264"/>
      <c r="G240" s="277"/>
      <c r="H240" s="277"/>
      <c r="I240" s="267"/>
      <c r="J240" s="26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64"/>
      <c r="B241" s="282"/>
      <c r="C241" s="264"/>
      <c r="D241" s="264"/>
      <c r="E241" s="283"/>
      <c r="F241" s="264"/>
      <c r="G241" s="277"/>
      <c r="H241" s="277"/>
      <c r="I241" s="267"/>
      <c r="J241" s="26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64"/>
      <c r="B242" s="282"/>
      <c r="C242" s="264"/>
      <c r="D242" s="264"/>
      <c r="E242" s="283"/>
      <c r="F242" s="264"/>
      <c r="G242" s="277"/>
      <c r="H242" s="277"/>
      <c r="I242" s="267"/>
      <c r="J242" s="26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64"/>
      <c r="B243" s="282"/>
      <c r="C243" s="264"/>
      <c r="D243" s="264"/>
      <c r="E243" s="283"/>
      <c r="F243" s="264"/>
      <c r="G243" s="277"/>
      <c r="H243" s="277"/>
      <c r="I243" s="267"/>
      <c r="J243" s="26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64"/>
      <c r="B244" s="282"/>
      <c r="C244" s="264"/>
      <c r="D244" s="264"/>
      <c r="E244" s="283"/>
      <c r="F244" s="264"/>
      <c r="G244" s="277"/>
      <c r="H244" s="277"/>
      <c r="I244" s="267"/>
      <c r="J244" s="26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64"/>
      <c r="B245" s="282"/>
      <c r="C245" s="264"/>
      <c r="D245" s="264"/>
      <c r="E245" s="283"/>
      <c r="F245" s="264"/>
      <c r="G245" s="277"/>
      <c r="H245" s="277"/>
      <c r="I245" s="267"/>
      <c r="J245" s="26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64"/>
      <c r="B246" s="282"/>
      <c r="C246" s="264"/>
      <c r="D246" s="264"/>
      <c r="E246" s="283"/>
      <c r="F246" s="264"/>
      <c r="G246" s="277"/>
      <c r="H246" s="277"/>
      <c r="I246" s="267"/>
      <c r="J246" s="26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64"/>
      <c r="B247" s="282"/>
      <c r="C247" s="264"/>
      <c r="D247" s="264"/>
      <c r="E247" s="283"/>
      <c r="F247" s="264"/>
      <c r="G247" s="277"/>
      <c r="H247" s="277"/>
      <c r="I247" s="267"/>
      <c r="J247" s="26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64"/>
      <c r="B248" s="282"/>
      <c r="C248" s="264"/>
      <c r="D248" s="264"/>
      <c r="E248" s="283"/>
      <c r="F248" s="264"/>
      <c r="G248" s="277"/>
      <c r="H248" s="277"/>
      <c r="I248" s="267"/>
      <c r="J248" s="26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64"/>
      <c r="B249" s="282"/>
      <c r="C249" s="264"/>
      <c r="D249" s="264"/>
      <c r="E249" s="283"/>
      <c r="F249" s="264"/>
      <c r="G249" s="277"/>
      <c r="H249" s="277"/>
      <c r="I249" s="267"/>
      <c r="J249" s="26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64"/>
      <c r="B250" s="282"/>
      <c r="C250" s="264"/>
      <c r="D250" s="264"/>
      <c r="E250" s="283"/>
      <c r="F250" s="264"/>
      <c r="G250" s="277"/>
      <c r="H250" s="277"/>
      <c r="I250" s="267"/>
      <c r="J250" s="26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64"/>
      <c r="B251" s="282"/>
      <c r="C251" s="264"/>
      <c r="D251" s="264"/>
      <c r="E251" s="283"/>
      <c r="F251" s="264"/>
      <c r="G251" s="277"/>
      <c r="H251" s="277"/>
      <c r="I251" s="267"/>
      <c r="J251" s="26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64"/>
      <c r="B252" s="282"/>
      <c r="C252" s="264"/>
      <c r="D252" s="264"/>
      <c r="E252" s="283"/>
      <c r="F252" s="264"/>
      <c r="G252" s="277"/>
      <c r="H252" s="277"/>
      <c r="I252" s="267"/>
      <c r="J252" s="26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64"/>
      <c r="B253" s="282"/>
      <c r="C253" s="264"/>
      <c r="D253" s="264"/>
      <c r="E253" s="283"/>
      <c r="F253" s="264"/>
      <c r="G253" s="277"/>
      <c r="H253" s="277"/>
      <c r="I253" s="267"/>
      <c r="J253" s="26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64"/>
      <c r="B254" s="282"/>
      <c r="C254" s="264"/>
      <c r="D254" s="264"/>
      <c r="E254" s="283"/>
      <c r="F254" s="264"/>
      <c r="G254" s="277"/>
      <c r="H254" s="277"/>
      <c r="I254" s="267"/>
      <c r="J254" s="26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64"/>
      <c r="B255" s="282"/>
      <c r="C255" s="264"/>
      <c r="D255" s="264"/>
      <c r="E255" s="283"/>
      <c r="F255" s="264"/>
      <c r="G255" s="277"/>
      <c r="H255" s="277"/>
      <c r="I255" s="267"/>
      <c r="J255" s="26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64"/>
      <c r="B256" s="282"/>
      <c r="C256" s="264"/>
      <c r="D256" s="264"/>
      <c r="E256" s="283"/>
      <c r="F256" s="264"/>
      <c r="G256" s="277"/>
      <c r="H256" s="277"/>
      <c r="I256" s="267"/>
      <c r="J256" s="26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64"/>
      <c r="B257" s="282"/>
      <c r="C257" s="264"/>
      <c r="D257" s="264"/>
      <c r="E257" s="283"/>
      <c r="F257" s="264"/>
      <c r="G257" s="277"/>
      <c r="H257" s="277"/>
      <c r="I257" s="267"/>
      <c r="J257" s="26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64"/>
      <c r="B258" s="282"/>
      <c r="C258" s="264"/>
      <c r="D258" s="264"/>
      <c r="E258" s="283"/>
      <c r="F258" s="264"/>
      <c r="G258" s="277"/>
      <c r="H258" s="277"/>
      <c r="I258" s="267"/>
      <c r="J258" s="26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64"/>
      <c r="B259" s="282"/>
      <c r="C259" s="264"/>
      <c r="D259" s="264"/>
      <c r="E259" s="283"/>
      <c r="F259" s="264"/>
      <c r="G259" s="277"/>
      <c r="H259" s="277"/>
      <c r="I259" s="267"/>
      <c r="J259" s="26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64"/>
      <c r="B260" s="282"/>
      <c r="C260" s="264"/>
      <c r="D260" s="264"/>
      <c r="E260" s="283"/>
      <c r="F260" s="264"/>
      <c r="G260" s="277"/>
      <c r="H260" s="277"/>
      <c r="I260" s="267"/>
      <c r="J260" s="26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64"/>
      <c r="B261" s="282"/>
      <c r="C261" s="264"/>
      <c r="D261" s="264"/>
      <c r="E261" s="283"/>
      <c r="F261" s="264"/>
      <c r="G261" s="277"/>
      <c r="H261" s="277"/>
      <c r="I261" s="267"/>
      <c r="J261" s="26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64"/>
      <c r="B262" s="282"/>
      <c r="C262" s="264"/>
      <c r="D262" s="264"/>
      <c r="E262" s="283"/>
      <c r="F262" s="264"/>
      <c r="G262" s="277"/>
      <c r="H262" s="277"/>
      <c r="I262" s="267"/>
      <c r="J262" s="26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64"/>
      <c r="B263" s="282"/>
      <c r="C263" s="264"/>
      <c r="D263" s="264"/>
      <c r="E263" s="283"/>
      <c r="F263" s="264"/>
      <c r="G263" s="277"/>
      <c r="H263" s="277"/>
      <c r="I263" s="267"/>
      <c r="J263" s="26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64"/>
      <c r="B264" s="282"/>
      <c r="C264" s="264"/>
      <c r="D264" s="264"/>
      <c r="E264" s="283"/>
      <c r="F264" s="264"/>
      <c r="G264" s="277"/>
      <c r="H264" s="277"/>
      <c r="I264" s="267"/>
      <c r="J264" s="26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64"/>
      <c r="B265" s="282"/>
      <c r="C265" s="264"/>
      <c r="D265" s="264"/>
      <c r="E265" s="283"/>
      <c r="F265" s="264"/>
      <c r="G265" s="277"/>
      <c r="H265" s="277"/>
      <c r="I265" s="267"/>
      <c r="J265" s="26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64"/>
      <c r="B266" s="282"/>
      <c r="C266" s="264"/>
      <c r="D266" s="264"/>
      <c r="E266" s="283"/>
      <c r="F266" s="264"/>
      <c r="G266" s="277"/>
      <c r="H266" s="277"/>
      <c r="I266" s="267"/>
      <c r="J266" s="26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64"/>
      <c r="B267" s="282"/>
      <c r="C267" s="264"/>
      <c r="D267" s="264"/>
      <c r="E267" s="283"/>
      <c r="F267" s="264"/>
      <c r="G267" s="277"/>
      <c r="H267" s="277"/>
      <c r="I267" s="267"/>
      <c r="J267" s="26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64"/>
      <c r="B268" s="282"/>
      <c r="C268" s="264"/>
      <c r="D268" s="264"/>
      <c r="E268" s="283"/>
      <c r="F268" s="264"/>
      <c r="G268" s="277"/>
      <c r="H268" s="277"/>
      <c r="I268" s="267"/>
      <c r="J268" s="26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64"/>
      <c r="B269" s="282"/>
      <c r="C269" s="264"/>
      <c r="D269" s="264"/>
      <c r="E269" s="283"/>
      <c r="F269" s="264"/>
      <c r="G269" s="277"/>
      <c r="H269" s="277"/>
      <c r="I269" s="267"/>
      <c r="J269" s="26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64"/>
      <c r="B270" s="282"/>
      <c r="C270" s="264"/>
      <c r="D270" s="264"/>
      <c r="E270" s="283"/>
      <c r="F270" s="264"/>
      <c r="G270" s="277"/>
      <c r="H270" s="277"/>
      <c r="I270" s="267"/>
      <c r="J270" s="26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64"/>
      <c r="B271" s="282"/>
      <c r="C271" s="264"/>
      <c r="D271" s="264"/>
      <c r="E271" s="283"/>
      <c r="F271" s="264"/>
      <c r="G271" s="277"/>
      <c r="H271" s="277"/>
      <c r="I271" s="267"/>
      <c r="J271" s="26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64"/>
      <c r="B272" s="282"/>
      <c r="C272" s="264"/>
      <c r="D272" s="264"/>
      <c r="E272" s="283"/>
      <c r="F272" s="264"/>
      <c r="G272" s="277"/>
      <c r="H272" s="277"/>
      <c r="I272" s="267"/>
      <c r="J272" s="26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64"/>
      <c r="B273" s="282"/>
      <c r="C273" s="264"/>
      <c r="D273" s="264"/>
      <c r="E273" s="283"/>
      <c r="F273" s="264"/>
      <c r="G273" s="277"/>
      <c r="H273" s="277"/>
      <c r="I273" s="267"/>
      <c r="J273" s="26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64"/>
      <c r="B274" s="282"/>
      <c r="C274" s="264"/>
      <c r="D274" s="264"/>
      <c r="E274" s="283"/>
      <c r="F274" s="264"/>
      <c r="G274" s="277"/>
      <c r="H274" s="277"/>
      <c r="I274" s="267"/>
      <c r="J274" s="26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64"/>
      <c r="B275" s="282"/>
      <c r="C275" s="264"/>
      <c r="D275" s="264"/>
      <c r="E275" s="283"/>
      <c r="F275" s="264"/>
      <c r="G275" s="277"/>
      <c r="H275" s="277"/>
      <c r="I275" s="267"/>
      <c r="J275" s="26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64"/>
      <c r="B276" s="282"/>
      <c r="C276" s="264"/>
      <c r="D276" s="264"/>
      <c r="E276" s="283"/>
      <c r="F276" s="264"/>
      <c r="G276" s="277"/>
      <c r="H276" s="277"/>
      <c r="I276" s="267"/>
      <c r="J276" s="26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64"/>
      <c r="B277" s="282"/>
      <c r="C277" s="264"/>
      <c r="D277" s="264"/>
      <c r="E277" s="283"/>
      <c r="F277" s="264"/>
      <c r="G277" s="277"/>
      <c r="H277" s="277"/>
      <c r="I277" s="267"/>
      <c r="J277" s="26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64"/>
      <c r="B278" s="282"/>
      <c r="C278" s="264"/>
      <c r="D278" s="264"/>
      <c r="E278" s="283"/>
      <c r="F278" s="264"/>
      <c r="G278" s="277"/>
      <c r="H278" s="277"/>
      <c r="I278" s="267"/>
      <c r="J278" s="26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64"/>
      <c r="B279" s="282"/>
      <c r="C279" s="264"/>
      <c r="D279" s="264"/>
      <c r="E279" s="283"/>
      <c r="F279" s="264"/>
      <c r="G279" s="277"/>
      <c r="H279" s="277"/>
      <c r="I279" s="267"/>
      <c r="J279" s="26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64"/>
      <c r="B280" s="282"/>
      <c r="C280" s="264"/>
      <c r="D280" s="264"/>
      <c r="E280" s="283"/>
      <c r="F280" s="264"/>
      <c r="G280" s="277"/>
      <c r="H280" s="277"/>
      <c r="I280" s="267"/>
      <c r="J280" s="26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64"/>
      <c r="B281" s="282"/>
      <c r="C281" s="264"/>
      <c r="D281" s="264"/>
      <c r="E281" s="283"/>
      <c r="F281" s="264"/>
      <c r="G281" s="277"/>
      <c r="H281" s="277"/>
      <c r="I281" s="267"/>
      <c r="J281" s="26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64"/>
      <c r="B282" s="282"/>
      <c r="C282" s="264"/>
      <c r="D282" s="264"/>
      <c r="E282" s="283"/>
      <c r="F282" s="264"/>
      <c r="G282" s="277"/>
      <c r="H282" s="277"/>
      <c r="I282" s="267"/>
      <c r="J282" s="26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64"/>
      <c r="B283" s="282"/>
      <c r="C283" s="264"/>
      <c r="D283" s="264"/>
      <c r="E283" s="283"/>
      <c r="F283" s="264"/>
      <c r="G283" s="277"/>
      <c r="H283" s="277"/>
      <c r="I283" s="267"/>
      <c r="J283" s="26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64"/>
      <c r="B284" s="282"/>
      <c r="C284" s="264"/>
      <c r="D284" s="264"/>
      <c r="E284" s="283"/>
      <c r="F284" s="264"/>
      <c r="G284" s="277"/>
      <c r="H284" s="277"/>
      <c r="I284" s="267"/>
      <c r="J284" s="26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64"/>
      <c r="B285" s="282"/>
      <c r="C285" s="264"/>
      <c r="D285" s="264"/>
      <c r="E285" s="283"/>
      <c r="F285" s="264"/>
      <c r="G285" s="277"/>
      <c r="H285" s="277"/>
      <c r="I285" s="267"/>
      <c r="J285" s="26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64"/>
      <c r="B286" s="282"/>
      <c r="C286" s="264"/>
      <c r="D286" s="264"/>
      <c r="E286" s="283"/>
      <c r="F286" s="264"/>
      <c r="G286" s="277"/>
      <c r="H286" s="277"/>
      <c r="I286" s="267"/>
      <c r="J286" s="26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64"/>
      <c r="B287" s="282"/>
      <c r="C287" s="264"/>
      <c r="D287" s="264"/>
      <c r="E287" s="283"/>
      <c r="F287" s="264"/>
      <c r="G287" s="277"/>
      <c r="H287" s="277"/>
      <c r="I287" s="267"/>
      <c r="J287" s="26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64"/>
      <c r="B288" s="282"/>
      <c r="C288" s="264"/>
      <c r="D288" s="264"/>
      <c r="E288" s="283"/>
      <c r="F288" s="264"/>
      <c r="G288" s="277"/>
      <c r="H288" s="277"/>
      <c r="I288" s="267"/>
      <c r="J288" s="26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64"/>
      <c r="B289" s="282"/>
      <c r="C289" s="264"/>
      <c r="D289" s="264"/>
      <c r="E289" s="283"/>
      <c r="F289" s="264"/>
      <c r="G289" s="277"/>
      <c r="H289" s="277"/>
      <c r="I289" s="267"/>
      <c r="J289" s="26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64"/>
      <c r="B290" s="282"/>
      <c r="C290" s="264"/>
      <c r="D290" s="264"/>
      <c r="E290" s="283"/>
      <c r="F290" s="264"/>
      <c r="G290" s="277"/>
      <c r="H290" s="277"/>
      <c r="I290" s="267"/>
      <c r="J290" s="26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64"/>
      <c r="B291" s="282"/>
      <c r="C291" s="264"/>
      <c r="D291" s="264"/>
      <c r="E291" s="283"/>
      <c r="F291" s="264"/>
      <c r="G291" s="277"/>
      <c r="H291" s="277"/>
      <c r="I291" s="267"/>
      <c r="J291" s="26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64"/>
      <c r="B292" s="282"/>
      <c r="C292" s="264"/>
      <c r="D292" s="264"/>
      <c r="E292" s="283"/>
      <c r="F292" s="264"/>
      <c r="G292" s="277"/>
      <c r="H292" s="277"/>
      <c r="I292" s="267"/>
      <c r="J292" s="26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64"/>
      <c r="B293" s="282"/>
      <c r="C293" s="264"/>
      <c r="D293" s="264"/>
      <c r="E293" s="283"/>
      <c r="F293" s="264"/>
      <c r="G293" s="277"/>
      <c r="H293" s="277"/>
      <c r="I293" s="267"/>
      <c r="J293" s="26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64"/>
      <c r="B294" s="282"/>
      <c r="C294" s="264"/>
      <c r="D294" s="264"/>
      <c r="E294" s="283"/>
      <c r="F294" s="264"/>
      <c r="G294" s="277"/>
      <c r="H294" s="277"/>
      <c r="I294" s="267"/>
      <c r="J294" s="26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64"/>
      <c r="B295" s="282"/>
      <c r="C295" s="264"/>
      <c r="D295" s="264"/>
      <c r="E295" s="283"/>
      <c r="F295" s="264"/>
      <c r="G295" s="277"/>
      <c r="H295" s="277"/>
      <c r="I295" s="267"/>
      <c r="J295" s="26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64"/>
      <c r="B296" s="282"/>
      <c r="C296" s="264"/>
      <c r="D296" s="264"/>
      <c r="E296" s="283"/>
      <c r="F296" s="264"/>
      <c r="G296" s="277"/>
      <c r="H296" s="277"/>
      <c r="I296" s="267"/>
      <c r="J296" s="26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82"/>
      <c r="C297" s="264"/>
      <c r="D297" s="264"/>
      <c r="E297" s="283"/>
      <c r="F297" s="264"/>
      <c r="G297" s="277"/>
      <c r="H297" s="277"/>
      <c r="I297" s="267"/>
      <c r="J297" s="26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82"/>
      <c r="C298" s="264"/>
      <c r="D298" s="264"/>
      <c r="E298" s="283"/>
      <c r="F298" s="264"/>
      <c r="G298" s="277"/>
      <c r="H298" s="277"/>
      <c r="I298" s="267"/>
      <c r="J298" s="26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82"/>
      <c r="C299" s="264"/>
      <c r="D299" s="264"/>
      <c r="E299" s="283"/>
      <c r="F299" s="264"/>
      <c r="G299" s="277"/>
      <c r="H299" s="277"/>
      <c r="I299" s="267"/>
      <c r="J299" s="26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82"/>
      <c r="C300" s="264"/>
      <c r="D300" s="264"/>
      <c r="E300" s="283"/>
      <c r="F300" s="264"/>
      <c r="G300" s="277"/>
      <c r="H300" s="277"/>
      <c r="I300" s="267"/>
      <c r="J300" s="26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82"/>
      <c r="C301" s="264"/>
      <c r="D301" s="264"/>
      <c r="E301" s="283"/>
      <c r="F301" s="264"/>
      <c r="G301" s="277"/>
      <c r="H301" s="277"/>
      <c r="I301" s="267"/>
      <c r="J301" s="26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82"/>
      <c r="C302" s="264"/>
      <c r="D302" s="264"/>
      <c r="E302" s="283"/>
      <c r="F302" s="264"/>
      <c r="G302" s="277"/>
      <c r="H302" s="277"/>
      <c r="I302" s="267"/>
      <c r="J302" s="26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82"/>
      <c r="C303" s="264"/>
      <c r="D303" s="264"/>
      <c r="E303" s="283"/>
      <c r="F303" s="264"/>
      <c r="G303" s="277"/>
      <c r="H303" s="277"/>
      <c r="I303" s="267"/>
      <c r="J303" s="26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82"/>
      <c r="C304" s="264"/>
      <c r="D304" s="264"/>
      <c r="E304" s="283"/>
      <c r="F304" s="264"/>
      <c r="G304" s="277"/>
      <c r="H304" s="277"/>
      <c r="I304" s="267"/>
      <c r="J304" s="26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82"/>
      <c r="C305" s="264"/>
      <c r="D305" s="264"/>
      <c r="E305" s="283"/>
      <c r="F305" s="264"/>
      <c r="G305" s="277"/>
      <c r="H305" s="277"/>
      <c r="I305" s="267"/>
      <c r="J305" s="26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82"/>
      <c r="C306" s="264"/>
      <c r="D306" s="264"/>
      <c r="E306" s="283"/>
      <c r="F306" s="264"/>
      <c r="G306" s="277"/>
      <c r="H306" s="277"/>
      <c r="I306" s="267"/>
      <c r="J306" s="26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82"/>
      <c r="C307" s="264"/>
      <c r="D307" s="264"/>
      <c r="E307" s="283"/>
      <c r="F307" s="264"/>
      <c r="G307" s="277"/>
      <c r="H307" s="277"/>
      <c r="I307" s="267"/>
      <c r="J307" s="26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82"/>
      <c r="C308" s="264"/>
      <c r="D308" s="264"/>
      <c r="E308" s="283"/>
      <c r="F308" s="264"/>
      <c r="G308" s="277"/>
      <c r="H308" s="277"/>
      <c r="I308" s="267"/>
      <c r="J308" s="26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82"/>
      <c r="C309" s="264"/>
      <c r="D309" s="264"/>
      <c r="E309" s="283"/>
      <c r="F309" s="264"/>
      <c r="G309" s="277"/>
      <c r="H309" s="277"/>
      <c r="I309" s="267"/>
      <c r="J309" s="26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82"/>
      <c r="C310" s="264"/>
      <c r="D310" s="264"/>
      <c r="E310" s="283"/>
      <c r="F310" s="264"/>
      <c r="G310" s="277"/>
      <c r="H310" s="277"/>
      <c r="I310" s="267"/>
      <c r="J310" s="26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82"/>
      <c r="C311" s="264"/>
      <c r="D311" s="264"/>
      <c r="E311" s="283"/>
      <c r="F311" s="264"/>
      <c r="G311" s="277"/>
      <c r="H311" s="277"/>
      <c r="I311" s="267"/>
      <c r="J311" s="26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82"/>
      <c r="C312" s="264"/>
      <c r="D312" s="264"/>
      <c r="E312" s="283"/>
      <c r="F312" s="264"/>
      <c r="G312" s="277"/>
      <c r="H312" s="277"/>
      <c r="I312" s="267"/>
      <c r="J312" s="26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82"/>
      <c r="C313" s="264"/>
      <c r="D313" s="264"/>
      <c r="E313" s="283"/>
      <c r="F313" s="264"/>
      <c r="G313" s="277"/>
      <c r="H313" s="277"/>
      <c r="I313" s="267"/>
      <c r="J313" s="26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82"/>
      <c r="C314" s="264"/>
      <c r="D314" s="264"/>
      <c r="E314" s="283"/>
      <c r="F314" s="264"/>
      <c r="G314" s="277"/>
      <c r="H314" s="277"/>
      <c r="I314" s="267"/>
      <c r="J314" s="26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82"/>
      <c r="C315" s="264"/>
      <c r="D315" s="264"/>
      <c r="E315" s="283"/>
      <c r="F315" s="264"/>
      <c r="G315" s="277"/>
      <c r="H315" s="277"/>
      <c r="I315" s="267"/>
      <c r="J315" s="26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82"/>
      <c r="C316" s="264"/>
      <c r="D316" s="264"/>
      <c r="E316" s="283"/>
      <c r="F316" s="264"/>
      <c r="G316" s="277"/>
      <c r="H316" s="277"/>
      <c r="I316" s="267"/>
      <c r="J316" s="26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82"/>
      <c r="C317" s="264"/>
      <c r="D317" s="264"/>
      <c r="E317" s="283"/>
      <c r="F317" s="264"/>
      <c r="G317" s="277"/>
      <c r="H317" s="277"/>
      <c r="I317" s="267"/>
      <c r="J317" s="26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82"/>
      <c r="C318" s="264"/>
      <c r="D318" s="264"/>
      <c r="E318" s="283"/>
      <c r="F318" s="264"/>
      <c r="G318" s="277"/>
      <c r="H318" s="277"/>
      <c r="I318" s="267"/>
      <c r="J318" s="26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82"/>
      <c r="C319" s="264"/>
      <c r="D319" s="264"/>
      <c r="E319" s="283"/>
      <c r="F319" s="264"/>
      <c r="G319" s="277"/>
      <c r="H319" s="277"/>
      <c r="I319" s="267"/>
      <c r="J319" s="26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82"/>
      <c r="C320" s="264"/>
      <c r="D320" s="264"/>
      <c r="E320" s="283"/>
      <c r="F320" s="264"/>
      <c r="G320" s="277"/>
      <c r="H320" s="277"/>
      <c r="I320" s="267"/>
      <c r="J320" s="26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82"/>
      <c r="C321" s="264"/>
      <c r="D321" s="264"/>
      <c r="E321" s="283"/>
      <c r="F321" s="264"/>
      <c r="G321" s="277"/>
      <c r="H321" s="277"/>
      <c r="I321" s="267"/>
      <c r="J321" s="26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82"/>
      <c r="C322" s="264"/>
      <c r="D322" s="264"/>
      <c r="E322" s="283"/>
      <c r="F322" s="264"/>
      <c r="G322" s="277"/>
      <c r="H322" s="277"/>
      <c r="I322" s="267"/>
      <c r="J322" s="26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82"/>
      <c r="C323" s="264"/>
      <c r="D323" s="264"/>
      <c r="E323" s="283"/>
      <c r="F323" s="264"/>
      <c r="G323" s="277"/>
      <c r="H323" s="277"/>
      <c r="I323" s="267"/>
      <c r="J323" s="26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82"/>
      <c r="C324" s="264"/>
      <c r="D324" s="264"/>
      <c r="E324" s="283"/>
      <c r="F324" s="264"/>
      <c r="G324" s="277"/>
      <c r="H324" s="277"/>
      <c r="I324" s="267"/>
      <c r="J324" s="26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82"/>
      <c r="C325" s="264"/>
      <c r="D325" s="264"/>
      <c r="E325" s="283"/>
      <c r="F325" s="264"/>
      <c r="G325" s="277"/>
      <c r="H325" s="277"/>
      <c r="I325" s="267"/>
      <c r="J325" s="26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82"/>
      <c r="C326" s="264"/>
      <c r="D326" s="264"/>
      <c r="E326" s="283"/>
      <c r="F326" s="264"/>
      <c r="G326" s="277"/>
      <c r="H326" s="277"/>
      <c r="I326" s="267"/>
      <c r="J326" s="26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82"/>
      <c r="C327" s="264"/>
      <c r="D327" s="264"/>
      <c r="E327" s="283"/>
      <c r="F327" s="264"/>
      <c r="G327" s="277"/>
      <c r="H327" s="277"/>
      <c r="I327" s="267"/>
      <c r="J327" s="26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82"/>
      <c r="C328" s="264"/>
      <c r="D328" s="264"/>
      <c r="E328" s="283"/>
      <c r="F328" s="264"/>
      <c r="G328" s="277"/>
      <c r="H328" s="277"/>
      <c r="I328" s="267"/>
      <c r="J328" s="26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82"/>
      <c r="C329" s="264"/>
      <c r="D329" s="264"/>
      <c r="E329" s="283"/>
      <c r="F329" s="264"/>
      <c r="G329" s="277"/>
      <c r="H329" s="277"/>
      <c r="I329" s="267"/>
      <c r="J329" s="26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82"/>
      <c r="C330" s="264"/>
      <c r="D330" s="264"/>
      <c r="E330" s="283"/>
      <c r="F330" s="264"/>
      <c r="G330" s="277"/>
      <c r="H330" s="277"/>
      <c r="I330" s="267"/>
      <c r="J330" s="26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82"/>
      <c r="C331" s="264"/>
      <c r="D331" s="264"/>
      <c r="E331" s="283"/>
      <c r="F331" s="264"/>
      <c r="G331" s="277"/>
      <c r="H331" s="277"/>
      <c r="I331" s="267"/>
      <c r="J331" s="26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82"/>
      <c r="C332" s="264"/>
      <c r="D332" s="264"/>
      <c r="E332" s="283"/>
      <c r="F332" s="264"/>
      <c r="G332" s="277"/>
      <c r="H332" s="277"/>
      <c r="I332" s="267"/>
      <c r="J332" s="26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82"/>
      <c r="C333" s="264"/>
      <c r="D333" s="264"/>
      <c r="E333" s="283"/>
      <c r="F333" s="264"/>
      <c r="G333" s="277"/>
      <c r="H333" s="277"/>
      <c r="I333" s="267"/>
      <c r="J333" s="26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82"/>
      <c r="C334" s="264"/>
      <c r="D334" s="264"/>
      <c r="E334" s="283"/>
      <c r="F334" s="264"/>
      <c r="G334" s="277"/>
      <c r="H334" s="277"/>
      <c r="I334" s="267"/>
      <c r="J334" s="26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82"/>
      <c r="C335" s="264"/>
      <c r="D335" s="264"/>
      <c r="E335" s="283"/>
      <c r="F335" s="264"/>
      <c r="G335" s="277"/>
      <c r="H335" s="277"/>
      <c r="I335" s="267"/>
      <c r="J335" s="26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82"/>
      <c r="C336" s="264"/>
      <c r="D336" s="264"/>
      <c r="E336" s="283"/>
      <c r="F336" s="264"/>
      <c r="G336" s="277"/>
      <c r="H336" s="277"/>
      <c r="I336" s="267"/>
      <c r="J336" s="26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82"/>
      <c r="C337" s="264"/>
      <c r="D337" s="264"/>
      <c r="E337" s="283"/>
      <c r="F337" s="264"/>
      <c r="G337" s="277"/>
      <c r="H337" s="277"/>
      <c r="I337" s="267"/>
      <c r="J337" s="26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82"/>
      <c r="C338" s="264"/>
      <c r="D338" s="264"/>
      <c r="E338" s="283"/>
      <c r="F338" s="264"/>
      <c r="G338" s="277"/>
      <c r="H338" s="277"/>
      <c r="I338" s="267"/>
      <c r="J338" s="26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82"/>
      <c r="C339" s="264"/>
      <c r="D339" s="264"/>
      <c r="E339" s="283"/>
      <c r="F339" s="264"/>
      <c r="G339" s="277"/>
      <c r="H339" s="277"/>
      <c r="I339" s="267"/>
      <c r="J339" s="26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82"/>
      <c r="C340" s="264"/>
      <c r="D340" s="264"/>
      <c r="E340" s="283"/>
      <c r="F340" s="264"/>
      <c r="G340" s="277"/>
      <c r="H340" s="277"/>
      <c r="I340" s="267"/>
      <c r="J340" s="26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82"/>
      <c r="C341" s="264"/>
      <c r="D341" s="264"/>
      <c r="E341" s="283"/>
      <c r="F341" s="264"/>
      <c r="G341" s="277"/>
      <c r="H341" s="277"/>
      <c r="I341" s="267"/>
      <c r="J341" s="26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82"/>
      <c r="C342" s="264"/>
      <c r="D342" s="264"/>
      <c r="E342" s="283"/>
      <c r="F342" s="264"/>
      <c r="G342" s="277"/>
      <c r="H342" s="277"/>
      <c r="I342" s="267"/>
      <c r="J342" s="26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82"/>
      <c r="C343" s="264"/>
      <c r="D343" s="264"/>
      <c r="E343" s="283"/>
      <c r="F343" s="264"/>
      <c r="G343" s="277"/>
      <c r="H343" s="277"/>
      <c r="I343" s="267"/>
      <c r="J343" s="26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82"/>
      <c r="C344" s="264"/>
      <c r="D344" s="264"/>
      <c r="E344" s="283"/>
      <c r="F344" s="264"/>
      <c r="G344" s="277"/>
      <c r="H344" s="277"/>
      <c r="I344" s="267"/>
      <c r="J344" s="26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82"/>
      <c r="C345" s="264"/>
      <c r="D345" s="264"/>
      <c r="E345" s="283"/>
      <c r="F345" s="264"/>
      <c r="G345" s="277"/>
      <c r="H345" s="277"/>
      <c r="I345" s="267"/>
      <c r="J345" s="26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82"/>
      <c r="C346" s="264"/>
      <c r="D346" s="264"/>
      <c r="E346" s="283"/>
      <c r="F346" s="264"/>
      <c r="G346" s="277"/>
      <c r="H346" s="277"/>
      <c r="I346" s="267"/>
      <c r="J346" s="26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82"/>
      <c r="C347" s="264"/>
      <c r="D347" s="264"/>
      <c r="E347" s="283"/>
      <c r="F347" s="264"/>
      <c r="G347" s="277"/>
      <c r="H347" s="277"/>
      <c r="I347" s="267"/>
      <c r="J347" s="26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82"/>
      <c r="C348" s="264"/>
      <c r="D348" s="264"/>
      <c r="E348" s="283"/>
      <c r="F348" s="264"/>
      <c r="G348" s="277"/>
      <c r="H348" s="277"/>
      <c r="I348" s="267"/>
      <c r="J348" s="26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82"/>
      <c r="C349" s="264"/>
      <c r="D349" s="264"/>
      <c r="E349" s="283"/>
      <c r="F349" s="264"/>
      <c r="G349" s="277"/>
      <c r="H349" s="277"/>
      <c r="I349" s="267"/>
      <c r="J349" s="26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82"/>
      <c r="C350" s="264"/>
      <c r="D350" s="264"/>
      <c r="E350" s="283"/>
      <c r="F350" s="264"/>
      <c r="G350" s="277"/>
      <c r="H350" s="277"/>
      <c r="I350" s="267"/>
      <c r="J350" s="26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82"/>
      <c r="C351" s="264"/>
      <c r="D351" s="264"/>
      <c r="E351" s="283"/>
      <c r="F351" s="264"/>
      <c r="G351" s="277"/>
      <c r="H351" s="277"/>
      <c r="I351" s="267"/>
      <c r="J351" s="26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82"/>
      <c r="C352" s="264"/>
      <c r="D352" s="264"/>
      <c r="E352" s="283"/>
      <c r="F352" s="264"/>
      <c r="G352" s="277"/>
      <c r="H352" s="277"/>
      <c r="I352" s="267"/>
      <c r="J352" s="26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82"/>
      <c r="C353" s="264"/>
      <c r="D353" s="264"/>
      <c r="E353" s="283"/>
      <c r="F353" s="264"/>
      <c r="G353" s="277"/>
      <c r="H353" s="277"/>
      <c r="I353" s="267"/>
      <c r="J353" s="26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82"/>
      <c r="C354" s="264"/>
      <c r="D354" s="264"/>
      <c r="E354" s="283"/>
      <c r="F354" s="264"/>
      <c r="G354" s="277"/>
      <c r="H354" s="277"/>
      <c r="I354" s="267"/>
      <c r="J354" s="26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82"/>
      <c r="C355" s="264"/>
      <c r="D355" s="264"/>
      <c r="E355" s="283"/>
      <c r="F355" s="264"/>
      <c r="G355" s="277"/>
      <c r="H355" s="277"/>
      <c r="I355" s="267"/>
      <c r="J355" s="26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82"/>
      <c r="C356" s="264"/>
      <c r="D356" s="264"/>
      <c r="E356" s="283"/>
      <c r="F356" s="264"/>
      <c r="G356" s="277"/>
      <c r="H356" s="277"/>
      <c r="I356" s="267"/>
      <c r="J356" s="26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82"/>
      <c r="C357" s="264"/>
      <c r="D357" s="264"/>
      <c r="E357" s="283"/>
      <c r="F357" s="264"/>
      <c r="G357" s="277"/>
      <c r="H357" s="277"/>
      <c r="I357" s="267"/>
      <c r="J357" s="26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82"/>
      <c r="C358" s="264"/>
      <c r="D358" s="264"/>
      <c r="E358" s="283"/>
      <c r="F358" s="264"/>
      <c r="G358" s="277"/>
      <c r="H358" s="277"/>
      <c r="I358" s="267"/>
      <c r="J358" s="26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82"/>
      <c r="C359" s="264"/>
      <c r="D359" s="264"/>
      <c r="E359" s="283"/>
      <c r="F359" s="264"/>
      <c r="G359" s="277"/>
      <c r="H359" s="277"/>
      <c r="I359" s="267"/>
      <c r="J359" s="26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82"/>
      <c r="C360" s="264"/>
      <c r="D360" s="264"/>
      <c r="E360" s="283"/>
      <c r="F360" s="264"/>
      <c r="G360" s="277"/>
      <c r="H360" s="277"/>
      <c r="I360" s="267"/>
      <c r="J360" s="26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82"/>
      <c r="C361" s="264"/>
      <c r="D361" s="264"/>
      <c r="E361" s="283"/>
      <c r="F361" s="264"/>
      <c r="G361" s="277"/>
      <c r="H361" s="277"/>
      <c r="I361" s="267"/>
      <c r="J361" s="26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82"/>
      <c r="C362" s="264"/>
      <c r="D362" s="264"/>
      <c r="E362" s="283"/>
      <c r="F362" s="264"/>
      <c r="G362" s="277"/>
      <c r="H362" s="277"/>
      <c r="I362" s="267"/>
      <c r="J362" s="26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82"/>
      <c r="C363" s="264"/>
      <c r="D363" s="264"/>
      <c r="E363" s="283"/>
      <c r="F363" s="264"/>
      <c r="G363" s="277"/>
      <c r="H363" s="277"/>
      <c r="I363" s="267"/>
      <c r="J363" s="26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82"/>
      <c r="C364" s="264"/>
      <c r="D364" s="264"/>
      <c r="E364" s="283"/>
      <c r="F364" s="264"/>
      <c r="G364" s="277"/>
      <c r="H364" s="277"/>
      <c r="I364" s="267"/>
      <c r="J364" s="26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82"/>
      <c r="C365" s="264"/>
      <c r="D365" s="264"/>
      <c r="E365" s="283"/>
      <c r="F365" s="264"/>
      <c r="G365" s="277"/>
      <c r="H365" s="277"/>
      <c r="I365" s="267"/>
      <c r="J365" s="26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82"/>
      <c r="C366" s="264"/>
      <c r="D366" s="264"/>
      <c r="E366" s="283"/>
      <c r="F366" s="264"/>
      <c r="G366" s="277"/>
      <c r="H366" s="277"/>
      <c r="I366" s="267"/>
      <c r="J366" s="26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82"/>
      <c r="C367" s="264"/>
      <c r="D367" s="264"/>
      <c r="E367" s="283"/>
      <c r="F367" s="264"/>
      <c r="G367" s="277"/>
      <c r="H367" s="277"/>
      <c r="I367" s="267"/>
      <c r="J367" s="26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82"/>
      <c r="C368" s="264"/>
      <c r="D368" s="264"/>
      <c r="E368" s="283"/>
      <c r="F368" s="264"/>
      <c r="G368" s="277"/>
      <c r="H368" s="277"/>
      <c r="I368" s="267"/>
      <c r="J368" s="26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82"/>
      <c r="C369" s="264"/>
      <c r="D369" s="264"/>
      <c r="E369" s="283"/>
      <c r="F369" s="264"/>
      <c r="G369" s="277"/>
      <c r="H369" s="277"/>
      <c r="I369" s="267"/>
      <c r="J369" s="26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82"/>
      <c r="C370" s="264"/>
      <c r="D370" s="264"/>
      <c r="E370" s="283"/>
      <c r="F370" s="264"/>
      <c r="G370" s="277"/>
      <c r="H370" s="277"/>
      <c r="I370" s="267"/>
      <c r="J370" s="26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82"/>
      <c r="C371" s="264"/>
      <c r="D371" s="264"/>
      <c r="E371" s="283"/>
      <c r="F371" s="264"/>
      <c r="G371" s="277"/>
      <c r="H371" s="277"/>
      <c r="I371" s="267"/>
      <c r="J371" s="26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82"/>
      <c r="C372" s="264"/>
      <c r="D372" s="264"/>
      <c r="E372" s="283"/>
      <c r="F372" s="264"/>
      <c r="G372" s="277"/>
      <c r="H372" s="277"/>
      <c r="I372" s="267"/>
      <c r="J372" s="26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82"/>
      <c r="C373" s="264"/>
      <c r="D373" s="264"/>
      <c r="E373" s="283"/>
      <c r="F373" s="264"/>
      <c r="G373" s="277"/>
      <c r="H373" s="277"/>
      <c r="I373" s="267"/>
      <c r="J373" s="26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82"/>
      <c r="C374" s="264"/>
      <c r="D374" s="264"/>
      <c r="E374" s="283"/>
      <c r="F374" s="264"/>
      <c r="G374" s="277"/>
      <c r="H374" s="277"/>
      <c r="I374" s="267"/>
      <c r="J374" s="26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82"/>
      <c r="C375" s="264"/>
      <c r="D375" s="264"/>
      <c r="E375" s="283"/>
      <c r="F375" s="264"/>
      <c r="G375" s="277"/>
      <c r="H375" s="277"/>
      <c r="I375" s="267"/>
      <c r="J375" s="26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82"/>
      <c r="C376" s="264"/>
      <c r="D376" s="264"/>
      <c r="E376" s="283"/>
      <c r="F376" s="264"/>
      <c r="G376" s="277"/>
      <c r="H376" s="277"/>
      <c r="I376" s="267"/>
      <c r="J376" s="26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82"/>
      <c r="C377" s="264"/>
      <c r="D377" s="264"/>
      <c r="E377" s="283"/>
      <c r="F377" s="264"/>
      <c r="G377" s="277"/>
      <c r="H377" s="277"/>
      <c r="I377" s="267"/>
      <c r="J377" s="26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82"/>
      <c r="C378" s="264"/>
      <c r="D378" s="264"/>
      <c r="E378" s="283"/>
      <c r="F378" s="264"/>
      <c r="G378" s="277"/>
      <c r="H378" s="277"/>
      <c r="I378" s="267"/>
      <c r="J378" s="26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82"/>
      <c r="C379" s="264"/>
      <c r="D379" s="264"/>
      <c r="E379" s="283"/>
      <c r="F379" s="264"/>
      <c r="G379" s="277"/>
      <c r="H379" s="277"/>
      <c r="I379" s="267"/>
      <c r="J379" s="26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82"/>
      <c r="C380" s="264"/>
      <c r="D380" s="264"/>
      <c r="E380" s="283"/>
      <c r="F380" s="264"/>
      <c r="G380" s="277"/>
      <c r="H380" s="277"/>
      <c r="I380" s="267"/>
      <c r="J380" s="26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82"/>
      <c r="C381" s="264"/>
      <c r="D381" s="264"/>
      <c r="E381" s="283"/>
      <c r="F381" s="264"/>
      <c r="G381" s="277"/>
      <c r="H381" s="277"/>
      <c r="I381" s="267"/>
      <c r="J381" s="26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82"/>
      <c r="C382" s="264"/>
      <c r="D382" s="264"/>
      <c r="E382" s="283"/>
      <c r="F382" s="264"/>
      <c r="G382" s="277"/>
      <c r="H382" s="277"/>
      <c r="I382" s="267"/>
      <c r="J382" s="26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82"/>
      <c r="C383" s="264"/>
      <c r="D383" s="264"/>
      <c r="E383" s="283"/>
      <c r="F383" s="264"/>
      <c r="G383" s="277"/>
      <c r="H383" s="277"/>
      <c r="I383" s="267"/>
      <c r="J383" s="26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82"/>
      <c r="C384" s="264"/>
      <c r="D384" s="264"/>
      <c r="E384" s="283"/>
      <c r="F384" s="264"/>
      <c r="G384" s="277"/>
      <c r="H384" s="277"/>
      <c r="I384" s="267"/>
      <c r="J384" s="26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82"/>
      <c r="C385" s="264"/>
      <c r="D385" s="264"/>
      <c r="E385" s="283"/>
      <c r="F385" s="264"/>
      <c r="G385" s="277"/>
      <c r="H385" s="277"/>
      <c r="I385" s="267"/>
      <c r="J385" s="26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82"/>
      <c r="C386" s="264"/>
      <c r="D386" s="264"/>
      <c r="E386" s="283"/>
      <c r="F386" s="264"/>
      <c r="G386" s="277"/>
      <c r="H386" s="277"/>
      <c r="I386" s="267"/>
      <c r="J386" s="26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82"/>
      <c r="C387" s="264"/>
      <c r="D387" s="264"/>
      <c r="E387" s="283"/>
      <c r="F387" s="264"/>
      <c r="G387" s="277"/>
      <c r="H387" s="277"/>
      <c r="I387" s="267"/>
      <c r="J387" s="26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82"/>
      <c r="C388" s="264"/>
      <c r="D388" s="264"/>
      <c r="E388" s="283"/>
      <c r="F388" s="264"/>
      <c r="G388" s="277"/>
      <c r="H388" s="277"/>
      <c r="I388" s="267"/>
      <c r="J388" s="26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82"/>
      <c r="C389" s="264"/>
      <c r="D389" s="264"/>
      <c r="E389" s="283"/>
      <c r="F389" s="264"/>
      <c r="G389" s="277"/>
      <c r="H389" s="277"/>
      <c r="I389" s="267"/>
      <c r="J389" s="26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82"/>
      <c r="C390" s="264"/>
      <c r="D390" s="264"/>
      <c r="E390" s="283"/>
      <c r="F390" s="264"/>
      <c r="G390" s="277"/>
      <c r="H390" s="277"/>
      <c r="I390" s="267"/>
      <c r="J390" s="26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82"/>
      <c r="C391" s="264"/>
      <c r="D391" s="264"/>
      <c r="E391" s="283"/>
      <c r="F391" s="264"/>
      <c r="G391" s="277"/>
      <c r="H391" s="277"/>
      <c r="I391" s="267"/>
      <c r="J391" s="26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82"/>
      <c r="C392" s="264"/>
      <c r="D392" s="264"/>
      <c r="E392" s="283"/>
      <c r="F392" s="264"/>
      <c r="G392" s="277"/>
      <c r="H392" s="277"/>
      <c r="I392" s="267"/>
      <c r="J392" s="26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82"/>
      <c r="C393" s="264"/>
      <c r="D393" s="264"/>
      <c r="E393" s="283"/>
      <c r="F393" s="264"/>
      <c r="G393" s="277"/>
      <c r="H393" s="277"/>
      <c r="I393" s="267"/>
      <c r="J393" s="26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82"/>
      <c r="C394" s="264"/>
      <c r="D394" s="264"/>
      <c r="E394" s="283"/>
      <c r="F394" s="264"/>
      <c r="G394" s="277"/>
      <c r="H394" s="277"/>
      <c r="I394" s="267"/>
      <c r="J394" s="26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82"/>
      <c r="C395" s="264"/>
      <c r="D395" s="264"/>
      <c r="E395" s="283"/>
      <c r="F395" s="264"/>
      <c r="G395" s="277"/>
      <c r="H395" s="277"/>
      <c r="I395" s="267"/>
      <c r="J395" s="26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82"/>
      <c r="C396" s="264"/>
      <c r="D396" s="264"/>
      <c r="E396" s="283"/>
      <c r="F396" s="264"/>
      <c r="G396" s="277"/>
      <c r="H396" s="277"/>
      <c r="I396" s="267"/>
      <c r="J396" s="26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82"/>
      <c r="C397" s="264"/>
      <c r="D397" s="264"/>
      <c r="E397" s="283"/>
      <c r="F397" s="264"/>
      <c r="G397" s="277"/>
      <c r="H397" s="277"/>
      <c r="I397" s="267"/>
      <c r="J397" s="26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82"/>
      <c r="C398" s="264"/>
      <c r="D398" s="264"/>
      <c r="E398" s="283"/>
      <c r="F398" s="264"/>
      <c r="G398" s="277"/>
      <c r="H398" s="277"/>
      <c r="I398" s="267"/>
      <c r="J398" s="26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82"/>
      <c r="C399" s="264"/>
      <c r="D399" s="264"/>
      <c r="E399" s="283"/>
      <c r="F399" s="264"/>
      <c r="G399" s="277"/>
      <c r="H399" s="277"/>
      <c r="I399" s="267"/>
      <c r="J399" s="26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82"/>
      <c r="C400" s="264"/>
      <c r="D400" s="264"/>
      <c r="E400" s="283"/>
      <c r="F400" s="264"/>
      <c r="G400" s="277"/>
      <c r="H400" s="277"/>
      <c r="I400" s="267"/>
      <c r="J400" s="26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82"/>
      <c r="C401" s="264"/>
      <c r="D401" s="264"/>
      <c r="E401" s="283"/>
      <c r="F401" s="264"/>
      <c r="G401" s="277"/>
      <c r="H401" s="277"/>
      <c r="I401" s="267"/>
      <c r="J401" s="26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82"/>
      <c r="C402" s="264"/>
      <c r="D402" s="264"/>
      <c r="E402" s="283"/>
      <c r="F402" s="264"/>
      <c r="G402" s="277"/>
      <c r="H402" s="277"/>
      <c r="I402" s="267"/>
      <c r="J402" s="26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82"/>
      <c r="C403" s="264"/>
      <c r="D403" s="264"/>
      <c r="E403" s="283"/>
      <c r="F403" s="264"/>
      <c r="G403" s="277"/>
      <c r="H403" s="277"/>
      <c r="I403" s="267"/>
      <c r="J403" s="26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82"/>
      <c r="C404" s="264"/>
      <c r="D404" s="264"/>
      <c r="E404" s="283"/>
      <c r="F404" s="264"/>
      <c r="G404" s="277"/>
      <c r="H404" s="277"/>
      <c r="I404" s="267"/>
      <c r="J404" s="26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82"/>
      <c r="C405" s="264"/>
      <c r="D405" s="264"/>
      <c r="E405" s="283"/>
      <c r="F405" s="264"/>
      <c r="G405" s="277"/>
      <c r="H405" s="277"/>
      <c r="I405" s="267"/>
      <c r="J405" s="26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82"/>
      <c r="C406" s="264"/>
      <c r="D406" s="264"/>
      <c r="E406" s="283"/>
      <c r="F406" s="264"/>
      <c r="G406" s="277"/>
      <c r="H406" s="277"/>
      <c r="I406" s="267"/>
      <c r="J406" s="26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82"/>
      <c r="C407" s="264"/>
      <c r="D407" s="264"/>
      <c r="E407" s="283"/>
      <c r="F407" s="264"/>
      <c r="G407" s="277"/>
      <c r="H407" s="277"/>
      <c r="I407" s="267"/>
      <c r="J407" s="26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82"/>
      <c r="C408" s="264"/>
      <c r="D408" s="264"/>
      <c r="E408" s="283"/>
      <c r="F408" s="264"/>
      <c r="G408" s="277"/>
      <c r="H408" s="277"/>
      <c r="I408" s="267"/>
      <c r="J408" s="26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82"/>
      <c r="C409" s="264"/>
      <c r="D409" s="264"/>
      <c r="E409" s="283"/>
      <c r="F409" s="264"/>
      <c r="G409" s="277"/>
      <c r="H409" s="277"/>
      <c r="I409" s="267"/>
      <c r="J409" s="26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82"/>
      <c r="C410" s="264"/>
      <c r="D410" s="264"/>
      <c r="E410" s="283"/>
      <c r="F410" s="264"/>
      <c r="G410" s="277"/>
      <c r="H410" s="277"/>
      <c r="I410" s="267"/>
      <c r="J410" s="26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82"/>
      <c r="C411" s="264"/>
      <c r="D411" s="264"/>
      <c r="E411" s="283"/>
      <c r="F411" s="264"/>
      <c r="G411" s="277"/>
      <c r="H411" s="277"/>
      <c r="I411" s="267"/>
      <c r="J411" s="26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82"/>
      <c r="C412" s="264"/>
      <c r="D412" s="264"/>
      <c r="E412" s="283"/>
      <c r="F412" s="264"/>
      <c r="G412" s="277"/>
      <c r="H412" s="277"/>
      <c r="I412" s="267"/>
      <c r="J412" s="26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82"/>
      <c r="C413" s="264"/>
      <c r="D413" s="264"/>
      <c r="E413" s="283"/>
      <c r="F413" s="264"/>
      <c r="G413" s="277"/>
      <c r="H413" s="277"/>
      <c r="I413" s="267"/>
      <c r="J413" s="26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82"/>
      <c r="C414" s="264"/>
      <c r="D414" s="264"/>
      <c r="E414" s="283"/>
      <c r="F414" s="264"/>
      <c r="G414" s="277"/>
      <c r="H414" s="277"/>
      <c r="I414" s="267"/>
      <c r="J414" s="26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82"/>
      <c r="C415" s="264"/>
      <c r="D415" s="264"/>
      <c r="E415" s="283"/>
      <c r="F415" s="264"/>
      <c r="G415" s="277"/>
      <c r="H415" s="277"/>
      <c r="I415" s="267"/>
      <c r="J415" s="26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82"/>
      <c r="C416" s="264"/>
      <c r="D416" s="264"/>
      <c r="E416" s="283"/>
      <c r="F416" s="264"/>
      <c r="G416" s="277"/>
      <c r="H416" s="277"/>
      <c r="I416" s="267"/>
      <c r="J416" s="26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82"/>
      <c r="C417" s="264"/>
      <c r="D417" s="264"/>
      <c r="E417" s="283"/>
      <c r="F417" s="264"/>
      <c r="G417" s="277"/>
      <c r="H417" s="277"/>
      <c r="I417" s="267"/>
      <c r="J417" s="26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82"/>
      <c r="C418" s="264"/>
      <c r="D418" s="264"/>
      <c r="E418" s="283"/>
      <c r="F418" s="264"/>
      <c r="G418" s="277"/>
      <c r="H418" s="277"/>
      <c r="I418" s="267"/>
      <c r="J418" s="26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82"/>
      <c r="C419" s="264"/>
      <c r="D419" s="264"/>
      <c r="E419" s="283"/>
      <c r="F419" s="264"/>
      <c r="G419" s="277"/>
      <c r="H419" s="277"/>
      <c r="I419" s="267"/>
      <c r="J419" s="26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82"/>
      <c r="C420" s="264"/>
      <c r="D420" s="264"/>
      <c r="E420" s="283"/>
      <c r="F420" s="264"/>
      <c r="G420" s="277"/>
      <c r="H420" s="277"/>
      <c r="I420" s="267"/>
      <c r="J420" s="26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82"/>
      <c r="C421" s="264"/>
      <c r="D421" s="264"/>
      <c r="E421" s="283"/>
      <c r="F421" s="264"/>
      <c r="G421" s="277"/>
      <c r="H421" s="277"/>
      <c r="I421" s="267"/>
      <c r="J421" s="26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82"/>
      <c r="C422" s="264"/>
      <c r="D422" s="264"/>
      <c r="E422" s="283"/>
      <c r="F422" s="264"/>
      <c r="G422" s="277"/>
      <c r="H422" s="277"/>
      <c r="I422" s="267"/>
      <c r="J422" s="26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82"/>
      <c r="C423" s="264"/>
      <c r="D423" s="264"/>
      <c r="E423" s="283"/>
      <c r="F423" s="264"/>
      <c r="G423" s="277"/>
      <c r="H423" s="277"/>
      <c r="I423" s="267"/>
      <c r="J423" s="26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82"/>
      <c r="C424" s="264"/>
      <c r="D424" s="264"/>
      <c r="E424" s="283"/>
      <c r="F424" s="264"/>
      <c r="G424" s="277"/>
      <c r="H424" s="277"/>
      <c r="I424" s="267"/>
      <c r="J424" s="26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82"/>
      <c r="C425" s="264"/>
      <c r="D425" s="264"/>
      <c r="E425" s="283"/>
      <c r="F425" s="264"/>
      <c r="G425" s="277"/>
      <c r="H425" s="277"/>
      <c r="I425" s="267"/>
      <c r="J425" s="26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82"/>
      <c r="C426" s="264"/>
      <c r="D426" s="264"/>
      <c r="E426" s="283"/>
      <c r="F426" s="264"/>
      <c r="G426" s="277"/>
      <c r="H426" s="277"/>
      <c r="I426" s="267"/>
      <c r="J426" s="26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82"/>
      <c r="C427" s="264"/>
      <c r="D427" s="264"/>
      <c r="E427" s="283"/>
      <c r="F427" s="264"/>
      <c r="G427" s="277"/>
      <c r="H427" s="277"/>
      <c r="I427" s="267"/>
      <c r="J427" s="26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82"/>
      <c r="C428" s="264"/>
      <c r="D428" s="264"/>
      <c r="E428" s="283"/>
      <c r="F428" s="264"/>
      <c r="G428" s="277"/>
      <c r="H428" s="277"/>
      <c r="I428" s="267"/>
      <c r="J428" s="26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82"/>
      <c r="C429" s="264"/>
      <c r="D429" s="264"/>
      <c r="E429" s="283"/>
      <c r="F429" s="264"/>
      <c r="G429" s="277"/>
      <c r="H429" s="277"/>
      <c r="I429" s="267"/>
      <c r="J429" s="26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82"/>
      <c r="C430" s="264"/>
      <c r="D430" s="264"/>
      <c r="E430" s="283"/>
      <c r="F430" s="264"/>
      <c r="G430" s="277"/>
      <c r="H430" s="277"/>
      <c r="I430" s="267"/>
      <c r="J430" s="26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82"/>
      <c r="C431" s="264"/>
      <c r="D431" s="264"/>
      <c r="E431" s="283"/>
      <c r="F431" s="264"/>
      <c r="G431" s="277"/>
      <c r="H431" s="277"/>
      <c r="I431" s="267"/>
      <c r="J431" s="26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82"/>
      <c r="C432" s="264"/>
      <c r="D432" s="264"/>
      <c r="E432" s="283"/>
      <c r="F432" s="264"/>
      <c r="G432" s="277"/>
      <c r="H432" s="277"/>
      <c r="I432" s="267"/>
      <c r="J432" s="26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82"/>
      <c r="C433" s="264"/>
      <c r="D433" s="264"/>
      <c r="E433" s="283"/>
      <c r="F433" s="264"/>
      <c r="G433" s="277"/>
      <c r="H433" s="277"/>
      <c r="I433" s="267"/>
      <c r="J433" s="26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82"/>
      <c r="C434" s="264"/>
      <c r="D434" s="264"/>
      <c r="E434" s="283"/>
      <c r="F434" s="264"/>
      <c r="G434" s="277"/>
      <c r="H434" s="277"/>
      <c r="I434" s="267"/>
      <c r="J434" s="26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82"/>
      <c r="C435" s="264"/>
      <c r="D435" s="264"/>
      <c r="E435" s="283"/>
      <c r="F435" s="264"/>
      <c r="G435" s="277"/>
      <c r="H435" s="277"/>
      <c r="I435" s="267"/>
      <c r="J435" s="26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82"/>
      <c r="C436" s="264"/>
      <c r="D436" s="264"/>
      <c r="E436" s="283"/>
      <c r="F436" s="264"/>
      <c r="G436" s="277"/>
      <c r="H436" s="277"/>
      <c r="I436" s="267"/>
      <c r="J436" s="26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82"/>
      <c r="C437" s="264"/>
      <c r="D437" s="264"/>
      <c r="E437" s="283"/>
      <c r="F437" s="264"/>
      <c r="G437" s="277"/>
      <c r="H437" s="277"/>
      <c r="I437" s="267"/>
      <c r="J437" s="26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82"/>
      <c r="C438" s="264"/>
      <c r="D438" s="264"/>
      <c r="E438" s="283"/>
      <c r="F438" s="264"/>
      <c r="G438" s="277"/>
      <c r="H438" s="277"/>
      <c r="I438" s="267"/>
      <c r="J438" s="26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82"/>
      <c r="C439" s="264"/>
      <c r="D439" s="264"/>
      <c r="E439" s="283"/>
      <c r="F439" s="264"/>
      <c r="G439" s="277"/>
      <c r="H439" s="277"/>
      <c r="I439" s="267"/>
      <c r="J439" s="26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82"/>
      <c r="C440" s="264"/>
      <c r="D440" s="264"/>
      <c r="E440" s="283"/>
      <c r="F440" s="264"/>
      <c r="G440" s="277"/>
      <c r="H440" s="277"/>
      <c r="I440" s="267"/>
      <c r="J440" s="26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82"/>
      <c r="C441" s="264"/>
      <c r="D441" s="264"/>
      <c r="E441" s="283"/>
      <c r="F441" s="264"/>
      <c r="G441" s="277"/>
      <c r="H441" s="277"/>
      <c r="I441" s="267"/>
      <c r="J441" s="26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82"/>
      <c r="C442" s="264"/>
      <c r="D442" s="264"/>
      <c r="E442" s="283"/>
      <c r="F442" s="264"/>
      <c r="G442" s="277"/>
      <c r="H442" s="277"/>
      <c r="I442" s="267"/>
      <c r="J442" s="26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82"/>
      <c r="C443" s="264"/>
      <c r="D443" s="264"/>
      <c r="E443" s="283"/>
      <c r="F443" s="264"/>
      <c r="G443" s="277"/>
      <c r="H443" s="277"/>
      <c r="I443" s="267"/>
      <c r="J443" s="26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82"/>
      <c r="C444" s="264"/>
      <c r="D444" s="264"/>
      <c r="E444" s="283"/>
      <c r="F444" s="264"/>
      <c r="G444" s="277"/>
      <c r="H444" s="277"/>
      <c r="I444" s="267"/>
      <c r="J444" s="26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82"/>
      <c r="C445" s="264"/>
      <c r="D445" s="264"/>
      <c r="E445" s="283"/>
      <c r="F445" s="264"/>
      <c r="G445" s="277"/>
      <c r="H445" s="277"/>
      <c r="I445" s="267"/>
      <c r="J445" s="26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82"/>
      <c r="C446" s="264"/>
      <c r="D446" s="264"/>
      <c r="E446" s="283"/>
      <c r="F446" s="264"/>
      <c r="G446" s="277"/>
      <c r="H446" s="277"/>
      <c r="I446" s="267"/>
      <c r="J446" s="26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82"/>
      <c r="C447" s="264"/>
      <c r="D447" s="264"/>
      <c r="E447" s="283"/>
      <c r="F447" s="264"/>
      <c r="G447" s="277"/>
      <c r="H447" s="277"/>
      <c r="I447" s="267"/>
      <c r="J447" s="26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82"/>
      <c r="C448" s="264"/>
      <c r="D448" s="264"/>
      <c r="E448" s="283"/>
      <c r="F448" s="264"/>
      <c r="G448" s="277"/>
      <c r="H448" s="277"/>
      <c r="I448" s="267"/>
      <c r="J448" s="26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82"/>
      <c r="C449" s="264"/>
      <c r="D449" s="264"/>
      <c r="E449" s="283"/>
      <c r="F449" s="264"/>
      <c r="G449" s="277"/>
      <c r="H449" s="277"/>
      <c r="I449" s="267"/>
      <c r="J449" s="26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82"/>
      <c r="C450" s="264"/>
      <c r="D450" s="264"/>
      <c r="E450" s="283"/>
      <c r="F450" s="264"/>
      <c r="G450" s="277"/>
      <c r="H450" s="277"/>
      <c r="I450" s="267"/>
      <c r="J450" s="26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82"/>
      <c r="C451" s="264"/>
      <c r="D451" s="264"/>
      <c r="E451" s="283"/>
      <c r="F451" s="264"/>
      <c r="G451" s="277"/>
      <c r="H451" s="277"/>
      <c r="I451" s="267"/>
      <c r="J451" s="26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82"/>
      <c r="C452" s="264"/>
      <c r="D452" s="264"/>
      <c r="E452" s="283"/>
      <c r="F452" s="264"/>
      <c r="G452" s="277"/>
      <c r="H452" s="277"/>
      <c r="I452" s="267"/>
      <c r="J452" s="26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82"/>
      <c r="C453" s="264"/>
      <c r="D453" s="264"/>
      <c r="E453" s="283"/>
      <c r="F453" s="264"/>
      <c r="G453" s="277"/>
      <c r="H453" s="277"/>
      <c r="I453" s="267"/>
      <c r="J453" s="26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82"/>
      <c r="C454" s="264"/>
      <c r="D454" s="264"/>
      <c r="E454" s="283"/>
      <c r="F454" s="264"/>
      <c r="G454" s="277"/>
      <c r="H454" s="277"/>
      <c r="I454" s="267"/>
      <c r="J454" s="26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82"/>
      <c r="C455" s="264"/>
      <c r="D455" s="264"/>
      <c r="E455" s="283"/>
      <c r="F455" s="264"/>
      <c r="G455" s="277"/>
      <c r="H455" s="277"/>
      <c r="I455" s="267"/>
      <c r="J455" s="26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82"/>
      <c r="C456" s="264"/>
      <c r="D456" s="264"/>
      <c r="E456" s="283"/>
      <c r="F456" s="264"/>
      <c r="G456" s="277"/>
      <c r="H456" s="277"/>
      <c r="I456" s="267"/>
      <c r="J456" s="26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82"/>
      <c r="C457" s="264"/>
      <c r="D457" s="264"/>
      <c r="E457" s="283"/>
      <c r="F457" s="264"/>
      <c r="G457" s="277"/>
      <c r="H457" s="277"/>
      <c r="I457" s="267"/>
      <c r="J457" s="26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82"/>
      <c r="C458" s="264"/>
      <c r="D458" s="264"/>
      <c r="E458" s="283"/>
      <c r="F458" s="264"/>
      <c r="G458" s="277"/>
      <c r="H458" s="277"/>
      <c r="I458" s="267"/>
      <c r="J458" s="26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82"/>
      <c r="C459" s="264"/>
      <c r="D459" s="264"/>
      <c r="E459" s="283"/>
      <c r="F459" s="264"/>
      <c r="G459" s="277"/>
      <c r="H459" s="277"/>
      <c r="I459" s="267"/>
      <c r="J459" s="26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82"/>
      <c r="C460" s="264"/>
      <c r="D460" s="264"/>
      <c r="E460" s="283"/>
      <c r="F460" s="264"/>
      <c r="G460" s="277"/>
      <c r="H460" s="277"/>
      <c r="I460" s="267"/>
      <c r="J460" s="26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82"/>
      <c r="C461" s="264"/>
      <c r="D461" s="264"/>
      <c r="E461" s="283"/>
      <c r="F461" s="264"/>
      <c r="G461" s="277"/>
      <c r="H461" s="277"/>
      <c r="I461" s="267"/>
      <c r="J461" s="26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82"/>
      <c r="C462" s="264"/>
      <c r="D462" s="264"/>
      <c r="E462" s="283"/>
      <c r="F462" s="264"/>
      <c r="G462" s="277"/>
      <c r="H462" s="277"/>
      <c r="I462" s="267"/>
      <c r="J462" s="26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82"/>
      <c r="C463" s="264"/>
      <c r="D463" s="264"/>
      <c r="E463" s="283"/>
      <c r="F463" s="264"/>
      <c r="G463" s="277"/>
      <c r="H463" s="277"/>
      <c r="I463" s="267"/>
      <c r="J463" s="26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82"/>
      <c r="C464" s="264"/>
      <c r="D464" s="264"/>
      <c r="E464" s="283"/>
      <c r="F464" s="264"/>
      <c r="G464" s="277"/>
      <c r="H464" s="277"/>
      <c r="I464" s="267"/>
      <c r="J464" s="26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82"/>
      <c r="C465" s="264"/>
      <c r="D465" s="264"/>
      <c r="E465" s="283"/>
      <c r="F465" s="264"/>
      <c r="G465" s="277"/>
      <c r="H465" s="277"/>
      <c r="I465" s="267"/>
      <c r="J465" s="26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82"/>
      <c r="C466" s="264"/>
      <c r="D466" s="264"/>
      <c r="E466" s="283"/>
      <c r="F466" s="264"/>
      <c r="G466" s="277"/>
      <c r="H466" s="277"/>
      <c r="I466" s="267"/>
      <c r="J466" s="26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82"/>
      <c r="C467" s="264"/>
      <c r="D467" s="264"/>
      <c r="E467" s="283"/>
      <c r="F467" s="264"/>
      <c r="G467" s="277"/>
      <c r="H467" s="277"/>
      <c r="I467" s="267"/>
      <c r="J467" s="26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82"/>
      <c r="C468" s="264"/>
      <c r="D468" s="264"/>
      <c r="E468" s="283"/>
      <c r="F468" s="264"/>
      <c r="G468" s="277"/>
      <c r="H468" s="277"/>
      <c r="I468" s="267"/>
      <c r="J468" s="26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82"/>
      <c r="C469" s="264"/>
      <c r="D469" s="264"/>
      <c r="E469" s="283"/>
      <c r="F469" s="264"/>
      <c r="G469" s="277"/>
      <c r="H469" s="277"/>
      <c r="I469" s="267"/>
      <c r="J469" s="26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82"/>
      <c r="C470" s="264"/>
      <c r="D470" s="264"/>
      <c r="E470" s="283"/>
      <c r="F470" s="264"/>
      <c r="G470" s="277"/>
      <c r="H470" s="277"/>
      <c r="I470" s="267"/>
      <c r="J470" s="26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82"/>
      <c r="C471" s="264"/>
      <c r="D471" s="264"/>
      <c r="E471" s="283"/>
      <c r="F471" s="264"/>
      <c r="G471" s="277"/>
      <c r="H471" s="277"/>
      <c r="I471" s="267"/>
      <c r="J471" s="26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82"/>
      <c r="C472" s="264"/>
      <c r="D472" s="264"/>
      <c r="E472" s="283"/>
      <c r="F472" s="264"/>
      <c r="G472" s="277"/>
      <c r="H472" s="277"/>
      <c r="I472" s="267"/>
      <c r="J472" s="26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82"/>
      <c r="C473" s="264"/>
      <c r="D473" s="264"/>
      <c r="E473" s="283"/>
      <c r="F473" s="264"/>
      <c r="G473" s="277"/>
      <c r="H473" s="277"/>
      <c r="I473" s="267"/>
      <c r="J473" s="26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82"/>
      <c r="C474" s="264"/>
      <c r="D474" s="264"/>
      <c r="E474" s="283"/>
      <c r="F474" s="264"/>
      <c r="G474" s="277"/>
      <c r="H474" s="277"/>
      <c r="I474" s="267"/>
      <c r="J474" s="26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82"/>
      <c r="C475" s="264"/>
      <c r="D475" s="264"/>
      <c r="E475" s="283"/>
      <c r="F475" s="264"/>
      <c r="G475" s="277"/>
      <c r="H475" s="277"/>
      <c r="I475" s="267"/>
      <c r="J475" s="26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82"/>
      <c r="C476" s="264"/>
      <c r="D476" s="264"/>
      <c r="E476" s="283"/>
      <c r="F476" s="264"/>
      <c r="G476" s="277"/>
      <c r="H476" s="277"/>
      <c r="I476" s="267"/>
      <c r="J476" s="26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82"/>
      <c r="C477" s="264"/>
      <c r="D477" s="264"/>
      <c r="E477" s="283"/>
      <c r="F477" s="264"/>
      <c r="G477" s="277"/>
      <c r="H477" s="277"/>
      <c r="I477" s="267"/>
      <c r="J477" s="26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82"/>
      <c r="C478" s="264"/>
      <c r="D478" s="264"/>
      <c r="E478" s="283"/>
      <c r="F478" s="264"/>
      <c r="G478" s="277"/>
      <c r="H478" s="277"/>
      <c r="I478" s="267"/>
      <c r="J478" s="26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82"/>
      <c r="C479" s="264"/>
      <c r="D479" s="264"/>
      <c r="E479" s="283"/>
      <c r="F479" s="264"/>
      <c r="G479" s="277"/>
      <c r="H479" s="277"/>
      <c r="I479" s="267"/>
      <c r="J479" s="26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82"/>
      <c r="C480" s="264"/>
      <c r="D480" s="264"/>
      <c r="E480" s="283"/>
      <c r="F480" s="264"/>
      <c r="G480" s="277"/>
      <c r="H480" s="277"/>
      <c r="I480" s="267"/>
      <c r="J480" s="26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82"/>
      <c r="C481" s="264"/>
      <c r="D481" s="264"/>
      <c r="E481" s="283"/>
      <c r="F481" s="264"/>
      <c r="G481" s="277"/>
      <c r="H481" s="277"/>
      <c r="I481" s="267"/>
      <c r="J481" s="26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82"/>
      <c r="C482" s="264"/>
      <c r="D482" s="264"/>
      <c r="E482" s="283"/>
      <c r="F482" s="264"/>
      <c r="G482" s="277"/>
      <c r="H482" s="277"/>
      <c r="I482" s="267"/>
      <c r="J482" s="26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82"/>
      <c r="C483" s="264"/>
      <c r="D483" s="264"/>
      <c r="E483" s="283"/>
      <c r="F483" s="264"/>
      <c r="G483" s="277"/>
      <c r="H483" s="277"/>
      <c r="I483" s="267"/>
      <c r="J483" s="26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82"/>
      <c r="C484" s="264"/>
      <c r="D484" s="264"/>
      <c r="E484" s="283"/>
      <c r="F484" s="264"/>
      <c r="G484" s="277"/>
      <c r="H484" s="277"/>
      <c r="I484" s="267"/>
      <c r="J484" s="26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82"/>
      <c r="C485" s="264"/>
      <c r="D485" s="264"/>
      <c r="E485" s="283"/>
      <c r="F485" s="264"/>
      <c r="G485" s="277"/>
      <c r="H485" s="277"/>
      <c r="I485" s="267"/>
      <c r="J485" s="26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82"/>
      <c r="C486" s="264"/>
      <c r="D486" s="264"/>
      <c r="E486" s="283"/>
      <c r="F486" s="264"/>
      <c r="G486" s="277"/>
      <c r="H486" s="277"/>
      <c r="I486" s="267"/>
      <c r="J486" s="26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82"/>
      <c r="C487" s="264"/>
      <c r="D487" s="264"/>
      <c r="E487" s="283"/>
      <c r="F487" s="264"/>
      <c r="G487" s="277"/>
      <c r="H487" s="277"/>
      <c r="I487" s="267"/>
      <c r="J487" s="26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82"/>
      <c r="C488" s="264"/>
      <c r="D488" s="264"/>
      <c r="E488" s="283"/>
      <c r="F488" s="264"/>
      <c r="G488" s="277"/>
      <c r="H488" s="277"/>
      <c r="I488" s="267"/>
      <c r="J488" s="26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82"/>
      <c r="C489" s="264"/>
      <c r="D489" s="264"/>
      <c r="E489" s="283"/>
      <c r="F489" s="264"/>
      <c r="G489" s="277"/>
      <c r="H489" s="277"/>
      <c r="I489" s="267"/>
      <c r="J489" s="26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82"/>
      <c r="C490" s="264"/>
      <c r="D490" s="264"/>
      <c r="E490" s="283"/>
      <c r="F490" s="264"/>
      <c r="G490" s="277"/>
      <c r="H490" s="277"/>
      <c r="I490" s="267"/>
      <c r="J490" s="26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82"/>
      <c r="C491" s="264"/>
      <c r="D491" s="264"/>
      <c r="E491" s="283"/>
      <c r="F491" s="264"/>
      <c r="G491" s="277"/>
      <c r="H491" s="277"/>
      <c r="I491" s="267"/>
      <c r="J491" s="26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82"/>
      <c r="C492" s="264"/>
      <c r="D492" s="264"/>
      <c r="E492" s="283"/>
      <c r="F492" s="264"/>
      <c r="G492" s="277"/>
      <c r="H492" s="277"/>
      <c r="I492" s="267"/>
      <c r="J492" s="26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82"/>
      <c r="C493" s="264"/>
      <c r="D493" s="264"/>
      <c r="E493" s="283"/>
      <c r="F493" s="264"/>
      <c r="G493" s="277"/>
      <c r="H493" s="277"/>
      <c r="I493" s="267"/>
      <c r="J493" s="26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82"/>
      <c r="C494" s="264"/>
      <c r="D494" s="264"/>
      <c r="E494" s="283"/>
      <c r="F494" s="264"/>
      <c r="G494" s="277"/>
      <c r="H494" s="277"/>
      <c r="I494" s="267"/>
      <c r="J494" s="26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82"/>
      <c r="C495" s="264"/>
      <c r="D495" s="264"/>
      <c r="E495" s="283"/>
      <c r="F495" s="264"/>
      <c r="G495" s="277"/>
      <c r="H495" s="277"/>
      <c r="I495" s="267"/>
      <c r="J495" s="26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82"/>
      <c r="C496" s="264"/>
      <c r="D496" s="264"/>
      <c r="E496" s="283"/>
      <c r="F496" s="264"/>
      <c r="G496" s="277"/>
      <c r="H496" s="277"/>
      <c r="I496" s="267"/>
      <c r="J496" s="26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82"/>
      <c r="C497" s="264"/>
      <c r="D497" s="264"/>
      <c r="E497" s="283"/>
      <c r="F497" s="264"/>
      <c r="G497" s="277"/>
      <c r="H497" s="277"/>
      <c r="I497" s="267"/>
      <c r="J497" s="26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82"/>
      <c r="C498" s="264"/>
      <c r="D498" s="264"/>
      <c r="E498" s="283"/>
      <c r="F498" s="264"/>
      <c r="G498" s="277"/>
      <c r="H498" s="277"/>
      <c r="I498" s="267"/>
      <c r="J498" s="26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82"/>
      <c r="C499" s="264"/>
      <c r="D499" s="264"/>
      <c r="E499" s="283"/>
      <c r="F499" s="264"/>
      <c r="G499" s="277"/>
      <c r="H499" s="277"/>
      <c r="I499" s="267"/>
      <c r="J499" s="26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82"/>
      <c r="C500" s="264"/>
      <c r="D500" s="264"/>
      <c r="E500" s="283"/>
      <c r="F500" s="264"/>
      <c r="G500" s="277"/>
      <c r="H500" s="277"/>
      <c r="I500" s="267"/>
      <c r="J500" s="26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82"/>
      <c r="C501" s="264"/>
      <c r="D501" s="264"/>
      <c r="E501" s="283"/>
      <c r="F501" s="264"/>
      <c r="G501" s="277"/>
      <c r="H501" s="277"/>
      <c r="I501" s="267"/>
      <c r="J501" s="26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82"/>
      <c r="C502" s="264"/>
      <c r="D502" s="264"/>
      <c r="E502" s="283"/>
      <c r="F502" s="264"/>
      <c r="G502" s="277"/>
      <c r="H502" s="277"/>
      <c r="I502" s="267"/>
      <c r="J502" s="26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82"/>
      <c r="C503" s="264"/>
      <c r="D503" s="264"/>
      <c r="E503" s="283"/>
      <c r="F503" s="264"/>
      <c r="G503" s="277"/>
      <c r="H503" s="277"/>
      <c r="I503" s="267"/>
      <c r="J503" s="26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82"/>
      <c r="C504" s="264"/>
      <c r="D504" s="264"/>
      <c r="E504" s="283"/>
      <c r="F504" s="264"/>
      <c r="G504" s="277"/>
      <c r="H504" s="277"/>
      <c r="I504" s="267"/>
      <c r="J504" s="26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82"/>
      <c r="C505" s="264"/>
      <c r="D505" s="264"/>
      <c r="E505" s="283"/>
      <c r="F505" s="264"/>
      <c r="G505" s="277"/>
      <c r="H505" s="277"/>
      <c r="I505" s="267"/>
      <c r="J505" s="26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82"/>
      <c r="C506" s="264"/>
      <c r="D506" s="264"/>
      <c r="E506" s="283"/>
      <c r="F506" s="264"/>
      <c r="G506" s="277"/>
      <c r="H506" s="277"/>
      <c r="I506" s="267"/>
      <c r="J506" s="26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82"/>
      <c r="C507" s="264"/>
      <c r="D507" s="264"/>
      <c r="E507" s="283"/>
      <c r="F507" s="264"/>
      <c r="G507" s="277"/>
      <c r="H507" s="277"/>
      <c r="I507" s="267"/>
      <c r="J507" s="26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82"/>
      <c r="C508" s="264"/>
      <c r="D508" s="264"/>
      <c r="E508" s="283"/>
      <c r="F508" s="264"/>
      <c r="G508" s="277"/>
      <c r="H508" s="277"/>
      <c r="I508" s="267"/>
      <c r="J508" s="26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82"/>
      <c r="C509" s="264"/>
      <c r="D509" s="264"/>
      <c r="E509" s="283"/>
      <c r="F509" s="264"/>
      <c r="G509" s="277"/>
      <c r="H509" s="277"/>
      <c r="I509" s="267"/>
      <c r="J509" s="26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82"/>
      <c r="C510" s="264"/>
      <c r="D510" s="264"/>
      <c r="E510" s="283"/>
      <c r="F510" s="264"/>
      <c r="G510" s="277"/>
      <c r="H510" s="277"/>
      <c r="I510" s="267"/>
      <c r="J510" s="26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82"/>
      <c r="C511" s="264"/>
      <c r="D511" s="264"/>
      <c r="E511" s="283"/>
      <c r="F511" s="264"/>
      <c r="G511" s="277"/>
      <c r="H511" s="277"/>
      <c r="I511" s="267"/>
      <c r="J511" s="26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82"/>
      <c r="C512" s="264"/>
      <c r="D512" s="264"/>
      <c r="E512" s="283"/>
      <c r="F512" s="264"/>
      <c r="G512" s="277"/>
      <c r="H512" s="277"/>
      <c r="I512" s="267"/>
      <c r="J512" s="26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82"/>
      <c r="C513" s="264"/>
      <c r="D513" s="264"/>
      <c r="E513" s="283"/>
      <c r="F513" s="264"/>
      <c r="G513" s="277"/>
      <c r="H513" s="277"/>
      <c r="I513" s="267"/>
      <c r="J513" s="26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82"/>
      <c r="C514" s="264"/>
      <c r="D514" s="264"/>
      <c r="E514" s="283"/>
      <c r="F514" s="264"/>
      <c r="G514" s="277"/>
      <c r="H514" s="277"/>
      <c r="I514" s="267"/>
      <c r="J514" s="26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82"/>
      <c r="C515" s="264"/>
      <c r="D515" s="264"/>
      <c r="E515" s="283"/>
      <c r="F515" s="264"/>
      <c r="G515" s="277"/>
      <c r="H515" s="277"/>
      <c r="I515" s="267"/>
      <c r="J515" s="26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82"/>
      <c r="C516" s="264"/>
      <c r="D516" s="264"/>
      <c r="E516" s="283"/>
      <c r="F516" s="264"/>
      <c r="G516" s="277"/>
      <c r="H516" s="277"/>
      <c r="I516" s="267"/>
      <c r="J516" s="26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82"/>
      <c r="C517" s="264"/>
      <c r="D517" s="264"/>
      <c r="E517" s="283"/>
      <c r="F517" s="264"/>
      <c r="G517" s="277"/>
      <c r="H517" s="277"/>
      <c r="I517" s="267"/>
      <c r="J517" s="26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82"/>
      <c r="C518" s="264"/>
      <c r="D518" s="264"/>
      <c r="E518" s="283"/>
      <c r="F518" s="264"/>
      <c r="G518" s="277"/>
      <c r="H518" s="277"/>
      <c r="I518" s="267"/>
      <c r="J518" s="26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82"/>
      <c r="C519" s="264"/>
      <c r="D519" s="264"/>
      <c r="E519" s="283"/>
      <c r="F519" s="264"/>
      <c r="G519" s="277"/>
      <c r="H519" s="277"/>
      <c r="I519" s="267"/>
      <c r="J519" s="26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82"/>
      <c r="C520" s="264"/>
      <c r="D520" s="264"/>
      <c r="E520" s="283"/>
      <c r="F520" s="264"/>
      <c r="G520" s="277"/>
      <c r="H520" s="277"/>
      <c r="I520" s="267"/>
      <c r="J520" s="26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82"/>
      <c r="C521" s="264"/>
      <c r="D521" s="264"/>
      <c r="E521" s="283"/>
      <c r="F521" s="264"/>
      <c r="G521" s="277"/>
      <c r="H521" s="277"/>
      <c r="I521" s="267"/>
      <c r="J521" s="26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82"/>
      <c r="C522" s="264"/>
      <c r="D522" s="264"/>
      <c r="E522" s="283"/>
      <c r="F522" s="264"/>
      <c r="G522" s="277"/>
      <c r="H522" s="277"/>
      <c r="I522" s="267"/>
      <c r="J522" s="26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82"/>
      <c r="C523" s="264"/>
      <c r="D523" s="264"/>
      <c r="E523" s="283"/>
      <c r="F523" s="264"/>
      <c r="G523" s="277"/>
      <c r="H523" s="277"/>
      <c r="I523" s="267"/>
      <c r="J523" s="26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82"/>
      <c r="C524" s="264"/>
      <c r="D524" s="264"/>
      <c r="E524" s="283"/>
      <c r="F524" s="264"/>
      <c r="G524" s="277"/>
      <c r="H524" s="277"/>
      <c r="I524" s="267"/>
      <c r="J524" s="26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82"/>
      <c r="C525" s="264"/>
      <c r="D525" s="264"/>
      <c r="E525" s="283"/>
      <c r="F525" s="264"/>
      <c r="G525" s="277"/>
      <c r="H525" s="277"/>
      <c r="I525" s="267"/>
      <c r="J525" s="26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82"/>
      <c r="C526" s="264"/>
      <c r="D526" s="264"/>
      <c r="E526" s="283"/>
      <c r="F526" s="264"/>
      <c r="G526" s="277"/>
      <c r="H526" s="277"/>
      <c r="I526" s="267"/>
      <c r="J526" s="26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82"/>
      <c r="C527" s="264"/>
      <c r="D527" s="264"/>
      <c r="E527" s="283"/>
      <c r="F527" s="264"/>
      <c r="G527" s="277"/>
      <c r="H527" s="277"/>
      <c r="I527" s="267"/>
      <c r="J527" s="26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82"/>
      <c r="C528" s="264"/>
      <c r="D528" s="264"/>
      <c r="E528" s="283"/>
      <c r="F528" s="264"/>
      <c r="G528" s="277"/>
      <c r="H528" s="277"/>
      <c r="I528" s="267"/>
      <c r="J528" s="26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82"/>
      <c r="C529" s="264"/>
      <c r="D529" s="264"/>
      <c r="E529" s="283"/>
      <c r="F529" s="264"/>
      <c r="G529" s="277"/>
      <c r="H529" s="277"/>
      <c r="I529" s="267"/>
      <c r="J529" s="26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82"/>
      <c r="C530" s="264"/>
      <c r="D530" s="264"/>
      <c r="E530" s="283"/>
      <c r="F530" s="264"/>
      <c r="G530" s="277"/>
      <c r="H530" s="277"/>
      <c r="I530" s="267"/>
      <c r="J530" s="26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82"/>
      <c r="C531" s="264"/>
      <c r="D531" s="264"/>
      <c r="E531" s="283"/>
      <c r="F531" s="264"/>
      <c r="G531" s="277"/>
      <c r="H531" s="277"/>
      <c r="I531" s="267"/>
      <c r="J531" s="26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82"/>
      <c r="C532" s="264"/>
      <c r="D532" s="264"/>
      <c r="E532" s="283"/>
      <c r="F532" s="264"/>
      <c r="G532" s="277"/>
      <c r="H532" s="277"/>
      <c r="I532" s="267"/>
      <c r="J532" s="26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82"/>
      <c r="C533" s="264"/>
      <c r="D533" s="264"/>
      <c r="E533" s="283"/>
      <c r="F533" s="264"/>
      <c r="G533" s="277"/>
      <c r="H533" s="277"/>
      <c r="I533" s="267"/>
      <c r="J533" s="26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82"/>
      <c r="C534" s="264"/>
      <c r="D534" s="264"/>
      <c r="E534" s="283"/>
      <c r="F534" s="264"/>
      <c r="G534" s="277"/>
      <c r="H534" s="277"/>
      <c r="I534" s="267"/>
      <c r="J534" s="26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82"/>
      <c r="C535" s="264"/>
      <c r="D535" s="264"/>
      <c r="E535" s="283"/>
      <c r="F535" s="264"/>
      <c r="G535" s="277"/>
      <c r="H535" s="277"/>
      <c r="I535" s="267"/>
      <c r="J535" s="26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82"/>
      <c r="C536" s="264"/>
      <c r="D536" s="264"/>
      <c r="E536" s="283"/>
      <c r="F536" s="264"/>
      <c r="G536" s="277"/>
      <c r="H536" s="277"/>
      <c r="I536" s="267"/>
      <c r="J536" s="26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82"/>
      <c r="C537" s="264"/>
      <c r="D537" s="264"/>
      <c r="E537" s="283"/>
      <c r="F537" s="264"/>
      <c r="G537" s="277"/>
      <c r="H537" s="277"/>
      <c r="I537" s="267"/>
      <c r="J537" s="26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82"/>
      <c r="C538" s="264"/>
      <c r="D538" s="264"/>
      <c r="E538" s="283"/>
      <c r="F538" s="264"/>
      <c r="G538" s="277"/>
      <c r="H538" s="277"/>
      <c r="I538" s="267"/>
      <c r="J538" s="26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82"/>
      <c r="C539" s="264"/>
      <c r="D539" s="264"/>
      <c r="E539" s="283"/>
      <c r="F539" s="264"/>
      <c r="G539" s="277"/>
      <c r="H539" s="277"/>
      <c r="I539" s="267"/>
      <c r="J539" s="26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82"/>
      <c r="C540" s="264"/>
      <c r="D540" s="264"/>
      <c r="E540" s="283"/>
      <c r="F540" s="264"/>
      <c r="G540" s="277"/>
      <c r="H540" s="277"/>
      <c r="I540" s="267"/>
      <c r="J540" s="26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82"/>
      <c r="C541" s="264"/>
      <c r="D541" s="264"/>
      <c r="E541" s="283"/>
      <c r="F541" s="264"/>
      <c r="G541" s="277"/>
      <c r="H541" s="277"/>
      <c r="I541" s="267"/>
      <c r="J541" s="26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82"/>
      <c r="C542" s="264"/>
      <c r="D542" s="264"/>
      <c r="E542" s="283"/>
      <c r="F542" s="264"/>
      <c r="G542" s="277"/>
      <c r="H542" s="277"/>
      <c r="I542" s="267"/>
      <c r="J542" s="26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82"/>
      <c r="C543" s="264"/>
      <c r="D543" s="264"/>
      <c r="E543" s="283"/>
      <c r="F543" s="264"/>
      <c r="G543" s="277"/>
      <c r="H543" s="277"/>
      <c r="I543" s="267"/>
      <c r="J543" s="26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82"/>
      <c r="C544" s="264"/>
      <c r="D544" s="264"/>
      <c r="E544" s="283"/>
      <c r="F544" s="264"/>
      <c r="G544" s="277"/>
      <c r="H544" s="277"/>
      <c r="I544" s="267"/>
      <c r="J544" s="26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82"/>
      <c r="C545" s="264"/>
      <c r="D545" s="264"/>
      <c r="E545" s="283"/>
      <c r="F545" s="264"/>
      <c r="G545" s="277"/>
      <c r="H545" s="277"/>
      <c r="I545" s="267"/>
      <c r="J545" s="26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82"/>
      <c r="C546" s="264"/>
      <c r="D546" s="264"/>
      <c r="E546" s="283"/>
      <c r="F546" s="264"/>
      <c r="G546" s="277"/>
      <c r="H546" s="277"/>
      <c r="I546" s="267"/>
      <c r="J546" s="26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82"/>
      <c r="C547" s="264"/>
      <c r="D547" s="264"/>
      <c r="E547" s="283"/>
      <c r="F547" s="264"/>
      <c r="G547" s="277"/>
      <c r="H547" s="277"/>
      <c r="I547" s="267"/>
      <c r="J547" s="26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82"/>
      <c r="C548" s="264"/>
      <c r="D548" s="264"/>
      <c r="E548" s="283"/>
      <c r="F548" s="264"/>
      <c r="G548" s="277"/>
      <c r="H548" s="277"/>
      <c r="I548" s="267"/>
      <c r="J548" s="26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82"/>
      <c r="C549" s="264"/>
      <c r="D549" s="264"/>
      <c r="E549" s="283"/>
      <c r="F549" s="264"/>
      <c r="G549" s="277"/>
      <c r="H549" s="277"/>
      <c r="I549" s="267"/>
      <c r="J549" s="26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82"/>
      <c r="C550" s="264"/>
      <c r="D550" s="264"/>
      <c r="E550" s="283"/>
      <c r="F550" s="264"/>
      <c r="G550" s="277"/>
      <c r="H550" s="277"/>
      <c r="I550" s="267"/>
      <c r="J550" s="26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82"/>
      <c r="C551" s="264"/>
      <c r="D551" s="264"/>
      <c r="E551" s="283"/>
      <c r="F551" s="264"/>
      <c r="G551" s="277"/>
      <c r="H551" s="277"/>
      <c r="I551" s="267"/>
      <c r="J551" s="26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82"/>
      <c r="C552" s="264"/>
      <c r="D552" s="264"/>
      <c r="E552" s="283"/>
      <c r="F552" s="264"/>
      <c r="G552" s="277"/>
      <c r="H552" s="277"/>
      <c r="I552" s="267"/>
      <c r="J552" s="26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82"/>
      <c r="C553" s="264"/>
      <c r="D553" s="264"/>
      <c r="E553" s="283"/>
      <c r="F553" s="264"/>
      <c r="G553" s="277"/>
      <c r="H553" s="277"/>
      <c r="I553" s="267"/>
      <c r="J553" s="26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82"/>
      <c r="C554" s="264"/>
      <c r="D554" s="264"/>
      <c r="E554" s="283"/>
      <c r="F554" s="264"/>
      <c r="G554" s="277"/>
      <c r="H554" s="277"/>
      <c r="I554" s="267"/>
      <c r="J554" s="26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82"/>
      <c r="C555" s="264"/>
      <c r="D555" s="264"/>
      <c r="E555" s="283"/>
      <c r="F555" s="264"/>
      <c r="G555" s="277"/>
      <c r="H555" s="277"/>
      <c r="I555" s="267"/>
      <c r="J555" s="26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82"/>
      <c r="C556" s="264"/>
      <c r="D556" s="264"/>
      <c r="E556" s="283"/>
      <c r="F556" s="264"/>
      <c r="G556" s="277"/>
      <c r="H556" s="277"/>
      <c r="I556" s="267"/>
      <c r="J556" s="26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82"/>
      <c r="C557" s="264"/>
      <c r="D557" s="264"/>
      <c r="E557" s="283"/>
      <c r="F557" s="264"/>
      <c r="G557" s="277"/>
      <c r="H557" s="277"/>
      <c r="I557" s="267"/>
      <c r="J557" s="26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82"/>
      <c r="C558" s="264"/>
      <c r="D558" s="264"/>
      <c r="E558" s="283"/>
      <c r="F558" s="264"/>
      <c r="G558" s="277"/>
      <c r="H558" s="277"/>
      <c r="I558" s="267"/>
      <c r="J558" s="26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82"/>
      <c r="C559" s="264"/>
      <c r="D559" s="264"/>
      <c r="E559" s="283"/>
      <c r="F559" s="264"/>
      <c r="G559" s="277"/>
      <c r="H559" s="277"/>
      <c r="I559" s="267"/>
      <c r="J559" s="26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82"/>
      <c r="C560" s="264"/>
      <c r="D560" s="264"/>
      <c r="E560" s="283"/>
      <c r="F560" s="264"/>
      <c r="G560" s="277"/>
      <c r="H560" s="277"/>
      <c r="I560" s="267"/>
      <c r="J560" s="26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82"/>
      <c r="C561" s="264"/>
      <c r="D561" s="264"/>
      <c r="E561" s="283"/>
      <c r="F561" s="264"/>
      <c r="G561" s="277"/>
      <c r="H561" s="277"/>
      <c r="I561" s="267"/>
      <c r="J561" s="26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82"/>
      <c r="C562" s="264"/>
      <c r="D562" s="264"/>
      <c r="E562" s="283"/>
      <c r="F562" s="264"/>
      <c r="G562" s="277"/>
      <c r="H562" s="277"/>
      <c r="I562" s="267"/>
      <c r="J562" s="26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82"/>
      <c r="C563" s="264"/>
      <c r="D563" s="264"/>
      <c r="E563" s="283"/>
      <c r="F563" s="264"/>
      <c r="G563" s="277"/>
      <c r="H563" s="277"/>
      <c r="I563" s="267"/>
      <c r="J563" s="26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82"/>
      <c r="C564" s="264"/>
      <c r="D564" s="264"/>
      <c r="E564" s="283"/>
      <c r="F564" s="264"/>
      <c r="G564" s="277"/>
      <c r="H564" s="277"/>
      <c r="I564" s="267"/>
      <c r="J564" s="26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82"/>
      <c r="C565" s="264"/>
      <c r="D565" s="264"/>
      <c r="E565" s="283"/>
      <c r="F565" s="264"/>
      <c r="G565" s="277"/>
      <c r="H565" s="277"/>
      <c r="I565" s="267"/>
      <c r="J565" s="26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82"/>
      <c r="C566" s="264"/>
      <c r="D566" s="264"/>
      <c r="E566" s="283"/>
      <c r="F566" s="264"/>
      <c r="G566" s="277"/>
      <c r="H566" s="277"/>
      <c r="I566" s="267"/>
      <c r="J566" s="26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82"/>
      <c r="C567" s="264"/>
      <c r="D567" s="264"/>
      <c r="E567" s="283"/>
      <c r="F567" s="264"/>
      <c r="G567" s="277"/>
      <c r="H567" s="277"/>
      <c r="I567" s="267"/>
      <c r="J567" s="26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82"/>
      <c r="C568" s="264"/>
      <c r="D568" s="264"/>
      <c r="E568" s="283"/>
      <c r="F568" s="264"/>
      <c r="G568" s="277"/>
      <c r="H568" s="277"/>
      <c r="I568" s="267"/>
      <c r="J568" s="26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82"/>
      <c r="C569" s="264"/>
      <c r="D569" s="264"/>
      <c r="E569" s="283"/>
      <c r="F569" s="264"/>
      <c r="G569" s="277"/>
      <c r="H569" s="277"/>
      <c r="I569" s="267"/>
      <c r="J569" s="26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82"/>
      <c r="C570" s="264"/>
      <c r="D570" s="264"/>
      <c r="E570" s="283"/>
      <c r="F570" s="264"/>
      <c r="G570" s="277"/>
      <c r="H570" s="277"/>
      <c r="I570" s="267"/>
      <c r="J570" s="26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82"/>
      <c r="C571" s="264"/>
      <c r="D571" s="264"/>
      <c r="E571" s="283"/>
      <c r="F571" s="264"/>
      <c r="G571" s="277"/>
      <c r="H571" s="277"/>
      <c r="I571" s="267"/>
      <c r="J571" s="26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82"/>
      <c r="C572" s="264"/>
      <c r="D572" s="264"/>
      <c r="E572" s="283"/>
      <c r="F572" s="264"/>
      <c r="G572" s="277"/>
      <c r="H572" s="277"/>
      <c r="I572" s="267"/>
      <c r="J572" s="26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82"/>
      <c r="C573" s="264"/>
      <c r="D573" s="264"/>
      <c r="E573" s="283"/>
      <c r="F573" s="264"/>
      <c r="G573" s="277"/>
      <c r="H573" s="277"/>
      <c r="I573" s="267"/>
      <c r="J573" s="26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82"/>
      <c r="C574" s="264"/>
      <c r="D574" s="264"/>
      <c r="E574" s="283"/>
      <c r="F574" s="264"/>
      <c r="G574" s="277"/>
      <c r="H574" s="277"/>
      <c r="I574" s="267"/>
      <c r="J574" s="26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82"/>
      <c r="C575" s="264"/>
      <c r="D575" s="264"/>
      <c r="E575" s="283"/>
      <c r="F575" s="264"/>
      <c r="G575" s="277"/>
      <c r="H575" s="277"/>
      <c r="I575" s="267"/>
      <c r="J575" s="26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82"/>
      <c r="C576" s="264"/>
      <c r="D576" s="264"/>
      <c r="E576" s="283"/>
      <c r="F576" s="264"/>
      <c r="G576" s="277"/>
      <c r="H576" s="277"/>
      <c r="I576" s="267"/>
      <c r="J576" s="26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82"/>
      <c r="C577" s="264"/>
      <c r="D577" s="264"/>
      <c r="E577" s="283"/>
      <c r="F577" s="264"/>
      <c r="G577" s="277"/>
      <c r="H577" s="277"/>
      <c r="I577" s="267"/>
      <c r="J577" s="26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82"/>
      <c r="C578" s="264"/>
      <c r="D578" s="264"/>
      <c r="E578" s="283"/>
      <c r="F578" s="264"/>
      <c r="G578" s="277"/>
      <c r="H578" s="277"/>
      <c r="I578" s="267"/>
      <c r="J578" s="26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82"/>
      <c r="C579" s="264"/>
      <c r="D579" s="264"/>
      <c r="E579" s="283"/>
      <c r="F579" s="264"/>
      <c r="G579" s="277"/>
      <c r="H579" s="277"/>
      <c r="I579" s="267"/>
      <c r="J579" s="26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82"/>
      <c r="C580" s="264"/>
      <c r="D580" s="264"/>
      <c r="E580" s="283"/>
      <c r="F580" s="264"/>
      <c r="G580" s="277"/>
      <c r="H580" s="277"/>
      <c r="I580" s="267"/>
      <c r="J580" s="26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82"/>
      <c r="C581" s="264"/>
      <c r="D581" s="264"/>
      <c r="E581" s="283"/>
      <c r="F581" s="264"/>
      <c r="G581" s="277"/>
      <c r="H581" s="277"/>
      <c r="I581" s="267"/>
      <c r="J581" s="26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82"/>
      <c r="C582" s="264"/>
      <c r="D582" s="264"/>
      <c r="E582" s="283"/>
      <c r="F582" s="264"/>
      <c r="G582" s="277"/>
      <c r="H582" s="277"/>
      <c r="I582" s="267"/>
      <c r="J582" s="26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82"/>
      <c r="C583" s="264"/>
      <c r="D583" s="264"/>
      <c r="E583" s="283"/>
      <c r="F583" s="264"/>
      <c r="G583" s="277"/>
      <c r="H583" s="277"/>
      <c r="I583" s="267"/>
      <c r="J583" s="26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82"/>
      <c r="C584" s="264"/>
      <c r="D584" s="264"/>
      <c r="E584" s="283"/>
      <c r="F584" s="264"/>
      <c r="G584" s="277"/>
      <c r="H584" s="277"/>
      <c r="I584" s="267"/>
      <c r="J584" s="26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82"/>
      <c r="C585" s="264"/>
      <c r="D585" s="264"/>
      <c r="E585" s="283"/>
      <c r="F585" s="264"/>
      <c r="G585" s="277"/>
      <c r="H585" s="277"/>
      <c r="I585" s="267"/>
      <c r="J585" s="26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82"/>
      <c r="C586" s="264"/>
      <c r="D586" s="264"/>
      <c r="E586" s="283"/>
      <c r="F586" s="264"/>
      <c r="G586" s="277"/>
      <c r="H586" s="277"/>
      <c r="I586" s="267"/>
      <c r="J586" s="26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82"/>
      <c r="C587" s="264"/>
      <c r="D587" s="264"/>
      <c r="E587" s="283"/>
      <c r="F587" s="264"/>
      <c r="G587" s="277"/>
      <c r="H587" s="277"/>
      <c r="I587" s="267"/>
      <c r="J587" s="26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82"/>
      <c r="C588" s="264"/>
      <c r="D588" s="264"/>
      <c r="E588" s="283"/>
      <c r="F588" s="264"/>
      <c r="G588" s="277"/>
      <c r="H588" s="277"/>
      <c r="I588" s="267"/>
      <c r="J588" s="26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82"/>
      <c r="C589" s="264"/>
      <c r="D589" s="264"/>
      <c r="E589" s="283"/>
      <c r="F589" s="264"/>
      <c r="G589" s="277"/>
      <c r="H589" s="277"/>
      <c r="I589" s="267"/>
      <c r="J589" s="26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82"/>
      <c r="C590" s="264"/>
      <c r="D590" s="264"/>
      <c r="E590" s="283"/>
      <c r="F590" s="264"/>
      <c r="G590" s="277"/>
      <c r="H590" s="277"/>
      <c r="I590" s="267"/>
      <c r="J590" s="26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82"/>
      <c r="C591" s="264"/>
      <c r="D591" s="264"/>
      <c r="E591" s="283"/>
      <c r="F591" s="264"/>
      <c r="G591" s="277"/>
      <c r="H591" s="277"/>
      <c r="I591" s="267"/>
      <c r="J591" s="26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82"/>
      <c r="C592" s="264"/>
      <c r="D592" s="264"/>
      <c r="E592" s="283"/>
      <c r="F592" s="264"/>
      <c r="G592" s="277"/>
      <c r="H592" s="277"/>
      <c r="I592" s="267"/>
      <c r="J592" s="26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82"/>
      <c r="C593" s="264"/>
      <c r="D593" s="264"/>
      <c r="E593" s="283"/>
      <c r="F593" s="264"/>
      <c r="G593" s="277"/>
      <c r="H593" s="277"/>
      <c r="I593" s="267"/>
      <c r="J593" s="26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82"/>
      <c r="C594" s="264"/>
      <c r="D594" s="264"/>
      <c r="E594" s="283"/>
      <c r="F594" s="264"/>
      <c r="G594" s="277"/>
      <c r="H594" s="277"/>
      <c r="I594" s="267"/>
      <c r="J594" s="26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82"/>
      <c r="C595" s="264"/>
      <c r="D595" s="264"/>
      <c r="E595" s="283"/>
      <c r="F595" s="264"/>
      <c r="G595" s="277"/>
      <c r="H595" s="277"/>
      <c r="I595" s="267"/>
      <c r="J595" s="26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82"/>
      <c r="C596" s="264"/>
      <c r="D596" s="264"/>
      <c r="E596" s="283"/>
      <c r="F596" s="264"/>
      <c r="G596" s="277"/>
      <c r="H596" s="277"/>
      <c r="I596" s="267"/>
      <c r="J596" s="26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82"/>
      <c r="C597" s="264"/>
      <c r="D597" s="264"/>
      <c r="E597" s="283"/>
      <c r="F597" s="264"/>
      <c r="G597" s="277"/>
      <c r="H597" s="277"/>
      <c r="I597" s="267"/>
      <c r="J597" s="26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82"/>
      <c r="C598" s="264"/>
      <c r="D598" s="264"/>
      <c r="E598" s="283"/>
      <c r="F598" s="264"/>
      <c r="G598" s="277"/>
      <c r="H598" s="277"/>
      <c r="I598" s="267"/>
      <c r="J598" s="26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82"/>
      <c r="C599" s="264"/>
      <c r="D599" s="264"/>
      <c r="E599" s="283"/>
      <c r="F599" s="264"/>
      <c r="G599" s="277"/>
      <c r="H599" s="277"/>
      <c r="I599" s="267"/>
      <c r="J599" s="26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82"/>
      <c r="C600" s="264"/>
      <c r="D600" s="264"/>
      <c r="E600" s="283"/>
      <c r="F600" s="264"/>
      <c r="G600" s="277"/>
      <c r="H600" s="277"/>
      <c r="I600" s="267"/>
      <c r="J600" s="26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82"/>
      <c r="C601" s="264"/>
      <c r="D601" s="264"/>
      <c r="E601" s="283"/>
      <c r="F601" s="264"/>
      <c r="G601" s="277"/>
      <c r="H601" s="277"/>
      <c r="I601" s="267"/>
      <c r="J601" s="26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82"/>
      <c r="C602" s="264"/>
      <c r="D602" s="264"/>
      <c r="E602" s="283"/>
      <c r="F602" s="264"/>
      <c r="G602" s="277"/>
      <c r="H602" s="277"/>
      <c r="I602" s="267"/>
      <c r="J602" s="26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82"/>
      <c r="C603" s="264"/>
      <c r="D603" s="264"/>
      <c r="E603" s="283"/>
      <c r="F603" s="264"/>
      <c r="G603" s="277"/>
      <c r="H603" s="277"/>
      <c r="I603" s="267"/>
      <c r="J603" s="26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82"/>
      <c r="C604" s="264"/>
      <c r="D604" s="264"/>
      <c r="E604" s="283"/>
      <c r="F604" s="264"/>
      <c r="G604" s="277"/>
      <c r="H604" s="277"/>
      <c r="I604" s="267"/>
      <c r="J604" s="26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82"/>
      <c r="C605" s="264"/>
      <c r="D605" s="264"/>
      <c r="E605" s="283"/>
      <c r="F605" s="264"/>
      <c r="G605" s="277"/>
      <c r="H605" s="277"/>
      <c r="I605" s="267"/>
      <c r="J605" s="26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82"/>
      <c r="C606" s="264"/>
      <c r="D606" s="264"/>
      <c r="E606" s="283"/>
      <c r="F606" s="264"/>
      <c r="G606" s="277"/>
      <c r="H606" s="277"/>
      <c r="I606" s="267"/>
      <c r="J606" s="26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82"/>
      <c r="C607" s="264"/>
      <c r="D607" s="264"/>
      <c r="E607" s="283"/>
      <c r="F607" s="264"/>
      <c r="G607" s="277"/>
      <c r="H607" s="277"/>
      <c r="I607" s="267"/>
      <c r="J607" s="26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82"/>
      <c r="C608" s="264"/>
      <c r="D608" s="264"/>
      <c r="E608" s="283"/>
      <c r="F608" s="264"/>
      <c r="G608" s="277"/>
      <c r="H608" s="277"/>
      <c r="I608" s="267"/>
      <c r="J608" s="26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82"/>
      <c r="C609" s="264"/>
      <c r="D609" s="264"/>
      <c r="E609" s="283"/>
      <c r="F609" s="264"/>
      <c r="G609" s="277"/>
      <c r="H609" s="277"/>
      <c r="I609" s="267"/>
      <c r="J609" s="26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82"/>
      <c r="C610" s="264"/>
      <c r="D610" s="264"/>
      <c r="E610" s="283"/>
      <c r="F610" s="264"/>
      <c r="G610" s="277"/>
      <c r="H610" s="277"/>
      <c r="I610" s="267"/>
      <c r="J610" s="26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82"/>
      <c r="C611" s="264"/>
      <c r="D611" s="264"/>
      <c r="E611" s="283"/>
      <c r="F611" s="264"/>
      <c r="G611" s="277"/>
      <c r="H611" s="277"/>
      <c r="I611" s="267"/>
      <c r="J611" s="26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82"/>
      <c r="C612" s="264"/>
      <c r="D612" s="264"/>
      <c r="E612" s="283"/>
      <c r="F612" s="264"/>
      <c r="G612" s="277"/>
      <c r="H612" s="277"/>
      <c r="I612" s="267"/>
      <c r="J612" s="26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82"/>
      <c r="C613" s="264"/>
      <c r="D613" s="264"/>
      <c r="E613" s="283"/>
      <c r="F613" s="264"/>
      <c r="G613" s="277"/>
      <c r="H613" s="277"/>
      <c r="I613" s="267"/>
      <c r="J613" s="26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82"/>
      <c r="C614" s="264"/>
      <c r="D614" s="264"/>
      <c r="E614" s="283"/>
      <c r="F614" s="264"/>
      <c r="G614" s="277"/>
      <c r="H614" s="277"/>
      <c r="I614" s="267"/>
      <c r="J614" s="26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82"/>
      <c r="C615" s="264"/>
      <c r="D615" s="264"/>
      <c r="E615" s="283"/>
      <c r="F615" s="264"/>
      <c r="G615" s="277"/>
      <c r="H615" s="277"/>
      <c r="I615" s="267"/>
      <c r="J615" s="26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82"/>
      <c r="C616" s="264"/>
      <c r="D616" s="264"/>
      <c r="E616" s="283"/>
      <c r="F616" s="264"/>
      <c r="G616" s="277"/>
      <c r="H616" s="277"/>
      <c r="I616" s="267"/>
      <c r="J616" s="26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82"/>
      <c r="C617" s="264"/>
      <c r="D617" s="264"/>
      <c r="E617" s="283"/>
      <c r="F617" s="264"/>
      <c r="G617" s="277"/>
      <c r="H617" s="277"/>
      <c r="I617" s="267"/>
      <c r="J617" s="26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82"/>
      <c r="C618" s="264"/>
      <c r="D618" s="264"/>
      <c r="E618" s="283"/>
      <c r="F618" s="264"/>
      <c r="G618" s="277"/>
      <c r="H618" s="277"/>
      <c r="I618" s="267"/>
      <c r="J618" s="26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82"/>
      <c r="C619" s="264"/>
      <c r="D619" s="264"/>
      <c r="E619" s="283"/>
      <c r="F619" s="264"/>
      <c r="G619" s="277"/>
      <c r="H619" s="277"/>
      <c r="I619" s="267"/>
      <c r="J619" s="26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82"/>
      <c r="C620" s="264"/>
      <c r="D620" s="264"/>
      <c r="E620" s="283"/>
      <c r="F620" s="264"/>
      <c r="G620" s="277"/>
      <c r="H620" s="277"/>
      <c r="I620" s="267"/>
      <c r="J620" s="26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82"/>
      <c r="C621" s="264"/>
      <c r="D621" s="264"/>
      <c r="E621" s="283"/>
      <c r="F621" s="264"/>
      <c r="G621" s="277"/>
      <c r="H621" s="277"/>
      <c r="I621" s="267"/>
      <c r="J621" s="26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82"/>
      <c r="C622" s="264"/>
      <c r="D622" s="264"/>
      <c r="E622" s="283"/>
      <c r="F622" s="264"/>
      <c r="G622" s="277"/>
      <c r="H622" s="277"/>
      <c r="I622" s="267"/>
      <c r="J622" s="26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82"/>
      <c r="C623" s="264"/>
      <c r="D623" s="264"/>
      <c r="E623" s="283"/>
      <c r="F623" s="264"/>
      <c r="G623" s="277"/>
      <c r="H623" s="277"/>
      <c r="I623" s="267"/>
      <c r="J623" s="26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82"/>
      <c r="C624" s="264"/>
      <c r="D624" s="264"/>
      <c r="E624" s="283"/>
      <c r="F624" s="264"/>
      <c r="G624" s="277"/>
      <c r="H624" s="277"/>
      <c r="I624" s="267"/>
      <c r="J624" s="26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82"/>
      <c r="C625" s="264"/>
      <c r="D625" s="264"/>
      <c r="E625" s="283"/>
      <c r="F625" s="264"/>
      <c r="G625" s="277"/>
      <c r="H625" s="277"/>
      <c r="I625" s="267"/>
      <c r="J625" s="26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82"/>
      <c r="C626" s="264"/>
      <c r="D626" s="264"/>
      <c r="E626" s="283"/>
      <c r="F626" s="264"/>
      <c r="G626" s="277"/>
      <c r="H626" s="277"/>
      <c r="I626" s="267"/>
      <c r="J626" s="26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82"/>
      <c r="C627" s="264"/>
      <c r="D627" s="264"/>
      <c r="E627" s="283"/>
      <c r="F627" s="264"/>
      <c r="G627" s="277"/>
      <c r="H627" s="277"/>
      <c r="I627" s="267"/>
      <c r="J627" s="26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82"/>
      <c r="C628" s="264"/>
      <c r="D628" s="264"/>
      <c r="E628" s="283"/>
      <c r="F628" s="264"/>
      <c r="G628" s="277"/>
      <c r="H628" s="277"/>
      <c r="I628" s="267"/>
      <c r="J628" s="26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82"/>
      <c r="C629" s="264"/>
      <c r="D629" s="264"/>
      <c r="E629" s="283"/>
      <c r="F629" s="264"/>
      <c r="G629" s="277"/>
      <c r="H629" s="277"/>
      <c r="I629" s="267"/>
      <c r="J629" s="26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82"/>
      <c r="C630" s="264"/>
      <c r="D630" s="264"/>
      <c r="E630" s="283"/>
      <c r="F630" s="264"/>
      <c r="G630" s="277"/>
      <c r="H630" s="277"/>
      <c r="I630" s="267"/>
      <c r="J630" s="26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82"/>
      <c r="C631" s="264"/>
      <c r="D631" s="264"/>
      <c r="E631" s="283"/>
      <c r="F631" s="264"/>
      <c r="G631" s="277"/>
      <c r="H631" s="277"/>
      <c r="I631" s="267"/>
      <c r="J631" s="26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82"/>
      <c r="C632" s="264"/>
      <c r="D632" s="264"/>
      <c r="E632" s="283"/>
      <c r="F632" s="264"/>
      <c r="G632" s="277"/>
      <c r="H632" s="277"/>
      <c r="I632" s="267"/>
      <c r="J632" s="26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82"/>
      <c r="C633" s="264"/>
      <c r="D633" s="264"/>
      <c r="E633" s="283"/>
      <c r="F633" s="264"/>
      <c r="G633" s="277"/>
      <c r="H633" s="277"/>
      <c r="I633" s="267"/>
      <c r="J633" s="26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82"/>
      <c r="C634" s="264"/>
      <c r="D634" s="264"/>
      <c r="E634" s="283"/>
      <c r="F634" s="264"/>
      <c r="G634" s="277"/>
      <c r="H634" s="277"/>
      <c r="I634" s="267"/>
      <c r="J634" s="26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82"/>
      <c r="C635" s="264"/>
      <c r="D635" s="264"/>
      <c r="E635" s="283"/>
      <c r="F635" s="264"/>
      <c r="G635" s="277"/>
      <c r="H635" s="277"/>
      <c r="I635" s="267"/>
      <c r="J635" s="26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82"/>
      <c r="C636" s="264"/>
      <c r="D636" s="264"/>
      <c r="E636" s="283"/>
      <c r="F636" s="264"/>
      <c r="G636" s="277"/>
      <c r="H636" s="277"/>
      <c r="I636" s="267"/>
      <c r="J636" s="26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82"/>
      <c r="C637" s="264"/>
      <c r="D637" s="264"/>
      <c r="E637" s="283"/>
      <c r="F637" s="264"/>
      <c r="G637" s="277"/>
      <c r="H637" s="277"/>
      <c r="I637" s="267"/>
      <c r="J637" s="26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82"/>
      <c r="C638" s="264"/>
      <c r="D638" s="264"/>
      <c r="E638" s="283"/>
      <c r="F638" s="264"/>
      <c r="G638" s="277"/>
      <c r="H638" s="277"/>
      <c r="I638" s="267"/>
      <c r="J638" s="26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82"/>
      <c r="C639" s="264"/>
      <c r="D639" s="264"/>
      <c r="E639" s="283"/>
      <c r="F639" s="264"/>
      <c r="G639" s="277"/>
      <c r="H639" s="277"/>
      <c r="I639" s="267"/>
      <c r="J639" s="26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82"/>
      <c r="C640" s="264"/>
      <c r="D640" s="264"/>
      <c r="E640" s="283"/>
      <c r="F640" s="264"/>
      <c r="G640" s="277"/>
      <c r="H640" s="277"/>
      <c r="I640" s="267"/>
      <c r="J640" s="26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82"/>
      <c r="C641" s="264"/>
      <c r="D641" s="264"/>
      <c r="E641" s="283"/>
      <c r="F641" s="264"/>
      <c r="G641" s="277"/>
      <c r="H641" s="277"/>
      <c r="I641" s="267"/>
      <c r="J641" s="26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82"/>
      <c r="C642" s="264"/>
      <c r="D642" s="264"/>
      <c r="E642" s="283"/>
      <c r="F642" s="264"/>
      <c r="G642" s="277"/>
      <c r="H642" s="277"/>
      <c r="I642" s="267"/>
      <c r="J642" s="26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82"/>
      <c r="C643" s="264"/>
      <c r="D643" s="264"/>
      <c r="E643" s="283"/>
      <c r="F643" s="264"/>
      <c r="G643" s="277"/>
      <c r="H643" s="277"/>
      <c r="I643" s="267"/>
      <c r="J643" s="26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82"/>
      <c r="C644" s="264"/>
      <c r="D644" s="264"/>
      <c r="E644" s="283"/>
      <c r="F644" s="264"/>
      <c r="G644" s="277"/>
      <c r="H644" s="277"/>
      <c r="I644" s="267"/>
      <c r="J644" s="26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82"/>
      <c r="C645" s="264"/>
      <c r="D645" s="264"/>
      <c r="E645" s="283"/>
      <c r="F645" s="264"/>
      <c r="G645" s="277"/>
      <c r="H645" s="277"/>
      <c r="I645" s="267"/>
      <c r="J645" s="26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82"/>
      <c r="C646" s="264"/>
      <c r="D646" s="264"/>
      <c r="E646" s="283"/>
      <c r="F646" s="264"/>
      <c r="G646" s="277"/>
      <c r="H646" s="277"/>
      <c r="I646" s="267"/>
      <c r="J646" s="26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82"/>
      <c r="C647" s="264"/>
      <c r="D647" s="264"/>
      <c r="E647" s="283"/>
      <c r="F647" s="264"/>
      <c r="G647" s="277"/>
      <c r="H647" s="277"/>
      <c r="I647" s="267"/>
      <c r="J647" s="26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82"/>
      <c r="C648" s="264"/>
      <c r="D648" s="264"/>
      <c r="E648" s="283"/>
      <c r="F648" s="264"/>
      <c r="G648" s="277"/>
      <c r="H648" s="277"/>
      <c r="I648" s="267"/>
      <c r="J648" s="26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82"/>
      <c r="C649" s="264"/>
      <c r="D649" s="264"/>
      <c r="E649" s="283"/>
      <c r="F649" s="264"/>
      <c r="G649" s="277"/>
      <c r="H649" s="277"/>
      <c r="I649" s="267"/>
      <c r="J649" s="26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82"/>
      <c r="C650" s="264"/>
      <c r="D650" s="264"/>
      <c r="E650" s="283"/>
      <c r="F650" s="264"/>
      <c r="G650" s="277"/>
      <c r="H650" s="277"/>
      <c r="I650" s="267"/>
      <c r="J650" s="26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82"/>
      <c r="C651" s="264"/>
      <c r="D651" s="264"/>
      <c r="E651" s="283"/>
      <c r="F651" s="264"/>
      <c r="G651" s="277"/>
      <c r="H651" s="277"/>
      <c r="I651" s="267"/>
      <c r="J651" s="26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82"/>
      <c r="C652" s="264"/>
      <c r="D652" s="264"/>
      <c r="E652" s="283"/>
      <c r="F652" s="264"/>
      <c r="G652" s="277"/>
      <c r="H652" s="277"/>
      <c r="I652" s="267"/>
      <c r="J652" s="26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82"/>
      <c r="C653" s="264"/>
      <c r="D653" s="264"/>
      <c r="E653" s="283"/>
      <c r="F653" s="264"/>
      <c r="G653" s="277"/>
      <c r="H653" s="277"/>
      <c r="I653" s="267"/>
      <c r="J653" s="26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82"/>
      <c r="C654" s="264"/>
      <c r="D654" s="264"/>
      <c r="E654" s="283"/>
      <c r="F654" s="264"/>
      <c r="G654" s="277"/>
      <c r="H654" s="277"/>
      <c r="I654" s="267"/>
      <c r="J654" s="26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82"/>
      <c r="C655" s="264"/>
      <c r="D655" s="264"/>
      <c r="E655" s="283"/>
      <c r="F655" s="264"/>
      <c r="G655" s="277"/>
      <c r="H655" s="277"/>
      <c r="I655" s="267"/>
      <c r="J655" s="26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82"/>
      <c r="C656" s="264"/>
      <c r="D656" s="264"/>
      <c r="E656" s="283"/>
      <c r="F656" s="264"/>
      <c r="G656" s="277"/>
      <c r="H656" s="277"/>
      <c r="I656" s="267"/>
      <c r="J656" s="26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82"/>
      <c r="C657" s="264"/>
      <c r="D657" s="264"/>
      <c r="E657" s="283"/>
      <c r="F657" s="264"/>
      <c r="G657" s="277"/>
      <c r="H657" s="277"/>
      <c r="I657" s="267"/>
      <c r="J657" s="26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82"/>
      <c r="C658" s="264"/>
      <c r="D658" s="264"/>
      <c r="E658" s="283"/>
      <c r="F658" s="264"/>
      <c r="G658" s="277"/>
      <c r="H658" s="277"/>
      <c r="I658" s="267"/>
      <c r="J658" s="26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82"/>
      <c r="C659" s="264"/>
      <c r="D659" s="264"/>
      <c r="E659" s="283"/>
      <c r="F659" s="264"/>
      <c r="G659" s="277"/>
      <c r="H659" s="277"/>
      <c r="I659" s="267"/>
      <c r="J659" s="26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82"/>
      <c r="C660" s="264"/>
      <c r="D660" s="264"/>
      <c r="E660" s="283"/>
      <c r="F660" s="264"/>
      <c r="G660" s="277"/>
      <c r="H660" s="277"/>
      <c r="I660" s="267"/>
      <c r="J660" s="26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82"/>
      <c r="C661" s="264"/>
      <c r="D661" s="264"/>
      <c r="E661" s="283"/>
      <c r="F661" s="264"/>
      <c r="G661" s="277"/>
      <c r="H661" s="277"/>
      <c r="I661" s="267"/>
      <c r="J661" s="26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82"/>
      <c r="C662" s="264"/>
      <c r="D662" s="264"/>
      <c r="E662" s="283"/>
      <c r="F662" s="264"/>
      <c r="G662" s="277"/>
      <c r="H662" s="277"/>
      <c r="I662" s="267"/>
      <c r="J662" s="26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82"/>
      <c r="C663" s="264"/>
      <c r="D663" s="264"/>
      <c r="E663" s="283"/>
      <c r="F663" s="264"/>
      <c r="G663" s="277"/>
      <c r="H663" s="277"/>
      <c r="I663" s="267"/>
      <c r="J663" s="26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82"/>
      <c r="C664" s="264"/>
      <c r="D664" s="264"/>
      <c r="E664" s="283"/>
      <c r="F664" s="264"/>
      <c r="G664" s="277"/>
      <c r="H664" s="277"/>
      <c r="I664" s="267"/>
      <c r="J664" s="26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82"/>
      <c r="C665" s="264"/>
      <c r="D665" s="264"/>
      <c r="E665" s="283"/>
      <c r="F665" s="264"/>
      <c r="G665" s="277"/>
      <c r="H665" s="277"/>
      <c r="I665" s="267"/>
      <c r="J665" s="26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82"/>
      <c r="C666" s="264"/>
      <c r="D666" s="264"/>
      <c r="E666" s="283"/>
      <c r="F666" s="264"/>
      <c r="G666" s="277"/>
      <c r="H666" s="277"/>
      <c r="I666" s="267"/>
      <c r="J666" s="26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82"/>
      <c r="C667" s="264"/>
      <c r="D667" s="264"/>
      <c r="E667" s="283"/>
      <c r="F667" s="264"/>
      <c r="G667" s="277"/>
      <c r="H667" s="277"/>
      <c r="I667" s="267"/>
      <c r="J667" s="26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82"/>
      <c r="C668" s="264"/>
      <c r="D668" s="264"/>
      <c r="E668" s="283"/>
      <c r="F668" s="264"/>
      <c r="G668" s="277"/>
      <c r="H668" s="277"/>
      <c r="I668" s="267"/>
      <c r="J668" s="26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82"/>
      <c r="C669" s="264"/>
      <c r="D669" s="264"/>
      <c r="E669" s="283"/>
      <c r="F669" s="264"/>
      <c r="G669" s="277"/>
      <c r="H669" s="277"/>
      <c r="I669" s="267"/>
      <c r="J669" s="26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82"/>
      <c r="C670" s="264"/>
      <c r="D670" s="264"/>
      <c r="E670" s="283"/>
      <c r="F670" s="264"/>
      <c r="G670" s="277"/>
      <c r="H670" s="277"/>
      <c r="I670" s="267"/>
      <c r="J670" s="26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82"/>
      <c r="C671" s="264"/>
      <c r="D671" s="264"/>
      <c r="E671" s="283"/>
      <c r="F671" s="264"/>
      <c r="G671" s="277"/>
      <c r="H671" s="277"/>
      <c r="I671" s="267"/>
      <c r="J671" s="26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82"/>
      <c r="C672" s="264"/>
      <c r="D672" s="264"/>
      <c r="E672" s="283"/>
      <c r="F672" s="264"/>
      <c r="G672" s="277"/>
      <c r="H672" s="277"/>
      <c r="I672" s="267"/>
      <c r="J672" s="26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82"/>
      <c r="C673" s="264"/>
      <c r="D673" s="264"/>
      <c r="E673" s="283"/>
      <c r="F673" s="264"/>
      <c r="G673" s="277"/>
      <c r="H673" s="277"/>
      <c r="I673" s="267"/>
      <c r="J673" s="26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82"/>
      <c r="C674" s="264"/>
      <c r="D674" s="264"/>
      <c r="E674" s="283"/>
      <c r="F674" s="264"/>
      <c r="G674" s="277"/>
      <c r="H674" s="277"/>
      <c r="I674" s="267"/>
      <c r="J674" s="26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82"/>
      <c r="C675" s="264"/>
      <c r="D675" s="264"/>
      <c r="E675" s="283"/>
      <c r="F675" s="264"/>
      <c r="G675" s="277"/>
      <c r="H675" s="277"/>
      <c r="I675" s="267"/>
      <c r="J675" s="26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82"/>
      <c r="C676" s="264"/>
      <c r="D676" s="264"/>
      <c r="E676" s="283"/>
      <c r="F676" s="264"/>
      <c r="G676" s="277"/>
      <c r="H676" s="277"/>
      <c r="I676" s="267"/>
      <c r="J676" s="26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82"/>
      <c r="C677" s="264"/>
      <c r="D677" s="264"/>
      <c r="E677" s="283"/>
      <c r="F677" s="264"/>
      <c r="G677" s="277"/>
      <c r="H677" s="277"/>
      <c r="I677" s="267"/>
      <c r="J677" s="26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82"/>
      <c r="C678" s="264"/>
      <c r="D678" s="264"/>
      <c r="E678" s="283"/>
      <c r="F678" s="264"/>
      <c r="G678" s="277"/>
      <c r="H678" s="277"/>
      <c r="I678" s="267"/>
      <c r="J678" s="26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82"/>
      <c r="C679" s="264"/>
      <c r="D679" s="264"/>
      <c r="E679" s="283"/>
      <c r="F679" s="264"/>
      <c r="G679" s="277"/>
      <c r="H679" s="277"/>
      <c r="I679" s="267"/>
      <c r="J679" s="26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82"/>
      <c r="C680" s="264"/>
      <c r="D680" s="264"/>
      <c r="E680" s="283"/>
      <c r="F680" s="264"/>
      <c r="G680" s="277"/>
      <c r="H680" s="277"/>
      <c r="I680" s="267"/>
      <c r="J680" s="26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82"/>
      <c r="C681" s="264"/>
      <c r="D681" s="264"/>
      <c r="E681" s="283"/>
      <c r="F681" s="264"/>
      <c r="G681" s="277"/>
      <c r="H681" s="277"/>
      <c r="I681" s="267"/>
      <c r="J681" s="26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82"/>
      <c r="C682" s="264"/>
      <c r="D682" s="264"/>
      <c r="E682" s="283"/>
      <c r="F682" s="264"/>
      <c r="G682" s="277"/>
      <c r="H682" s="277"/>
      <c r="I682" s="267"/>
      <c r="J682" s="26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82"/>
      <c r="C683" s="264"/>
      <c r="D683" s="264"/>
      <c r="E683" s="283"/>
      <c r="F683" s="264"/>
      <c r="G683" s="277"/>
      <c r="H683" s="277"/>
      <c r="I683" s="267"/>
      <c r="J683" s="26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82"/>
      <c r="C684" s="264"/>
      <c r="D684" s="264"/>
      <c r="E684" s="283"/>
      <c r="F684" s="264"/>
      <c r="G684" s="277"/>
      <c r="H684" s="277"/>
      <c r="I684" s="267"/>
      <c r="J684" s="26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82"/>
      <c r="C685" s="264"/>
      <c r="D685" s="264"/>
      <c r="E685" s="283"/>
      <c r="F685" s="264"/>
      <c r="G685" s="277"/>
      <c r="H685" s="277"/>
      <c r="I685" s="267"/>
      <c r="J685" s="26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82"/>
      <c r="C686" s="264"/>
      <c r="D686" s="264"/>
      <c r="E686" s="283"/>
      <c r="F686" s="264"/>
      <c r="G686" s="277"/>
      <c r="H686" s="277"/>
      <c r="I686" s="267"/>
      <c r="J686" s="26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82"/>
      <c r="C687" s="264"/>
      <c r="D687" s="264"/>
      <c r="E687" s="283"/>
      <c r="F687" s="264"/>
      <c r="G687" s="277"/>
      <c r="H687" s="277"/>
      <c r="I687" s="267"/>
      <c r="J687" s="26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82"/>
      <c r="C688" s="264"/>
      <c r="D688" s="264"/>
      <c r="E688" s="283"/>
      <c r="F688" s="264"/>
      <c r="G688" s="277"/>
      <c r="H688" s="277"/>
      <c r="I688" s="267"/>
      <c r="J688" s="26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82"/>
      <c r="C689" s="264"/>
      <c r="D689" s="264"/>
      <c r="E689" s="283"/>
      <c r="F689" s="264"/>
      <c r="G689" s="277"/>
      <c r="H689" s="277"/>
      <c r="I689" s="267"/>
      <c r="J689" s="26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82"/>
      <c r="C690" s="264"/>
      <c r="D690" s="264"/>
      <c r="E690" s="283"/>
      <c r="F690" s="264"/>
      <c r="G690" s="277"/>
      <c r="H690" s="277"/>
      <c r="I690" s="267"/>
      <c r="J690" s="26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82"/>
      <c r="C691" s="264"/>
      <c r="D691" s="264"/>
      <c r="E691" s="283"/>
      <c r="F691" s="264"/>
      <c r="G691" s="277"/>
      <c r="H691" s="277"/>
      <c r="I691" s="267"/>
      <c r="J691" s="26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82"/>
      <c r="C692" s="264"/>
      <c r="D692" s="264"/>
      <c r="E692" s="283"/>
      <c r="F692" s="264"/>
      <c r="G692" s="277"/>
      <c r="H692" s="277"/>
      <c r="I692" s="267"/>
      <c r="J692" s="26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82"/>
      <c r="C693" s="264"/>
      <c r="D693" s="264"/>
      <c r="E693" s="283"/>
      <c r="F693" s="264"/>
      <c r="G693" s="277"/>
      <c r="H693" s="277"/>
      <c r="I693" s="267"/>
      <c r="J693" s="26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82"/>
      <c r="C694" s="264"/>
      <c r="D694" s="264"/>
      <c r="E694" s="283"/>
      <c r="F694" s="264"/>
      <c r="G694" s="277"/>
      <c r="H694" s="277"/>
      <c r="I694" s="267"/>
      <c r="J694" s="26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82"/>
      <c r="C695" s="264"/>
      <c r="D695" s="264"/>
      <c r="E695" s="283"/>
      <c r="F695" s="264"/>
      <c r="G695" s="277"/>
      <c r="H695" s="277"/>
      <c r="I695" s="267"/>
      <c r="J695" s="26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82"/>
      <c r="C696" s="264"/>
      <c r="D696" s="264"/>
      <c r="E696" s="283"/>
      <c r="F696" s="264"/>
      <c r="G696" s="277"/>
      <c r="H696" s="277"/>
      <c r="I696" s="267"/>
      <c r="J696" s="26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82"/>
      <c r="C697" s="264"/>
      <c r="D697" s="264"/>
      <c r="E697" s="283"/>
      <c r="F697" s="264"/>
      <c r="G697" s="277"/>
      <c r="H697" s="277"/>
      <c r="I697" s="267"/>
      <c r="J697" s="26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82"/>
      <c r="C698" s="264"/>
      <c r="D698" s="264"/>
      <c r="E698" s="283"/>
      <c r="F698" s="264"/>
      <c r="G698" s="277"/>
      <c r="H698" s="277"/>
      <c r="I698" s="267"/>
      <c r="J698" s="26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82"/>
      <c r="C699" s="264"/>
      <c r="D699" s="264"/>
      <c r="E699" s="283"/>
      <c r="F699" s="264"/>
      <c r="G699" s="277"/>
      <c r="H699" s="277"/>
      <c r="I699" s="267"/>
      <c r="J699" s="26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82"/>
      <c r="C700" s="264"/>
      <c r="D700" s="264"/>
      <c r="E700" s="283"/>
      <c r="F700" s="264"/>
      <c r="G700" s="277"/>
      <c r="H700" s="277"/>
      <c r="I700" s="267"/>
      <c r="J700" s="26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82"/>
      <c r="C701" s="264"/>
      <c r="D701" s="264"/>
      <c r="E701" s="283"/>
      <c r="F701" s="264"/>
      <c r="G701" s="277"/>
      <c r="H701" s="277"/>
      <c r="I701" s="267"/>
      <c r="J701" s="26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82"/>
      <c r="C702" s="264"/>
      <c r="D702" s="264"/>
      <c r="E702" s="283"/>
      <c r="F702" s="264"/>
      <c r="G702" s="277"/>
      <c r="H702" s="277"/>
      <c r="I702" s="267"/>
      <c r="J702" s="26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82"/>
      <c r="C703" s="264"/>
      <c r="D703" s="264"/>
      <c r="E703" s="283"/>
      <c r="F703" s="264"/>
      <c r="G703" s="277"/>
      <c r="H703" s="277"/>
      <c r="I703" s="267"/>
      <c r="J703" s="26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82"/>
      <c r="C704" s="264"/>
      <c r="D704" s="264"/>
      <c r="E704" s="283"/>
      <c r="F704" s="264"/>
      <c r="G704" s="277"/>
      <c r="H704" s="277"/>
      <c r="I704" s="267"/>
      <c r="J704" s="26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82"/>
      <c r="C705" s="264"/>
      <c r="D705" s="264"/>
      <c r="E705" s="283"/>
      <c r="F705" s="264"/>
      <c r="G705" s="277"/>
      <c r="H705" s="277"/>
      <c r="I705" s="267"/>
      <c r="J705" s="26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82"/>
      <c r="C706" s="264"/>
      <c r="D706" s="264"/>
      <c r="E706" s="283"/>
      <c r="F706" s="264"/>
      <c r="G706" s="277"/>
      <c r="H706" s="277"/>
      <c r="I706" s="267"/>
      <c r="J706" s="26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82"/>
      <c r="C707" s="264"/>
      <c r="D707" s="264"/>
      <c r="E707" s="283"/>
      <c r="F707" s="264"/>
      <c r="G707" s="277"/>
      <c r="H707" s="277"/>
      <c r="I707" s="267"/>
      <c r="J707" s="26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82"/>
      <c r="C708" s="264"/>
      <c r="D708" s="264"/>
      <c r="E708" s="283"/>
      <c r="F708" s="264"/>
      <c r="G708" s="277"/>
      <c r="H708" s="277"/>
      <c r="I708" s="267"/>
      <c r="J708" s="26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82"/>
      <c r="C709" s="264"/>
      <c r="D709" s="264"/>
      <c r="E709" s="283"/>
      <c r="F709" s="264"/>
      <c r="G709" s="277"/>
      <c r="H709" s="277"/>
      <c r="I709" s="267"/>
      <c r="J709" s="26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82"/>
      <c r="C710" s="264"/>
      <c r="D710" s="264"/>
      <c r="E710" s="283"/>
      <c r="F710" s="264"/>
      <c r="G710" s="277"/>
      <c r="H710" s="277"/>
      <c r="I710" s="267"/>
      <c r="J710" s="26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82"/>
      <c r="C711" s="264"/>
      <c r="D711" s="264"/>
      <c r="E711" s="283"/>
      <c r="F711" s="264"/>
      <c r="G711" s="277"/>
      <c r="H711" s="277"/>
      <c r="I711" s="267"/>
      <c r="J711" s="26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82"/>
      <c r="C712" s="264"/>
      <c r="D712" s="264"/>
      <c r="E712" s="283"/>
      <c r="F712" s="264"/>
      <c r="G712" s="277"/>
      <c r="H712" s="277"/>
      <c r="I712" s="267"/>
      <c r="J712" s="26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82"/>
      <c r="C713" s="264"/>
      <c r="D713" s="264"/>
      <c r="E713" s="283"/>
      <c r="F713" s="264"/>
      <c r="G713" s="277"/>
      <c r="H713" s="277"/>
      <c r="I713" s="267"/>
      <c r="J713" s="26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82"/>
      <c r="C714" s="264"/>
      <c r="D714" s="264"/>
      <c r="E714" s="283"/>
      <c r="F714" s="264"/>
      <c r="G714" s="277"/>
      <c r="H714" s="277"/>
      <c r="I714" s="267"/>
      <c r="J714" s="26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82"/>
      <c r="C715" s="264"/>
      <c r="D715" s="264"/>
      <c r="E715" s="283"/>
      <c r="F715" s="264"/>
      <c r="G715" s="277"/>
      <c r="H715" s="277"/>
      <c r="I715" s="267"/>
      <c r="J715" s="26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82"/>
      <c r="C716" s="264"/>
      <c r="D716" s="264"/>
      <c r="E716" s="283"/>
      <c r="F716" s="264"/>
      <c r="G716" s="277"/>
      <c r="H716" s="277"/>
      <c r="I716" s="267"/>
      <c r="J716" s="26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82"/>
      <c r="C717" s="264"/>
      <c r="D717" s="264"/>
      <c r="E717" s="283"/>
      <c r="F717" s="264"/>
      <c r="G717" s="277"/>
      <c r="H717" s="277"/>
      <c r="I717" s="267"/>
      <c r="J717" s="26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82"/>
      <c r="C718" s="264"/>
      <c r="D718" s="264"/>
      <c r="E718" s="283"/>
      <c r="F718" s="264"/>
      <c r="G718" s="277"/>
      <c r="H718" s="277"/>
      <c r="I718" s="267"/>
      <c r="J718" s="26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82"/>
      <c r="C719" s="264"/>
      <c r="D719" s="264"/>
      <c r="E719" s="283"/>
      <c r="F719" s="264"/>
      <c r="G719" s="277"/>
      <c r="H719" s="277"/>
      <c r="I719" s="267"/>
      <c r="J719" s="26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82"/>
      <c r="C720" s="264"/>
      <c r="D720" s="264"/>
      <c r="E720" s="283"/>
      <c r="F720" s="264"/>
      <c r="G720" s="277"/>
      <c r="H720" s="277"/>
      <c r="I720" s="267"/>
      <c r="J720" s="26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82"/>
      <c r="C721" s="264"/>
      <c r="D721" s="264"/>
      <c r="E721" s="283"/>
      <c r="F721" s="264"/>
      <c r="G721" s="277"/>
      <c r="H721" s="277"/>
      <c r="I721" s="267"/>
      <c r="J721" s="26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82"/>
      <c r="C722" s="264"/>
      <c r="D722" s="264"/>
      <c r="E722" s="283"/>
      <c r="F722" s="264"/>
      <c r="G722" s="277"/>
      <c r="H722" s="277"/>
      <c r="I722" s="267"/>
      <c r="J722" s="26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82"/>
      <c r="C723" s="264"/>
      <c r="D723" s="264"/>
      <c r="E723" s="283"/>
      <c r="F723" s="264"/>
      <c r="G723" s="277"/>
      <c r="H723" s="277"/>
      <c r="I723" s="267"/>
      <c r="J723" s="26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82"/>
      <c r="C724" s="264"/>
      <c r="D724" s="264"/>
      <c r="E724" s="283"/>
      <c r="F724" s="264"/>
      <c r="G724" s="277"/>
      <c r="H724" s="277"/>
      <c r="I724" s="267"/>
      <c r="J724" s="26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82"/>
      <c r="C725" s="264"/>
      <c r="D725" s="264"/>
      <c r="E725" s="283"/>
      <c r="F725" s="264"/>
      <c r="G725" s="277"/>
      <c r="H725" s="277"/>
      <c r="I725" s="267"/>
      <c r="J725" s="26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82"/>
      <c r="C726" s="264"/>
      <c r="D726" s="264"/>
      <c r="E726" s="283"/>
      <c r="F726" s="264"/>
      <c r="G726" s="277"/>
      <c r="H726" s="277"/>
      <c r="I726" s="267"/>
      <c r="J726" s="26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82"/>
      <c r="C727" s="264"/>
      <c r="D727" s="264"/>
      <c r="E727" s="283"/>
      <c r="F727" s="264"/>
      <c r="G727" s="277"/>
      <c r="H727" s="277"/>
      <c r="I727" s="267"/>
      <c r="J727" s="26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82"/>
      <c r="C728" s="264"/>
      <c r="D728" s="264"/>
      <c r="E728" s="283"/>
      <c r="F728" s="264"/>
      <c r="G728" s="277"/>
      <c r="H728" s="277"/>
      <c r="I728" s="267"/>
      <c r="J728" s="26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82"/>
      <c r="C729" s="264"/>
      <c r="D729" s="264"/>
      <c r="E729" s="283"/>
      <c r="F729" s="264"/>
      <c r="G729" s="277"/>
      <c r="H729" s="277"/>
      <c r="I729" s="267"/>
      <c r="J729" s="26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82"/>
      <c r="C730" s="264"/>
      <c r="D730" s="264"/>
      <c r="E730" s="283"/>
      <c r="F730" s="264"/>
      <c r="G730" s="277"/>
      <c r="H730" s="277"/>
      <c r="I730" s="267"/>
      <c r="J730" s="26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82"/>
      <c r="C731" s="264"/>
      <c r="D731" s="264"/>
      <c r="E731" s="283"/>
      <c r="F731" s="264"/>
      <c r="G731" s="277"/>
      <c r="H731" s="277"/>
      <c r="I731" s="267"/>
      <c r="J731" s="26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82"/>
      <c r="C732" s="264"/>
      <c r="D732" s="264"/>
      <c r="E732" s="283"/>
      <c r="F732" s="264"/>
      <c r="G732" s="277"/>
      <c r="H732" s="277"/>
      <c r="I732" s="267"/>
      <c r="J732" s="26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82"/>
      <c r="C733" s="264"/>
      <c r="D733" s="264"/>
      <c r="E733" s="283"/>
      <c r="F733" s="264"/>
      <c r="G733" s="277"/>
      <c r="H733" s="277"/>
      <c r="I733" s="267"/>
      <c r="J733" s="26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82"/>
      <c r="C734" s="264"/>
      <c r="D734" s="264"/>
      <c r="E734" s="283"/>
      <c r="F734" s="264"/>
      <c r="G734" s="277"/>
      <c r="H734" s="277"/>
      <c r="I734" s="267"/>
      <c r="J734" s="26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82"/>
      <c r="C735" s="264"/>
      <c r="D735" s="264"/>
      <c r="E735" s="283"/>
      <c r="F735" s="264"/>
      <c r="G735" s="277"/>
      <c r="H735" s="277"/>
      <c r="I735" s="267"/>
      <c r="J735" s="26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82"/>
      <c r="C736" s="264"/>
      <c r="D736" s="264"/>
      <c r="E736" s="283"/>
      <c r="F736" s="264"/>
      <c r="G736" s="277"/>
      <c r="H736" s="277"/>
      <c r="I736" s="267"/>
      <c r="J736" s="26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82"/>
      <c r="C737" s="264"/>
      <c r="D737" s="264"/>
      <c r="E737" s="283"/>
      <c r="F737" s="264"/>
      <c r="G737" s="277"/>
      <c r="H737" s="277"/>
      <c r="I737" s="267"/>
      <c r="J737" s="26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82"/>
      <c r="C738" s="264"/>
      <c r="D738" s="264"/>
      <c r="E738" s="283"/>
      <c r="F738" s="264"/>
      <c r="G738" s="277"/>
      <c r="H738" s="277"/>
      <c r="I738" s="267"/>
      <c r="J738" s="26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82"/>
      <c r="C739" s="264"/>
      <c r="D739" s="264"/>
      <c r="E739" s="283"/>
      <c r="F739" s="264"/>
      <c r="G739" s="277"/>
      <c r="H739" s="277"/>
      <c r="I739" s="267"/>
      <c r="J739" s="26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82"/>
      <c r="C740" s="264"/>
      <c r="D740" s="264"/>
      <c r="E740" s="283"/>
      <c r="F740" s="264"/>
      <c r="G740" s="277"/>
      <c r="H740" s="277"/>
      <c r="I740" s="267"/>
      <c r="J740" s="26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82"/>
      <c r="C741" s="264"/>
      <c r="D741" s="264"/>
      <c r="E741" s="283"/>
      <c r="F741" s="264"/>
      <c r="G741" s="277"/>
      <c r="H741" s="277"/>
      <c r="I741" s="267"/>
      <c r="J741" s="26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82"/>
      <c r="C742" s="264"/>
      <c r="D742" s="264"/>
      <c r="E742" s="283"/>
      <c r="F742" s="264"/>
      <c r="G742" s="277"/>
      <c r="H742" s="277"/>
      <c r="I742" s="267"/>
      <c r="J742" s="26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82"/>
      <c r="C743" s="264"/>
      <c r="D743" s="264"/>
      <c r="E743" s="283"/>
      <c r="F743" s="264"/>
      <c r="G743" s="277"/>
      <c r="H743" s="277"/>
      <c r="I743" s="267"/>
      <c r="J743" s="26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82"/>
      <c r="C744" s="264"/>
      <c r="D744" s="264"/>
      <c r="E744" s="283"/>
      <c r="F744" s="264"/>
      <c r="G744" s="277"/>
      <c r="H744" s="277"/>
      <c r="I744" s="267"/>
      <c r="J744" s="26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82"/>
      <c r="C745" s="264"/>
      <c r="D745" s="264"/>
      <c r="E745" s="283"/>
      <c r="F745" s="264"/>
      <c r="G745" s="277"/>
      <c r="H745" s="277"/>
      <c r="I745" s="267"/>
      <c r="J745" s="26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82"/>
      <c r="C746" s="264"/>
      <c r="D746" s="264"/>
      <c r="E746" s="283"/>
      <c r="F746" s="264"/>
      <c r="G746" s="277"/>
      <c r="H746" s="277"/>
      <c r="I746" s="267"/>
      <c r="J746" s="26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82"/>
      <c r="C747" s="264"/>
      <c r="D747" s="264"/>
      <c r="E747" s="283"/>
      <c r="F747" s="264"/>
      <c r="G747" s="277"/>
      <c r="H747" s="277"/>
      <c r="I747" s="267"/>
      <c r="J747" s="26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82"/>
      <c r="C748" s="264"/>
      <c r="D748" s="264"/>
      <c r="E748" s="283"/>
      <c r="F748" s="264"/>
      <c r="G748" s="277"/>
      <c r="H748" s="277"/>
      <c r="I748" s="267"/>
      <c r="J748" s="26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82"/>
      <c r="C749" s="264"/>
      <c r="D749" s="264"/>
      <c r="E749" s="283"/>
      <c r="F749" s="264"/>
      <c r="G749" s="277"/>
      <c r="H749" s="277"/>
      <c r="I749" s="267"/>
      <c r="J749" s="26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82"/>
      <c r="C750" s="264"/>
      <c r="D750" s="264"/>
      <c r="E750" s="283"/>
      <c r="F750" s="264"/>
      <c r="G750" s="277"/>
      <c r="H750" s="277"/>
      <c r="I750" s="267"/>
      <c r="J750" s="26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82"/>
      <c r="C751" s="264"/>
      <c r="D751" s="264"/>
      <c r="E751" s="283"/>
      <c r="F751" s="264"/>
      <c r="G751" s="277"/>
      <c r="H751" s="277"/>
      <c r="I751" s="267"/>
      <c r="J751" s="26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82"/>
      <c r="C752" s="264"/>
      <c r="D752" s="264"/>
      <c r="E752" s="283"/>
      <c r="F752" s="264"/>
      <c r="G752" s="277"/>
      <c r="H752" s="277"/>
      <c r="I752" s="267"/>
      <c r="J752" s="26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82"/>
      <c r="C753" s="264"/>
      <c r="D753" s="264"/>
      <c r="E753" s="283"/>
      <c r="F753" s="264"/>
      <c r="G753" s="277"/>
      <c r="H753" s="277"/>
      <c r="I753" s="267"/>
      <c r="J753" s="26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82"/>
      <c r="C754" s="264"/>
      <c r="D754" s="264"/>
      <c r="E754" s="283"/>
      <c r="F754" s="264"/>
      <c r="G754" s="277"/>
      <c r="H754" s="277"/>
      <c r="I754" s="267"/>
      <c r="J754" s="26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82"/>
      <c r="C755" s="264"/>
      <c r="D755" s="264"/>
      <c r="E755" s="283"/>
      <c r="F755" s="264"/>
      <c r="G755" s="277"/>
      <c r="H755" s="277"/>
      <c r="I755" s="267"/>
      <c r="J755" s="26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82"/>
      <c r="C756" s="264"/>
      <c r="D756" s="264"/>
      <c r="E756" s="283"/>
      <c r="F756" s="264"/>
      <c r="G756" s="277"/>
      <c r="H756" s="277"/>
      <c r="I756" s="267"/>
      <c r="J756" s="26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82"/>
      <c r="C757" s="264"/>
      <c r="D757" s="264"/>
      <c r="E757" s="283"/>
      <c r="F757" s="264"/>
      <c r="G757" s="277"/>
      <c r="H757" s="277"/>
      <c r="I757" s="267"/>
      <c r="J757" s="26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82"/>
      <c r="C758" s="264"/>
      <c r="D758" s="264"/>
      <c r="E758" s="283"/>
      <c r="F758" s="264"/>
      <c r="G758" s="277"/>
      <c r="H758" s="277"/>
      <c r="I758" s="267"/>
      <c r="J758" s="26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82"/>
      <c r="C759" s="264"/>
      <c r="D759" s="264"/>
      <c r="E759" s="283"/>
      <c r="F759" s="264"/>
      <c r="G759" s="277"/>
      <c r="H759" s="277"/>
      <c r="I759" s="267"/>
      <c r="J759" s="26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82"/>
      <c r="C760" s="264"/>
      <c r="D760" s="264"/>
      <c r="E760" s="283"/>
      <c r="F760" s="264"/>
      <c r="G760" s="277"/>
      <c r="H760" s="277"/>
      <c r="I760" s="267"/>
      <c r="J760" s="26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82"/>
      <c r="C761" s="264"/>
      <c r="D761" s="264"/>
      <c r="E761" s="283"/>
      <c r="F761" s="264"/>
      <c r="G761" s="277"/>
      <c r="H761" s="277"/>
      <c r="I761" s="267"/>
      <c r="J761" s="26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82"/>
      <c r="C762" s="264"/>
      <c r="D762" s="264"/>
      <c r="E762" s="283"/>
      <c r="F762" s="264"/>
      <c r="G762" s="277"/>
      <c r="H762" s="277"/>
      <c r="I762" s="267"/>
      <c r="J762" s="26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82"/>
      <c r="C763" s="264"/>
      <c r="D763" s="264"/>
      <c r="E763" s="283"/>
      <c r="F763" s="264"/>
      <c r="G763" s="277"/>
      <c r="H763" s="277"/>
      <c r="I763" s="267"/>
      <c r="J763" s="26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82"/>
      <c r="C764" s="264"/>
      <c r="D764" s="264"/>
      <c r="E764" s="283"/>
      <c r="F764" s="264"/>
      <c r="G764" s="277"/>
      <c r="H764" s="277"/>
      <c r="I764" s="267"/>
      <c r="J764" s="26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82"/>
      <c r="C765" s="264"/>
      <c r="D765" s="264"/>
      <c r="E765" s="283"/>
      <c r="F765" s="264"/>
      <c r="G765" s="277"/>
      <c r="H765" s="277"/>
      <c r="I765" s="267"/>
      <c r="J765" s="26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82"/>
      <c r="C766" s="264"/>
      <c r="D766" s="264"/>
      <c r="E766" s="283"/>
      <c r="F766" s="264"/>
      <c r="G766" s="277"/>
      <c r="H766" s="277"/>
      <c r="I766" s="267"/>
      <c r="J766" s="26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82"/>
      <c r="C767" s="264"/>
      <c r="D767" s="264"/>
      <c r="E767" s="283"/>
      <c r="F767" s="264"/>
      <c r="G767" s="277"/>
      <c r="H767" s="277"/>
      <c r="I767" s="267"/>
      <c r="J767" s="26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82"/>
      <c r="C768" s="264"/>
      <c r="D768" s="264"/>
      <c r="E768" s="283"/>
      <c r="F768" s="264"/>
      <c r="G768" s="277"/>
      <c r="H768" s="277"/>
      <c r="I768" s="267"/>
      <c r="J768" s="26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82"/>
      <c r="C769" s="264"/>
      <c r="D769" s="264"/>
      <c r="E769" s="283"/>
      <c r="F769" s="264"/>
      <c r="G769" s="277"/>
      <c r="H769" s="277"/>
      <c r="I769" s="267"/>
      <c r="J769" s="26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82"/>
      <c r="C770" s="264"/>
      <c r="D770" s="264"/>
      <c r="E770" s="283"/>
      <c r="F770" s="264"/>
      <c r="G770" s="277"/>
      <c r="H770" s="277"/>
      <c r="I770" s="267"/>
      <c r="J770" s="26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82"/>
      <c r="C771" s="264"/>
      <c r="D771" s="264"/>
      <c r="E771" s="283"/>
      <c r="F771" s="264"/>
      <c r="G771" s="277"/>
      <c r="H771" s="277"/>
      <c r="I771" s="267"/>
      <c r="J771" s="26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82"/>
      <c r="C772" s="264"/>
      <c r="D772" s="264"/>
      <c r="E772" s="283"/>
      <c r="F772" s="264"/>
      <c r="G772" s="277"/>
      <c r="H772" s="277"/>
      <c r="I772" s="267"/>
      <c r="J772" s="26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82"/>
      <c r="C773" s="264"/>
      <c r="D773" s="264"/>
      <c r="E773" s="283"/>
      <c r="F773" s="264"/>
      <c r="G773" s="277"/>
      <c r="H773" s="277"/>
      <c r="I773" s="267"/>
      <c r="J773" s="26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82"/>
      <c r="C774" s="264"/>
      <c r="D774" s="264"/>
      <c r="E774" s="283"/>
      <c r="F774" s="264"/>
      <c r="G774" s="277"/>
      <c r="H774" s="277"/>
      <c r="I774" s="267"/>
      <c r="J774" s="26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82"/>
      <c r="C775" s="264"/>
      <c r="D775" s="264"/>
      <c r="E775" s="283"/>
      <c r="F775" s="264"/>
      <c r="G775" s="277"/>
      <c r="H775" s="277"/>
      <c r="I775" s="267"/>
      <c r="J775" s="26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82"/>
      <c r="C776" s="264"/>
      <c r="D776" s="264"/>
      <c r="E776" s="283"/>
      <c r="F776" s="264"/>
      <c r="G776" s="277"/>
      <c r="H776" s="277"/>
      <c r="I776" s="267"/>
      <c r="J776" s="26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82"/>
      <c r="C777" s="264"/>
      <c r="D777" s="264"/>
      <c r="E777" s="283"/>
      <c r="F777" s="264"/>
      <c r="G777" s="277"/>
      <c r="H777" s="277"/>
      <c r="I777" s="267"/>
      <c r="J777" s="26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82"/>
      <c r="C778" s="264"/>
      <c r="D778" s="264"/>
      <c r="E778" s="283"/>
      <c r="F778" s="264"/>
      <c r="G778" s="277"/>
      <c r="H778" s="277"/>
      <c r="I778" s="267"/>
      <c r="J778" s="26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82"/>
      <c r="C779" s="264"/>
      <c r="D779" s="264"/>
      <c r="E779" s="283"/>
      <c r="F779" s="264"/>
      <c r="G779" s="277"/>
      <c r="H779" s="277"/>
      <c r="I779" s="267"/>
      <c r="J779" s="26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82"/>
      <c r="C780" s="264"/>
      <c r="D780" s="264"/>
      <c r="E780" s="283"/>
      <c r="F780" s="264"/>
      <c r="G780" s="277"/>
      <c r="H780" s="277"/>
      <c r="I780" s="267"/>
      <c r="J780" s="26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82"/>
      <c r="C781" s="264"/>
      <c r="D781" s="264"/>
      <c r="E781" s="283"/>
      <c r="F781" s="264"/>
      <c r="G781" s="277"/>
      <c r="H781" s="277"/>
      <c r="I781" s="267"/>
      <c r="J781" s="26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82"/>
      <c r="C782" s="264"/>
      <c r="D782" s="264"/>
      <c r="E782" s="283"/>
      <c r="F782" s="264"/>
      <c r="G782" s="277"/>
      <c r="H782" s="277"/>
      <c r="I782" s="267"/>
      <c r="J782" s="26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82"/>
      <c r="C783" s="264"/>
      <c r="D783" s="264"/>
      <c r="E783" s="283"/>
      <c r="F783" s="264"/>
      <c r="G783" s="277"/>
      <c r="H783" s="277"/>
      <c r="I783" s="267"/>
      <c r="J783" s="26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82"/>
      <c r="C784" s="264"/>
      <c r="D784" s="264"/>
      <c r="E784" s="283"/>
      <c r="F784" s="264"/>
      <c r="G784" s="277"/>
      <c r="H784" s="277"/>
      <c r="I784" s="267"/>
      <c r="J784" s="26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82"/>
      <c r="C785" s="264"/>
      <c r="D785" s="264"/>
      <c r="E785" s="283"/>
      <c r="F785" s="264"/>
      <c r="G785" s="277"/>
      <c r="H785" s="277"/>
      <c r="I785" s="267"/>
      <c r="J785" s="26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82"/>
      <c r="C786" s="264"/>
      <c r="D786" s="264"/>
      <c r="E786" s="283"/>
      <c r="F786" s="264"/>
      <c r="G786" s="277"/>
      <c r="H786" s="277"/>
      <c r="I786" s="267"/>
      <c r="J786" s="26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82"/>
      <c r="C787" s="264"/>
      <c r="D787" s="264"/>
      <c r="E787" s="283"/>
      <c r="F787" s="264"/>
      <c r="G787" s="277"/>
      <c r="H787" s="277"/>
      <c r="I787" s="267"/>
      <c r="J787" s="26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82"/>
      <c r="C788" s="264"/>
      <c r="D788" s="264"/>
      <c r="E788" s="283"/>
      <c r="F788" s="264"/>
      <c r="G788" s="277"/>
      <c r="H788" s="277"/>
      <c r="I788" s="267"/>
      <c r="J788" s="26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82"/>
      <c r="C789" s="264"/>
      <c r="D789" s="264"/>
      <c r="E789" s="283"/>
      <c r="F789" s="264"/>
      <c r="G789" s="277"/>
      <c r="H789" s="277"/>
      <c r="I789" s="267"/>
      <c r="J789" s="26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82"/>
      <c r="C790" s="264"/>
      <c r="D790" s="264"/>
      <c r="E790" s="283"/>
      <c r="F790" s="264"/>
      <c r="G790" s="277"/>
      <c r="H790" s="277"/>
      <c r="I790" s="267"/>
      <c r="J790" s="26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82"/>
      <c r="C791" s="264"/>
      <c r="D791" s="264"/>
      <c r="E791" s="283"/>
      <c r="F791" s="264"/>
      <c r="G791" s="277"/>
      <c r="H791" s="277"/>
      <c r="I791" s="267"/>
      <c r="J791" s="26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82"/>
      <c r="C792" s="264"/>
      <c r="D792" s="264"/>
      <c r="E792" s="283"/>
      <c r="F792" s="264"/>
      <c r="G792" s="277"/>
      <c r="H792" s="277"/>
      <c r="I792" s="267"/>
      <c r="J792" s="26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82"/>
      <c r="C793" s="264"/>
      <c r="D793" s="264"/>
      <c r="E793" s="283"/>
      <c r="F793" s="264"/>
      <c r="G793" s="277"/>
      <c r="H793" s="277"/>
      <c r="I793" s="267"/>
      <c r="J793" s="26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82"/>
      <c r="C794" s="264"/>
      <c r="D794" s="264"/>
      <c r="E794" s="283"/>
      <c r="F794" s="264"/>
      <c r="G794" s="277"/>
      <c r="H794" s="277"/>
      <c r="I794" s="267"/>
      <c r="J794" s="26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82"/>
      <c r="C795" s="264"/>
      <c r="D795" s="264"/>
      <c r="E795" s="283"/>
      <c r="F795" s="264"/>
      <c r="G795" s="277"/>
      <c r="H795" s="277"/>
      <c r="I795" s="267"/>
      <c r="J795" s="26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82"/>
      <c r="C796" s="264"/>
      <c r="D796" s="264"/>
      <c r="E796" s="283"/>
      <c r="F796" s="264"/>
      <c r="G796" s="277"/>
      <c r="H796" s="277"/>
      <c r="I796" s="267"/>
      <c r="J796" s="26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82"/>
      <c r="C797" s="264"/>
      <c r="D797" s="264"/>
      <c r="E797" s="283"/>
      <c r="F797" s="264"/>
      <c r="G797" s="277"/>
      <c r="H797" s="277"/>
      <c r="I797" s="267"/>
      <c r="J797" s="26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82"/>
      <c r="C798" s="264"/>
      <c r="D798" s="264"/>
      <c r="E798" s="283"/>
      <c r="F798" s="264"/>
      <c r="G798" s="277"/>
      <c r="H798" s="277"/>
      <c r="I798" s="267"/>
      <c r="J798" s="26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82"/>
      <c r="C799" s="264"/>
      <c r="D799" s="264"/>
      <c r="E799" s="283"/>
      <c r="F799" s="264"/>
      <c r="G799" s="277"/>
      <c r="H799" s="277"/>
      <c r="I799" s="267"/>
      <c r="J799" s="26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82"/>
      <c r="C800" s="264"/>
      <c r="D800" s="264"/>
      <c r="E800" s="283"/>
      <c r="F800" s="264"/>
      <c r="G800" s="277"/>
      <c r="H800" s="277"/>
      <c r="I800" s="267"/>
      <c r="J800" s="26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82"/>
      <c r="C801" s="264"/>
      <c r="D801" s="264"/>
      <c r="E801" s="283"/>
      <c r="F801" s="264"/>
      <c r="G801" s="277"/>
      <c r="H801" s="277"/>
      <c r="I801" s="267"/>
      <c r="J801" s="26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82"/>
      <c r="C802" s="264"/>
      <c r="D802" s="264"/>
      <c r="E802" s="283"/>
      <c r="F802" s="264"/>
      <c r="G802" s="277"/>
      <c r="H802" s="277"/>
      <c r="I802" s="267"/>
      <c r="J802" s="26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82"/>
      <c r="C803" s="264"/>
      <c r="D803" s="264"/>
      <c r="E803" s="283"/>
      <c r="F803" s="264"/>
      <c r="G803" s="277"/>
      <c r="H803" s="277"/>
      <c r="I803" s="267"/>
      <c r="J803" s="26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82"/>
      <c r="C804" s="264"/>
      <c r="D804" s="264"/>
      <c r="E804" s="283"/>
      <c r="F804" s="264"/>
      <c r="G804" s="277"/>
      <c r="H804" s="277"/>
      <c r="I804" s="267"/>
      <c r="J804" s="26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82"/>
      <c r="C805" s="264"/>
      <c r="D805" s="264"/>
      <c r="E805" s="283"/>
      <c r="F805" s="264"/>
      <c r="G805" s="277"/>
      <c r="H805" s="277"/>
      <c r="I805" s="267"/>
      <c r="J805" s="26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82"/>
      <c r="C806" s="264"/>
      <c r="D806" s="264"/>
      <c r="E806" s="283"/>
      <c r="F806" s="264"/>
      <c r="G806" s="277"/>
      <c r="H806" s="277"/>
      <c r="I806" s="267"/>
      <c r="J806" s="26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82"/>
      <c r="C807" s="264"/>
      <c r="D807" s="264"/>
      <c r="E807" s="283"/>
      <c r="F807" s="264"/>
      <c r="G807" s="277"/>
      <c r="H807" s="277"/>
      <c r="I807" s="267"/>
      <c r="J807" s="26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82"/>
      <c r="C808" s="264"/>
      <c r="D808" s="264"/>
      <c r="E808" s="283"/>
      <c r="F808" s="264"/>
      <c r="G808" s="277"/>
      <c r="H808" s="277"/>
      <c r="I808" s="267"/>
      <c r="J808" s="26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82"/>
      <c r="C809" s="264"/>
      <c r="D809" s="264"/>
      <c r="E809" s="283"/>
      <c r="F809" s="264"/>
      <c r="G809" s="277"/>
      <c r="H809" s="277"/>
      <c r="I809" s="267"/>
      <c r="J809" s="26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82"/>
      <c r="C810" s="264"/>
      <c r="D810" s="264"/>
      <c r="E810" s="283"/>
      <c r="F810" s="264"/>
      <c r="G810" s="277"/>
      <c r="H810" s="277"/>
      <c r="I810" s="267"/>
      <c r="J810" s="26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82"/>
      <c r="C811" s="264"/>
      <c r="D811" s="264"/>
      <c r="E811" s="283"/>
      <c r="F811" s="264"/>
      <c r="G811" s="277"/>
      <c r="H811" s="277"/>
      <c r="I811" s="267"/>
      <c r="J811" s="26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82"/>
      <c r="C812" s="264"/>
      <c r="D812" s="264"/>
      <c r="E812" s="283"/>
      <c r="F812" s="264"/>
      <c r="G812" s="277"/>
      <c r="H812" s="277"/>
      <c r="I812" s="267"/>
      <c r="J812" s="26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82"/>
      <c r="C813" s="264"/>
      <c r="D813" s="264"/>
      <c r="E813" s="283"/>
      <c r="F813" s="264"/>
      <c r="G813" s="277"/>
      <c r="H813" s="277"/>
      <c r="I813" s="267"/>
      <c r="J813" s="26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82"/>
      <c r="C814" s="264"/>
      <c r="D814" s="264"/>
      <c r="E814" s="283"/>
      <c r="F814" s="264"/>
      <c r="G814" s="277"/>
      <c r="H814" s="277"/>
      <c r="I814" s="267"/>
      <c r="J814" s="26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82"/>
      <c r="C815" s="264"/>
      <c r="D815" s="264"/>
      <c r="E815" s="283"/>
      <c r="F815" s="264"/>
      <c r="G815" s="277"/>
      <c r="H815" s="277"/>
      <c r="I815" s="267"/>
      <c r="J815" s="26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82"/>
      <c r="C816" s="264"/>
      <c r="D816" s="264"/>
      <c r="E816" s="283"/>
      <c r="F816" s="264"/>
      <c r="G816" s="277"/>
      <c r="H816" s="277"/>
      <c r="I816" s="267"/>
      <c r="J816" s="26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82"/>
      <c r="C817" s="264"/>
      <c r="D817" s="264"/>
      <c r="E817" s="283"/>
      <c r="F817" s="264"/>
      <c r="G817" s="277"/>
      <c r="H817" s="277"/>
      <c r="I817" s="267"/>
      <c r="J817" s="26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82"/>
      <c r="C818" s="264"/>
      <c r="D818" s="264"/>
      <c r="E818" s="283"/>
      <c r="F818" s="264"/>
      <c r="G818" s="277"/>
      <c r="H818" s="277"/>
      <c r="I818" s="267"/>
      <c r="J818" s="26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82"/>
      <c r="C819" s="264"/>
      <c r="D819" s="264"/>
      <c r="E819" s="283"/>
      <c r="F819" s="264"/>
      <c r="G819" s="277"/>
      <c r="H819" s="277"/>
      <c r="I819" s="267"/>
      <c r="J819" s="26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82"/>
      <c r="C820" s="264"/>
      <c r="D820" s="264"/>
      <c r="E820" s="283"/>
      <c r="F820" s="264"/>
      <c r="G820" s="277"/>
      <c r="H820" s="277"/>
      <c r="I820" s="267"/>
      <c r="J820" s="26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82"/>
      <c r="C821" s="264"/>
      <c r="D821" s="264"/>
      <c r="E821" s="283"/>
      <c r="F821" s="264"/>
      <c r="G821" s="277"/>
      <c r="H821" s="277"/>
      <c r="I821" s="267"/>
      <c r="J821" s="26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82"/>
      <c r="C822" s="264"/>
      <c r="D822" s="264"/>
      <c r="E822" s="283"/>
      <c r="F822" s="264"/>
      <c r="G822" s="277"/>
      <c r="H822" s="277"/>
      <c r="I822" s="267"/>
      <c r="J822" s="26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82"/>
      <c r="C823" s="264"/>
      <c r="D823" s="264"/>
      <c r="E823" s="283"/>
      <c r="F823" s="264"/>
      <c r="G823" s="277"/>
      <c r="H823" s="277"/>
      <c r="I823" s="267"/>
      <c r="J823" s="26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82"/>
      <c r="C824" s="264"/>
      <c r="D824" s="264"/>
      <c r="E824" s="283"/>
      <c r="F824" s="264"/>
      <c r="G824" s="277"/>
      <c r="H824" s="277"/>
      <c r="I824" s="267"/>
      <c r="J824" s="26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82"/>
      <c r="C825" s="264"/>
      <c r="D825" s="264"/>
      <c r="E825" s="283"/>
      <c r="F825" s="264"/>
      <c r="G825" s="277"/>
      <c r="H825" s="277"/>
      <c r="I825" s="267"/>
      <c r="J825" s="26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82"/>
      <c r="C826" s="264"/>
      <c r="D826" s="264"/>
      <c r="E826" s="283"/>
      <c r="F826" s="264"/>
      <c r="G826" s="277"/>
      <c r="H826" s="277"/>
      <c r="I826" s="267"/>
      <c r="J826" s="26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82"/>
      <c r="C827" s="264"/>
      <c r="D827" s="264"/>
      <c r="E827" s="283"/>
      <c r="F827" s="264"/>
      <c r="G827" s="277"/>
      <c r="H827" s="277"/>
      <c r="I827" s="267"/>
      <c r="J827" s="26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82"/>
      <c r="C828" s="264"/>
      <c r="D828" s="264"/>
      <c r="E828" s="283"/>
      <c r="F828" s="264"/>
      <c r="G828" s="277"/>
      <c r="H828" s="277"/>
      <c r="I828" s="267"/>
      <c r="J828" s="26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82"/>
      <c r="C829" s="264"/>
      <c r="D829" s="264"/>
      <c r="E829" s="283"/>
      <c r="F829" s="264"/>
      <c r="G829" s="277"/>
      <c r="H829" s="277"/>
      <c r="I829" s="267"/>
      <c r="J829" s="26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82"/>
      <c r="C830" s="264"/>
      <c r="D830" s="264"/>
      <c r="E830" s="283"/>
      <c r="F830" s="264"/>
      <c r="G830" s="277"/>
      <c r="H830" s="277"/>
      <c r="I830" s="267"/>
      <c r="J830" s="26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82"/>
      <c r="C831" s="264"/>
      <c r="D831" s="264"/>
      <c r="E831" s="283"/>
      <c r="F831" s="264"/>
      <c r="G831" s="277"/>
      <c r="H831" s="277"/>
      <c r="I831" s="267"/>
      <c r="J831" s="26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82"/>
      <c r="C832" s="264"/>
      <c r="D832" s="264"/>
      <c r="E832" s="283"/>
      <c r="F832" s="264"/>
      <c r="G832" s="277"/>
      <c r="H832" s="277"/>
      <c r="I832" s="267"/>
      <c r="J832" s="26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82"/>
      <c r="C833" s="264"/>
      <c r="D833" s="264"/>
      <c r="E833" s="283"/>
      <c r="F833" s="264"/>
      <c r="G833" s="277"/>
      <c r="H833" s="277"/>
      <c r="I833" s="267"/>
      <c r="J833" s="26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82"/>
      <c r="C834" s="264"/>
      <c r="D834" s="264"/>
      <c r="E834" s="283"/>
      <c r="F834" s="264"/>
      <c r="G834" s="277"/>
      <c r="H834" s="277"/>
      <c r="I834" s="267"/>
      <c r="J834" s="26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82"/>
      <c r="C835" s="264"/>
      <c r="D835" s="264"/>
      <c r="E835" s="283"/>
      <c r="F835" s="264"/>
      <c r="G835" s="277"/>
      <c r="H835" s="277"/>
      <c r="I835" s="267"/>
      <c r="J835" s="26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82"/>
      <c r="C836" s="264"/>
      <c r="D836" s="264"/>
      <c r="E836" s="283"/>
      <c r="F836" s="264"/>
      <c r="G836" s="277"/>
      <c r="H836" s="277"/>
      <c r="I836" s="267"/>
      <c r="J836" s="26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82"/>
      <c r="C837" s="264"/>
      <c r="D837" s="264"/>
      <c r="E837" s="283"/>
      <c r="F837" s="264"/>
      <c r="G837" s="277"/>
      <c r="H837" s="277"/>
      <c r="I837" s="267"/>
      <c r="J837" s="26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82"/>
      <c r="C838" s="264"/>
      <c r="D838" s="264"/>
      <c r="E838" s="283"/>
      <c r="F838" s="264"/>
      <c r="G838" s="277"/>
      <c r="H838" s="277"/>
      <c r="I838" s="267"/>
      <c r="J838" s="26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82"/>
      <c r="C839" s="264"/>
      <c r="D839" s="264"/>
      <c r="E839" s="283"/>
      <c r="F839" s="264"/>
      <c r="G839" s="277"/>
      <c r="H839" s="277"/>
      <c r="I839" s="267"/>
      <c r="J839" s="26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82"/>
      <c r="C840" s="264"/>
      <c r="D840" s="264"/>
      <c r="E840" s="283"/>
      <c r="F840" s="264"/>
      <c r="G840" s="277"/>
      <c r="H840" s="277"/>
      <c r="I840" s="267"/>
      <c r="J840" s="26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82"/>
      <c r="C841" s="264"/>
      <c r="D841" s="264"/>
      <c r="E841" s="283"/>
      <c r="F841" s="264"/>
      <c r="G841" s="277"/>
      <c r="H841" s="277"/>
      <c r="I841" s="267"/>
      <c r="J841" s="26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82"/>
      <c r="C842" s="264"/>
      <c r="D842" s="264"/>
      <c r="E842" s="283"/>
      <c r="F842" s="264"/>
      <c r="G842" s="277"/>
      <c r="H842" s="277"/>
      <c r="I842" s="267"/>
      <c r="J842" s="26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82"/>
      <c r="C843" s="264"/>
      <c r="D843" s="264"/>
      <c r="E843" s="283"/>
      <c r="F843" s="264"/>
      <c r="G843" s="277"/>
      <c r="H843" s="277"/>
      <c r="I843" s="267"/>
      <c r="J843" s="26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82"/>
      <c r="C844" s="264"/>
      <c r="D844" s="264"/>
      <c r="E844" s="283"/>
      <c r="F844" s="264"/>
      <c r="G844" s="277"/>
      <c r="H844" s="277"/>
      <c r="I844" s="267"/>
      <c r="J844" s="26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82"/>
      <c r="C845" s="264"/>
      <c r="D845" s="264"/>
      <c r="E845" s="283"/>
      <c r="F845" s="264"/>
      <c r="G845" s="277"/>
      <c r="H845" s="277"/>
      <c r="I845" s="267"/>
      <c r="J845" s="26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82"/>
      <c r="C846" s="264"/>
      <c r="D846" s="264"/>
      <c r="E846" s="283"/>
      <c r="F846" s="264"/>
      <c r="G846" s="277"/>
      <c r="H846" s="277"/>
      <c r="I846" s="267"/>
      <c r="J846" s="26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82"/>
      <c r="C847" s="264"/>
      <c r="D847" s="264"/>
      <c r="E847" s="283"/>
      <c r="F847" s="264"/>
      <c r="G847" s="277"/>
      <c r="H847" s="277"/>
      <c r="I847" s="267"/>
      <c r="J847" s="26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82"/>
      <c r="C848" s="264"/>
      <c r="D848" s="264"/>
      <c r="E848" s="283"/>
      <c r="F848" s="264"/>
      <c r="G848" s="277"/>
      <c r="H848" s="277"/>
      <c r="I848" s="267"/>
      <c r="J848" s="26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82"/>
      <c r="C849" s="264"/>
      <c r="D849" s="264"/>
      <c r="E849" s="283"/>
      <c r="F849" s="264"/>
      <c r="G849" s="277"/>
      <c r="H849" s="277"/>
      <c r="I849" s="267"/>
      <c r="J849" s="26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82"/>
      <c r="C850" s="264"/>
      <c r="D850" s="264"/>
      <c r="E850" s="283"/>
      <c r="F850" s="264"/>
      <c r="G850" s="277"/>
      <c r="H850" s="277"/>
      <c r="I850" s="267"/>
      <c r="J850" s="26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82"/>
      <c r="C851" s="264"/>
      <c r="D851" s="264"/>
      <c r="E851" s="283"/>
      <c r="F851" s="264"/>
      <c r="G851" s="277"/>
      <c r="H851" s="277"/>
      <c r="I851" s="267"/>
      <c r="J851" s="26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82"/>
      <c r="C852" s="264"/>
      <c r="D852" s="264"/>
      <c r="E852" s="283"/>
      <c r="F852" s="264"/>
      <c r="G852" s="277"/>
      <c r="H852" s="277"/>
      <c r="I852" s="267"/>
      <c r="J852" s="26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82"/>
      <c r="C853" s="264"/>
      <c r="D853" s="264"/>
      <c r="E853" s="283"/>
      <c r="F853" s="264"/>
      <c r="G853" s="277"/>
      <c r="H853" s="277"/>
      <c r="I853" s="267"/>
      <c r="J853" s="26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82"/>
      <c r="C854" s="264"/>
      <c r="D854" s="264"/>
      <c r="E854" s="283"/>
      <c r="F854" s="264"/>
      <c r="G854" s="277"/>
      <c r="H854" s="277"/>
      <c r="I854" s="267"/>
      <c r="J854" s="26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82"/>
      <c r="C855" s="264"/>
      <c r="D855" s="264"/>
      <c r="E855" s="283"/>
      <c r="F855" s="264"/>
      <c r="G855" s="277"/>
      <c r="H855" s="277"/>
      <c r="I855" s="267"/>
      <c r="J855" s="26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82"/>
      <c r="C856" s="264"/>
      <c r="D856" s="264"/>
      <c r="E856" s="283"/>
      <c r="F856" s="264"/>
      <c r="G856" s="277"/>
      <c r="H856" s="277"/>
      <c r="I856" s="267"/>
      <c r="J856" s="26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82"/>
      <c r="C857" s="264"/>
      <c r="D857" s="264"/>
      <c r="E857" s="283"/>
      <c r="F857" s="264"/>
      <c r="G857" s="277"/>
      <c r="H857" s="277"/>
      <c r="I857" s="267"/>
      <c r="J857" s="26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82"/>
      <c r="C858" s="264"/>
      <c r="D858" s="264"/>
      <c r="E858" s="283"/>
      <c r="F858" s="264"/>
      <c r="G858" s="277"/>
      <c r="H858" s="277"/>
      <c r="I858" s="267"/>
      <c r="J858" s="26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82"/>
      <c r="C859" s="264"/>
      <c r="D859" s="264"/>
      <c r="E859" s="283"/>
      <c r="F859" s="264"/>
      <c r="G859" s="277"/>
      <c r="H859" s="277"/>
      <c r="I859" s="267"/>
      <c r="J859" s="26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82"/>
      <c r="C860" s="264"/>
      <c r="D860" s="264"/>
      <c r="E860" s="283"/>
      <c r="F860" s="264"/>
      <c r="G860" s="277"/>
      <c r="H860" s="277"/>
      <c r="I860" s="267"/>
      <c r="J860" s="26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82"/>
      <c r="C861" s="264"/>
      <c r="D861" s="264"/>
      <c r="E861" s="283"/>
      <c r="F861" s="264"/>
      <c r="G861" s="277"/>
      <c r="H861" s="277"/>
      <c r="I861" s="267"/>
      <c r="J861" s="26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82"/>
      <c r="C862" s="264"/>
      <c r="D862" s="264"/>
      <c r="E862" s="283"/>
      <c r="F862" s="264"/>
      <c r="G862" s="277"/>
      <c r="H862" s="277"/>
      <c r="I862" s="267"/>
      <c r="J862" s="26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82"/>
      <c r="C863" s="264"/>
      <c r="D863" s="264"/>
      <c r="E863" s="283"/>
      <c r="F863" s="264"/>
      <c r="G863" s="277"/>
      <c r="H863" s="277"/>
      <c r="I863" s="267"/>
      <c r="J863" s="26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82"/>
      <c r="C864" s="264"/>
      <c r="D864" s="264"/>
      <c r="E864" s="283"/>
      <c r="F864" s="264"/>
      <c r="G864" s="277"/>
      <c r="H864" s="277"/>
      <c r="I864" s="267"/>
      <c r="J864" s="26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82"/>
      <c r="C865" s="264"/>
      <c r="D865" s="264"/>
      <c r="E865" s="283"/>
      <c r="F865" s="264"/>
      <c r="G865" s="277"/>
      <c r="H865" s="277"/>
      <c r="I865" s="267"/>
      <c r="J865" s="26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82"/>
      <c r="C866" s="264"/>
      <c r="D866" s="264"/>
      <c r="E866" s="283"/>
      <c r="F866" s="264"/>
      <c r="G866" s="277"/>
      <c r="H866" s="277"/>
      <c r="I866" s="267"/>
      <c r="J866" s="26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82"/>
      <c r="C867" s="264"/>
      <c r="D867" s="264"/>
      <c r="E867" s="283"/>
      <c r="F867" s="264"/>
      <c r="G867" s="277"/>
      <c r="H867" s="277"/>
      <c r="I867" s="267"/>
      <c r="J867" s="26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82"/>
      <c r="C868" s="264"/>
      <c r="D868" s="264"/>
      <c r="E868" s="283"/>
      <c r="F868" s="264"/>
      <c r="G868" s="277"/>
      <c r="H868" s="277"/>
      <c r="I868" s="267"/>
      <c r="J868" s="26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82"/>
      <c r="C869" s="264"/>
      <c r="D869" s="264"/>
      <c r="E869" s="283"/>
      <c r="F869" s="264"/>
      <c r="G869" s="277"/>
      <c r="H869" s="277"/>
      <c r="I869" s="267"/>
      <c r="J869" s="26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82"/>
      <c r="C870" s="264"/>
      <c r="D870" s="264"/>
      <c r="E870" s="283"/>
      <c r="F870" s="264"/>
      <c r="G870" s="277"/>
      <c r="H870" s="277"/>
      <c r="I870" s="267"/>
      <c r="J870" s="26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82"/>
      <c r="C871" s="264"/>
      <c r="D871" s="264"/>
      <c r="E871" s="283"/>
      <c r="F871" s="264"/>
      <c r="G871" s="277"/>
      <c r="H871" s="277"/>
      <c r="I871" s="267"/>
      <c r="J871" s="26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82"/>
      <c r="C872" s="264"/>
      <c r="D872" s="264"/>
      <c r="E872" s="283"/>
      <c r="F872" s="264"/>
      <c r="G872" s="277"/>
      <c r="H872" s="277"/>
      <c r="I872" s="267"/>
      <c r="J872" s="26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82"/>
      <c r="C873" s="264"/>
      <c r="D873" s="264"/>
      <c r="E873" s="283"/>
      <c r="F873" s="264"/>
      <c r="G873" s="277"/>
      <c r="H873" s="277"/>
      <c r="I873" s="267"/>
      <c r="J873" s="26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82"/>
      <c r="C874" s="264"/>
      <c r="D874" s="264"/>
      <c r="E874" s="283"/>
      <c r="F874" s="264"/>
      <c r="G874" s="277"/>
      <c r="H874" s="277"/>
      <c r="I874" s="267"/>
      <c r="J874" s="26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82"/>
      <c r="C875" s="264"/>
      <c r="D875" s="264"/>
      <c r="E875" s="283"/>
      <c r="F875" s="264"/>
      <c r="G875" s="277"/>
      <c r="H875" s="277"/>
      <c r="I875" s="267"/>
      <c r="J875" s="26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82"/>
      <c r="C876" s="264"/>
      <c r="D876" s="264"/>
      <c r="E876" s="283"/>
      <c r="F876" s="264"/>
      <c r="G876" s="277"/>
      <c r="H876" s="277"/>
      <c r="I876" s="267"/>
      <c r="J876" s="26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82"/>
      <c r="C877" s="264"/>
      <c r="D877" s="264"/>
      <c r="E877" s="283"/>
      <c r="F877" s="264"/>
      <c r="G877" s="277"/>
      <c r="H877" s="277"/>
      <c r="I877" s="267"/>
      <c r="J877" s="26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82"/>
      <c r="C878" s="264"/>
      <c r="D878" s="264"/>
      <c r="E878" s="283"/>
      <c r="F878" s="264"/>
      <c r="G878" s="277"/>
      <c r="H878" s="277"/>
      <c r="I878" s="267"/>
      <c r="J878" s="26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82"/>
      <c r="C879" s="264"/>
      <c r="D879" s="264"/>
      <c r="E879" s="283"/>
      <c r="F879" s="264"/>
      <c r="G879" s="277"/>
      <c r="H879" s="277"/>
      <c r="I879" s="267"/>
      <c r="J879" s="26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82"/>
      <c r="C880" s="264"/>
      <c r="D880" s="264"/>
      <c r="E880" s="283"/>
      <c r="F880" s="264"/>
      <c r="G880" s="277"/>
      <c r="H880" s="277"/>
      <c r="I880" s="267"/>
      <c r="J880" s="26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82"/>
      <c r="C881" s="264"/>
      <c r="D881" s="264"/>
      <c r="E881" s="283"/>
      <c r="F881" s="264"/>
      <c r="G881" s="277"/>
      <c r="H881" s="277"/>
      <c r="I881" s="267"/>
      <c r="J881" s="26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82"/>
      <c r="C882" s="264"/>
      <c r="D882" s="264"/>
      <c r="E882" s="283"/>
      <c r="F882" s="264"/>
      <c r="G882" s="277"/>
      <c r="H882" s="277"/>
      <c r="I882" s="267"/>
      <c r="J882" s="26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82"/>
      <c r="C883" s="264"/>
      <c r="D883" s="264"/>
      <c r="E883" s="283"/>
      <c r="F883" s="264"/>
      <c r="G883" s="277"/>
      <c r="H883" s="277"/>
      <c r="I883" s="267"/>
      <c r="J883" s="26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82"/>
      <c r="C884" s="264"/>
      <c r="D884" s="264"/>
      <c r="E884" s="283"/>
      <c r="F884" s="264"/>
      <c r="G884" s="277"/>
      <c r="H884" s="277"/>
      <c r="I884" s="267"/>
      <c r="J884" s="26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82"/>
      <c r="C885" s="264"/>
      <c r="D885" s="264"/>
      <c r="E885" s="283"/>
      <c r="F885" s="264"/>
      <c r="G885" s="277"/>
      <c r="H885" s="277"/>
      <c r="I885" s="267"/>
      <c r="J885" s="26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82"/>
      <c r="C886" s="264"/>
      <c r="D886" s="264"/>
      <c r="E886" s="283"/>
      <c r="F886" s="264"/>
      <c r="G886" s="277"/>
      <c r="H886" s="277"/>
      <c r="I886" s="267"/>
      <c r="J886" s="26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82"/>
      <c r="C887" s="264"/>
      <c r="D887" s="264"/>
      <c r="E887" s="283"/>
      <c r="F887" s="264"/>
      <c r="G887" s="277"/>
      <c r="H887" s="277"/>
      <c r="I887" s="267"/>
      <c r="J887" s="26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82"/>
      <c r="C888" s="264"/>
      <c r="D888" s="264"/>
      <c r="E888" s="283"/>
      <c r="F888" s="264"/>
      <c r="G888" s="277"/>
      <c r="H888" s="277"/>
      <c r="I888" s="267"/>
      <c r="J888" s="26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82"/>
      <c r="C889" s="264"/>
      <c r="D889" s="264"/>
      <c r="E889" s="283"/>
      <c r="F889" s="264"/>
      <c r="G889" s="277"/>
      <c r="H889" s="277"/>
      <c r="I889" s="267"/>
      <c r="J889" s="26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82"/>
      <c r="C890" s="264"/>
      <c r="D890" s="264"/>
      <c r="E890" s="283"/>
      <c r="F890" s="264"/>
      <c r="G890" s="277"/>
      <c r="H890" s="277"/>
      <c r="I890" s="267"/>
      <c r="J890" s="26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82"/>
      <c r="C891" s="264"/>
      <c r="D891" s="264"/>
      <c r="E891" s="283"/>
      <c r="F891" s="264"/>
      <c r="G891" s="277"/>
      <c r="H891" s="277"/>
      <c r="I891" s="267"/>
      <c r="J891" s="26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82"/>
      <c r="C892" s="264"/>
      <c r="D892" s="264"/>
      <c r="E892" s="283"/>
      <c r="F892" s="264"/>
      <c r="G892" s="277"/>
      <c r="H892" s="277"/>
      <c r="I892" s="267"/>
      <c r="J892" s="26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82"/>
      <c r="C893" s="264"/>
      <c r="D893" s="264"/>
      <c r="E893" s="283"/>
      <c r="F893" s="264"/>
      <c r="G893" s="277"/>
      <c r="H893" s="277"/>
      <c r="I893" s="267"/>
      <c r="J893" s="26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82"/>
      <c r="C894" s="264"/>
      <c r="D894" s="264"/>
      <c r="E894" s="283"/>
      <c r="F894" s="264"/>
      <c r="G894" s="277"/>
      <c r="H894" s="277"/>
      <c r="I894" s="267"/>
      <c r="J894" s="26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82"/>
      <c r="C895" s="264"/>
      <c r="D895" s="264"/>
      <c r="E895" s="283"/>
      <c r="F895" s="264"/>
      <c r="G895" s="277"/>
      <c r="H895" s="277"/>
      <c r="I895" s="267"/>
      <c r="J895" s="26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82"/>
      <c r="C896" s="264"/>
      <c r="D896" s="264"/>
      <c r="E896" s="283"/>
      <c r="F896" s="264"/>
      <c r="G896" s="277"/>
      <c r="H896" s="277"/>
      <c r="I896" s="267"/>
      <c r="J896" s="26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82"/>
      <c r="C897" s="264"/>
      <c r="D897" s="264"/>
      <c r="E897" s="283"/>
      <c r="F897" s="264"/>
      <c r="G897" s="277"/>
      <c r="H897" s="277"/>
      <c r="I897" s="267"/>
      <c r="J897" s="26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82"/>
      <c r="C898" s="264"/>
      <c r="D898" s="264"/>
      <c r="E898" s="283"/>
      <c r="F898" s="264"/>
      <c r="G898" s="277"/>
      <c r="H898" s="277"/>
      <c r="I898" s="267"/>
      <c r="J898" s="26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82"/>
      <c r="C899" s="264"/>
      <c r="D899" s="264"/>
      <c r="E899" s="283"/>
      <c r="F899" s="264"/>
      <c r="G899" s="277"/>
      <c r="H899" s="277"/>
      <c r="I899" s="267"/>
      <c r="J899" s="26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82"/>
      <c r="C900" s="264"/>
      <c r="D900" s="264"/>
      <c r="E900" s="283"/>
      <c r="F900" s="264"/>
      <c r="G900" s="277"/>
      <c r="H900" s="277"/>
      <c r="I900" s="267"/>
      <c r="J900" s="26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82"/>
      <c r="C901" s="264"/>
      <c r="D901" s="264"/>
      <c r="E901" s="283"/>
      <c r="F901" s="264"/>
      <c r="G901" s="277"/>
      <c r="H901" s="277"/>
      <c r="I901" s="267"/>
      <c r="J901" s="26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82"/>
      <c r="C902" s="264"/>
      <c r="D902" s="264"/>
      <c r="E902" s="283"/>
      <c r="F902" s="264"/>
      <c r="G902" s="277"/>
      <c r="H902" s="277"/>
      <c r="I902" s="267"/>
      <c r="J902" s="26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82"/>
      <c r="C903" s="264"/>
      <c r="D903" s="264"/>
      <c r="E903" s="283"/>
      <c r="F903" s="264"/>
      <c r="G903" s="277"/>
      <c r="H903" s="277"/>
      <c r="I903" s="267"/>
      <c r="J903" s="26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82"/>
      <c r="C904" s="264"/>
      <c r="D904" s="264"/>
      <c r="E904" s="283"/>
      <c r="F904" s="264"/>
      <c r="G904" s="277"/>
      <c r="H904" s="277"/>
      <c r="I904" s="267"/>
      <c r="J904" s="26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82"/>
      <c r="C905" s="264"/>
      <c r="D905" s="264"/>
      <c r="E905" s="283"/>
      <c r="F905" s="264"/>
      <c r="G905" s="277"/>
      <c r="H905" s="277"/>
      <c r="I905" s="267"/>
      <c r="J905" s="26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82"/>
      <c r="C906" s="264"/>
      <c r="D906" s="264"/>
      <c r="E906" s="283"/>
      <c r="F906" s="264"/>
      <c r="G906" s="277"/>
      <c r="H906" s="277"/>
      <c r="I906" s="267"/>
      <c r="J906" s="26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82"/>
      <c r="C907" s="264"/>
      <c r="D907" s="264"/>
      <c r="E907" s="283"/>
      <c r="F907" s="264"/>
      <c r="G907" s="277"/>
      <c r="H907" s="277"/>
      <c r="I907" s="267"/>
      <c r="J907" s="26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82"/>
      <c r="C908" s="264"/>
      <c r="D908" s="264"/>
      <c r="E908" s="283"/>
      <c r="F908" s="264"/>
      <c r="G908" s="277"/>
      <c r="H908" s="277"/>
      <c r="I908" s="267"/>
      <c r="J908" s="26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82"/>
      <c r="C909" s="264"/>
      <c r="D909" s="264"/>
      <c r="E909" s="283"/>
      <c r="F909" s="264"/>
      <c r="G909" s="277"/>
      <c r="H909" s="277"/>
      <c r="I909" s="267"/>
      <c r="J909" s="26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82"/>
      <c r="C910" s="264"/>
      <c r="D910" s="264"/>
      <c r="E910" s="283"/>
      <c r="F910" s="264"/>
      <c r="G910" s="277"/>
      <c r="H910" s="277"/>
      <c r="I910" s="267"/>
      <c r="J910" s="26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82"/>
      <c r="C911" s="264"/>
      <c r="D911" s="264"/>
      <c r="E911" s="283"/>
      <c r="F911" s="264"/>
      <c r="G911" s="277"/>
      <c r="H911" s="277"/>
      <c r="I911" s="267"/>
      <c r="J911" s="26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82"/>
      <c r="C912" s="264"/>
      <c r="D912" s="264"/>
      <c r="E912" s="283"/>
      <c r="F912" s="264"/>
      <c r="G912" s="277"/>
      <c r="H912" s="277"/>
      <c r="I912" s="267"/>
      <c r="J912" s="26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82"/>
      <c r="C913" s="264"/>
      <c r="D913" s="264"/>
      <c r="E913" s="283"/>
      <c r="F913" s="264"/>
      <c r="G913" s="277"/>
      <c r="H913" s="277"/>
      <c r="I913" s="267"/>
      <c r="J913" s="26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82"/>
      <c r="C914" s="264"/>
      <c r="D914" s="264"/>
      <c r="E914" s="283"/>
      <c r="F914" s="264"/>
      <c r="G914" s="277"/>
      <c r="H914" s="277"/>
      <c r="I914" s="267"/>
      <c r="J914" s="26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82"/>
      <c r="C915" s="264"/>
      <c r="D915" s="264"/>
      <c r="E915" s="283"/>
      <c r="F915" s="264"/>
      <c r="G915" s="277"/>
      <c r="H915" s="277"/>
      <c r="I915" s="267"/>
      <c r="J915" s="26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82"/>
      <c r="C916" s="264"/>
      <c r="D916" s="264"/>
      <c r="E916" s="283"/>
      <c r="F916" s="264"/>
      <c r="G916" s="277"/>
      <c r="H916" s="277"/>
      <c r="I916" s="267"/>
      <c r="J916" s="26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82"/>
      <c r="C917" s="264"/>
      <c r="D917" s="264"/>
      <c r="E917" s="283"/>
      <c r="F917" s="264"/>
      <c r="G917" s="277"/>
      <c r="H917" s="277"/>
      <c r="I917" s="267"/>
      <c r="J917" s="26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82"/>
      <c r="C918" s="264"/>
      <c r="D918" s="264"/>
      <c r="E918" s="283"/>
      <c r="F918" s="264"/>
      <c r="G918" s="277"/>
      <c r="H918" s="277"/>
      <c r="I918" s="267"/>
      <c r="J918" s="26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82"/>
      <c r="C919" s="264"/>
      <c r="D919" s="264"/>
      <c r="E919" s="283"/>
      <c r="F919" s="264"/>
      <c r="G919" s="277"/>
      <c r="H919" s="277"/>
      <c r="I919" s="267"/>
      <c r="J919" s="26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82"/>
      <c r="C920" s="264"/>
      <c r="D920" s="264"/>
      <c r="E920" s="283"/>
      <c r="F920" s="264"/>
      <c r="G920" s="277"/>
      <c r="H920" s="277"/>
      <c r="I920" s="267"/>
      <c r="J920" s="26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82"/>
      <c r="C921" s="264"/>
      <c r="D921" s="264"/>
      <c r="E921" s="283"/>
      <c r="F921" s="264"/>
      <c r="G921" s="277"/>
      <c r="H921" s="277"/>
      <c r="I921" s="267"/>
      <c r="J921" s="26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82"/>
      <c r="C922" s="264"/>
      <c r="D922" s="264"/>
      <c r="E922" s="283"/>
      <c r="F922" s="264"/>
      <c r="G922" s="277"/>
      <c r="H922" s="277"/>
      <c r="I922" s="267"/>
      <c r="J922" s="26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82"/>
      <c r="C923" s="264"/>
      <c r="D923" s="264"/>
      <c r="E923" s="283"/>
      <c r="F923" s="264"/>
      <c r="G923" s="277"/>
      <c r="H923" s="277"/>
      <c r="I923" s="267"/>
      <c r="J923" s="26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82"/>
      <c r="C924" s="264"/>
      <c r="D924" s="264"/>
      <c r="E924" s="283"/>
      <c r="F924" s="264"/>
      <c r="G924" s="277"/>
      <c r="H924" s="277"/>
      <c r="I924" s="267"/>
      <c r="J924" s="26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82"/>
      <c r="C925" s="264"/>
      <c r="D925" s="264"/>
      <c r="E925" s="283"/>
      <c r="F925" s="264"/>
      <c r="G925" s="277"/>
      <c r="H925" s="277"/>
      <c r="I925" s="267"/>
      <c r="J925" s="26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82"/>
      <c r="C926" s="264"/>
      <c r="D926" s="264"/>
      <c r="E926" s="283"/>
      <c r="F926" s="264"/>
      <c r="G926" s="277"/>
      <c r="H926" s="277"/>
      <c r="I926" s="267"/>
      <c r="J926" s="26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82"/>
      <c r="C927" s="264"/>
      <c r="D927" s="264"/>
      <c r="E927" s="283"/>
      <c r="F927" s="264"/>
      <c r="G927" s="277"/>
      <c r="H927" s="277"/>
      <c r="I927" s="267"/>
      <c r="J927" s="26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82"/>
      <c r="C928" s="264"/>
      <c r="D928" s="264"/>
      <c r="E928" s="283"/>
      <c r="F928" s="264"/>
      <c r="G928" s="277"/>
      <c r="H928" s="277"/>
      <c r="I928" s="267"/>
      <c r="J928" s="26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82"/>
      <c r="C929" s="264"/>
      <c r="D929" s="264"/>
      <c r="E929" s="283"/>
      <c r="F929" s="264"/>
      <c r="G929" s="277"/>
      <c r="H929" s="277"/>
      <c r="I929" s="267"/>
      <c r="J929" s="26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82"/>
      <c r="C930" s="264"/>
      <c r="D930" s="264"/>
      <c r="E930" s="283"/>
      <c r="F930" s="264"/>
      <c r="G930" s="277"/>
      <c r="H930" s="277"/>
      <c r="I930" s="267"/>
      <c r="J930" s="26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82"/>
      <c r="C931" s="264"/>
      <c r="D931" s="264"/>
      <c r="E931" s="283"/>
      <c r="F931" s="264"/>
      <c r="G931" s="277"/>
      <c r="H931" s="277"/>
      <c r="I931" s="267"/>
      <c r="J931" s="26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82"/>
      <c r="C932" s="264"/>
      <c r="D932" s="264"/>
      <c r="E932" s="283"/>
      <c r="F932" s="264"/>
      <c r="G932" s="277"/>
      <c r="H932" s="277"/>
      <c r="I932" s="267"/>
      <c r="J932" s="26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82"/>
      <c r="C933" s="264"/>
      <c r="D933" s="264"/>
      <c r="E933" s="283"/>
      <c r="F933" s="264"/>
      <c r="G933" s="277"/>
      <c r="H933" s="277"/>
      <c r="I933" s="267"/>
      <c r="J933" s="26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82"/>
      <c r="C934" s="264"/>
      <c r="D934" s="264"/>
      <c r="E934" s="283"/>
      <c r="F934" s="264"/>
      <c r="G934" s="277"/>
      <c r="H934" s="277"/>
      <c r="I934" s="267"/>
      <c r="J934" s="26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82"/>
      <c r="C935" s="264"/>
      <c r="D935" s="264"/>
      <c r="E935" s="283"/>
      <c r="F935" s="264"/>
      <c r="G935" s="277"/>
      <c r="H935" s="277"/>
      <c r="I935" s="267"/>
      <c r="J935" s="26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82"/>
      <c r="C936" s="264"/>
      <c r="D936" s="264"/>
      <c r="E936" s="283"/>
      <c r="F936" s="264"/>
      <c r="G936" s="277"/>
      <c r="H936" s="277"/>
      <c r="I936" s="267"/>
      <c r="J936" s="26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82"/>
      <c r="C937" s="264"/>
      <c r="D937" s="264"/>
      <c r="E937" s="283"/>
      <c r="F937" s="264"/>
      <c r="G937" s="277"/>
      <c r="H937" s="277"/>
      <c r="I937" s="267"/>
      <c r="J937" s="26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82"/>
      <c r="C938" s="264"/>
      <c r="D938" s="264"/>
      <c r="E938" s="283"/>
      <c r="F938" s="264"/>
      <c r="G938" s="277"/>
      <c r="H938" s="277"/>
      <c r="I938" s="267"/>
      <c r="J938" s="26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82"/>
      <c r="C939" s="264"/>
      <c r="D939" s="264"/>
      <c r="E939" s="283"/>
      <c r="F939" s="264"/>
      <c r="G939" s="277"/>
      <c r="H939" s="277"/>
      <c r="I939" s="267"/>
      <c r="J939" s="26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82"/>
      <c r="C940" s="264"/>
      <c r="D940" s="264"/>
      <c r="E940" s="283"/>
      <c r="F940" s="264"/>
      <c r="G940" s="277"/>
      <c r="H940" s="277"/>
      <c r="I940" s="267"/>
      <c r="J940" s="26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82"/>
      <c r="C941" s="264"/>
      <c r="D941" s="264"/>
      <c r="E941" s="283"/>
      <c r="F941" s="264"/>
      <c r="G941" s="277"/>
      <c r="H941" s="277"/>
      <c r="I941" s="267"/>
      <c r="J941" s="26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82"/>
      <c r="C942" s="264"/>
      <c r="D942" s="264"/>
      <c r="E942" s="283"/>
      <c r="F942" s="264"/>
      <c r="G942" s="277"/>
      <c r="H942" s="277"/>
      <c r="I942" s="267"/>
      <c r="J942" s="26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82"/>
      <c r="C943" s="264"/>
      <c r="D943" s="264"/>
      <c r="E943" s="283"/>
      <c r="F943" s="264"/>
      <c r="G943" s="277"/>
      <c r="H943" s="277"/>
      <c r="I943" s="267"/>
      <c r="J943" s="26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82"/>
      <c r="C944" s="264"/>
      <c r="D944" s="264"/>
      <c r="E944" s="283"/>
      <c r="F944" s="264"/>
      <c r="G944" s="277"/>
      <c r="H944" s="277"/>
      <c r="I944" s="267"/>
      <c r="J944" s="26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82"/>
      <c r="C945" s="264"/>
      <c r="D945" s="264"/>
      <c r="E945" s="283"/>
      <c r="F945" s="264"/>
      <c r="G945" s="277"/>
      <c r="H945" s="277"/>
      <c r="I945" s="267"/>
      <c r="J945" s="26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82"/>
      <c r="C946" s="264"/>
      <c r="D946" s="264"/>
      <c r="E946" s="283"/>
      <c r="F946" s="264"/>
      <c r="G946" s="277"/>
      <c r="H946" s="277"/>
      <c r="I946" s="267"/>
      <c r="J946" s="26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82"/>
      <c r="C947" s="264"/>
      <c r="D947" s="264"/>
      <c r="E947" s="283"/>
      <c r="F947" s="264"/>
      <c r="G947" s="277"/>
      <c r="H947" s="277"/>
      <c r="I947" s="267"/>
      <c r="J947" s="26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82"/>
      <c r="C948" s="264"/>
      <c r="D948" s="264"/>
      <c r="E948" s="283"/>
      <c r="F948" s="264"/>
      <c r="G948" s="277"/>
      <c r="H948" s="277"/>
      <c r="I948" s="267"/>
      <c r="J948" s="26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82"/>
      <c r="C949" s="264"/>
      <c r="D949" s="264"/>
      <c r="E949" s="283"/>
      <c r="F949" s="264"/>
      <c r="G949" s="277"/>
      <c r="H949" s="277"/>
      <c r="I949" s="267"/>
      <c r="J949" s="26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82"/>
      <c r="C950" s="264"/>
      <c r="D950" s="264"/>
      <c r="E950" s="283"/>
      <c r="F950" s="264"/>
      <c r="G950" s="277"/>
      <c r="H950" s="277"/>
      <c r="I950" s="267"/>
      <c r="J950" s="26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82"/>
      <c r="C951" s="264"/>
      <c r="D951" s="264"/>
      <c r="E951" s="283"/>
      <c r="F951" s="264"/>
      <c r="G951" s="277"/>
      <c r="H951" s="277"/>
      <c r="I951" s="267"/>
      <c r="J951" s="26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82"/>
      <c r="C952" s="264"/>
      <c r="D952" s="264"/>
      <c r="E952" s="283"/>
      <c r="F952" s="264"/>
      <c r="G952" s="277"/>
      <c r="H952" s="277"/>
      <c r="I952" s="267"/>
      <c r="J952" s="26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82"/>
      <c r="C953" s="264"/>
      <c r="D953" s="264"/>
      <c r="E953" s="283"/>
      <c r="F953" s="264"/>
      <c r="G953" s="277"/>
      <c r="H953" s="277"/>
      <c r="I953" s="267"/>
      <c r="J953" s="26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82"/>
      <c r="C954" s="264"/>
      <c r="D954" s="264"/>
      <c r="E954" s="283"/>
      <c r="F954" s="264"/>
      <c r="G954" s="277"/>
      <c r="H954" s="277"/>
      <c r="I954" s="267"/>
      <c r="J954" s="26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82"/>
      <c r="C955" s="264"/>
      <c r="D955" s="264"/>
      <c r="E955" s="283"/>
      <c r="F955" s="264"/>
      <c r="G955" s="277"/>
      <c r="H955" s="277"/>
      <c r="I955" s="267"/>
      <c r="J955" s="26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82"/>
      <c r="C956" s="264"/>
      <c r="D956" s="264"/>
      <c r="E956" s="283"/>
      <c r="F956" s="264"/>
      <c r="G956" s="277"/>
      <c r="H956" s="277"/>
      <c r="I956" s="267"/>
      <c r="J956" s="26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82"/>
      <c r="C957" s="264"/>
      <c r="D957" s="264"/>
      <c r="E957" s="283"/>
      <c r="F957" s="264"/>
      <c r="G957" s="277"/>
      <c r="H957" s="277"/>
      <c r="I957" s="267"/>
      <c r="J957" s="26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82"/>
      <c r="C958" s="264"/>
      <c r="D958" s="264"/>
      <c r="E958" s="283"/>
      <c r="F958" s="264"/>
      <c r="G958" s="277"/>
      <c r="H958" s="277"/>
      <c r="I958" s="267"/>
      <c r="J958" s="26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82"/>
      <c r="C959" s="264"/>
      <c r="D959" s="264"/>
      <c r="E959" s="283"/>
      <c r="F959" s="264"/>
      <c r="G959" s="277"/>
      <c r="H959" s="277"/>
      <c r="I959" s="267"/>
      <c r="J959" s="26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82"/>
      <c r="C960" s="264"/>
      <c r="D960" s="264"/>
      <c r="E960" s="283"/>
      <c r="F960" s="264"/>
      <c r="G960" s="277"/>
      <c r="H960" s="277"/>
      <c r="I960" s="267"/>
      <c r="J960" s="26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82"/>
      <c r="C961" s="264"/>
      <c r="D961" s="264"/>
      <c r="E961" s="283"/>
      <c r="F961" s="264"/>
      <c r="G961" s="277"/>
      <c r="H961" s="277"/>
      <c r="I961" s="267"/>
      <c r="J961" s="26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82"/>
      <c r="C962" s="264"/>
      <c r="D962" s="264"/>
      <c r="E962" s="283"/>
      <c r="F962" s="264"/>
      <c r="G962" s="277"/>
      <c r="H962" s="277"/>
      <c r="I962" s="267"/>
      <c r="J962" s="26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82"/>
      <c r="C963" s="264"/>
      <c r="D963" s="264"/>
      <c r="E963" s="283"/>
      <c r="F963" s="264"/>
      <c r="G963" s="277"/>
      <c r="H963" s="277"/>
      <c r="I963" s="267"/>
      <c r="J963" s="26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82"/>
      <c r="C964" s="264"/>
      <c r="D964" s="264"/>
      <c r="E964" s="283"/>
      <c r="F964" s="264"/>
      <c r="G964" s="277"/>
      <c r="H964" s="277"/>
      <c r="I964" s="267"/>
      <c r="J964" s="26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82"/>
      <c r="C965" s="264"/>
      <c r="D965" s="264"/>
      <c r="E965" s="283"/>
      <c r="F965" s="264"/>
      <c r="G965" s="277"/>
      <c r="H965" s="277"/>
      <c r="I965" s="267"/>
      <c r="J965" s="26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82"/>
      <c r="C966" s="264"/>
      <c r="D966" s="264"/>
      <c r="E966" s="283"/>
      <c r="F966" s="264"/>
      <c r="G966" s="277"/>
      <c r="H966" s="277"/>
      <c r="I966" s="267"/>
      <c r="J966" s="26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82"/>
      <c r="C967" s="264"/>
      <c r="D967" s="264"/>
      <c r="E967" s="283"/>
      <c r="F967" s="264"/>
      <c r="G967" s="277"/>
      <c r="H967" s="277"/>
      <c r="I967" s="267"/>
      <c r="J967" s="26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82"/>
      <c r="C968" s="264"/>
      <c r="D968" s="264"/>
      <c r="E968" s="283"/>
      <c r="F968" s="264"/>
      <c r="G968" s="277"/>
      <c r="H968" s="277"/>
      <c r="I968" s="267"/>
      <c r="J968" s="26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82"/>
      <c r="C969" s="264"/>
      <c r="D969" s="264"/>
      <c r="E969" s="283"/>
      <c r="F969" s="264"/>
      <c r="G969" s="277"/>
      <c r="H969" s="277"/>
      <c r="I969" s="267"/>
      <c r="J969" s="26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82"/>
      <c r="C970" s="264"/>
      <c r="D970" s="264"/>
      <c r="E970" s="283"/>
      <c r="F970" s="264"/>
      <c r="G970" s="277"/>
      <c r="H970" s="277"/>
      <c r="I970" s="267"/>
      <c r="J970" s="26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82"/>
      <c r="C971" s="264"/>
      <c r="D971" s="264"/>
      <c r="E971" s="283"/>
      <c r="F971" s="264"/>
      <c r="G971" s="277"/>
      <c r="H971" s="277"/>
      <c r="I971" s="267"/>
      <c r="J971" s="26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82"/>
      <c r="C972" s="264"/>
      <c r="D972" s="264"/>
      <c r="E972" s="283"/>
      <c r="F972" s="264"/>
      <c r="G972" s="277"/>
      <c r="H972" s="277"/>
      <c r="I972" s="267"/>
      <c r="J972" s="26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82"/>
      <c r="C973" s="264"/>
      <c r="D973" s="264"/>
      <c r="E973" s="283"/>
      <c r="F973" s="264"/>
      <c r="G973" s="277"/>
      <c r="H973" s="277"/>
      <c r="I973" s="267"/>
      <c r="J973" s="26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82"/>
      <c r="C974" s="264"/>
      <c r="D974" s="264"/>
      <c r="E974" s="283"/>
      <c r="F974" s="264"/>
      <c r="G974" s="277"/>
      <c r="H974" s="277"/>
      <c r="I974" s="267"/>
      <c r="J974" s="26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82"/>
      <c r="C975" s="264"/>
      <c r="D975" s="264"/>
      <c r="E975" s="283"/>
      <c r="F975" s="264"/>
      <c r="G975" s="277"/>
      <c r="H975" s="277"/>
      <c r="I975" s="267"/>
      <c r="J975" s="26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82"/>
      <c r="C976" s="264"/>
      <c r="D976" s="264"/>
      <c r="E976" s="283"/>
      <c r="F976" s="264"/>
      <c r="G976" s="277"/>
      <c r="H976" s="277"/>
      <c r="I976" s="267"/>
      <c r="J976" s="26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82"/>
      <c r="C977" s="264"/>
      <c r="D977" s="264"/>
      <c r="E977" s="283"/>
      <c r="F977" s="264"/>
      <c r="G977" s="277"/>
      <c r="H977" s="277"/>
      <c r="I977" s="267"/>
      <c r="J977" s="26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82"/>
      <c r="C978" s="264"/>
      <c r="D978" s="264"/>
      <c r="E978" s="283"/>
      <c r="F978" s="264"/>
      <c r="G978" s="277"/>
      <c r="H978" s="277"/>
      <c r="I978" s="267"/>
      <c r="J978" s="26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82"/>
      <c r="C979" s="264"/>
      <c r="D979" s="264"/>
      <c r="E979" s="283"/>
      <c r="F979" s="264"/>
      <c r="G979" s="277"/>
      <c r="H979" s="277"/>
      <c r="I979" s="267"/>
      <c r="J979" s="26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82"/>
      <c r="C980" s="264"/>
      <c r="D980" s="264"/>
      <c r="E980" s="283"/>
      <c r="F980" s="264"/>
      <c r="G980" s="277"/>
      <c r="H980" s="277"/>
      <c r="I980" s="267"/>
      <c r="J980" s="26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82"/>
      <c r="C981" s="264"/>
      <c r="D981" s="264"/>
      <c r="E981" s="283"/>
      <c r="F981" s="264"/>
      <c r="G981" s="277"/>
      <c r="H981" s="277"/>
      <c r="I981" s="267"/>
      <c r="J981" s="26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82"/>
      <c r="C982" s="264"/>
      <c r="D982" s="264"/>
      <c r="E982" s="283"/>
      <c r="F982" s="264"/>
      <c r="G982" s="277"/>
      <c r="H982" s="277"/>
      <c r="I982" s="267"/>
      <c r="J982" s="26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82"/>
      <c r="C983" s="264"/>
      <c r="D983" s="264"/>
      <c r="E983" s="283"/>
      <c r="F983" s="264"/>
      <c r="G983" s="277"/>
      <c r="H983" s="277"/>
      <c r="I983" s="267"/>
      <c r="J983" s="26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82"/>
      <c r="C984" s="264"/>
      <c r="D984" s="264"/>
      <c r="E984" s="283"/>
      <c r="F984" s="264"/>
      <c r="G984" s="277"/>
      <c r="H984" s="277"/>
      <c r="I984" s="267"/>
      <c r="J984" s="26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82"/>
      <c r="C985" s="264"/>
      <c r="D985" s="264"/>
      <c r="E985" s="283"/>
      <c r="F985" s="264"/>
      <c r="G985" s="277"/>
      <c r="H985" s="277"/>
      <c r="I985" s="267"/>
      <c r="J985" s="26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82"/>
      <c r="C986" s="264"/>
      <c r="D986" s="264"/>
      <c r="E986" s="283"/>
      <c r="F986" s="264"/>
      <c r="G986" s="277"/>
      <c r="H986" s="277"/>
      <c r="I986" s="267"/>
      <c r="J986" s="26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82"/>
      <c r="C987" s="264"/>
      <c r="D987" s="264"/>
      <c r="E987" s="283"/>
      <c r="F987" s="264"/>
      <c r="G987" s="277"/>
      <c r="H987" s="277"/>
      <c r="I987" s="267"/>
      <c r="J987" s="26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82"/>
      <c r="C988" s="264"/>
      <c r="D988" s="264"/>
      <c r="E988" s="283"/>
      <c r="F988" s="264"/>
      <c r="G988" s="277"/>
      <c r="H988" s="277"/>
      <c r="I988" s="267"/>
      <c r="J988" s="26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82"/>
      <c r="C989" s="264"/>
      <c r="D989" s="264"/>
      <c r="E989" s="283"/>
      <c r="F989" s="264"/>
      <c r="G989" s="277"/>
      <c r="H989" s="277"/>
      <c r="I989" s="267"/>
      <c r="J989" s="26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82"/>
      <c r="C990" s="264"/>
      <c r="D990" s="264"/>
      <c r="E990" s="283"/>
      <c r="F990" s="264"/>
      <c r="G990" s="277"/>
      <c r="H990" s="277"/>
      <c r="I990" s="267"/>
      <c r="J990" s="26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82"/>
      <c r="C991" s="264"/>
      <c r="D991" s="264"/>
      <c r="E991" s="283"/>
      <c r="F991" s="264"/>
      <c r="G991" s="277"/>
      <c r="H991" s="277"/>
      <c r="I991" s="267"/>
      <c r="J991" s="26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82"/>
      <c r="C992" s="264"/>
      <c r="D992" s="264"/>
      <c r="E992" s="283"/>
      <c r="F992" s="264"/>
      <c r="G992" s="277"/>
      <c r="H992" s="277"/>
      <c r="I992" s="267"/>
      <c r="J992" s="26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82"/>
      <c r="C993" s="264"/>
      <c r="D993" s="264"/>
      <c r="E993" s="283"/>
      <c r="F993" s="264"/>
      <c r="G993" s="277"/>
      <c r="H993" s="277"/>
      <c r="I993" s="267"/>
      <c r="J993" s="26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82"/>
      <c r="C994" s="264"/>
      <c r="D994" s="264"/>
      <c r="E994" s="283"/>
      <c r="F994" s="264"/>
      <c r="G994" s="277"/>
      <c r="H994" s="277"/>
      <c r="I994" s="267"/>
      <c r="J994" s="26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82"/>
      <c r="C995" s="264"/>
      <c r="D995" s="264"/>
      <c r="E995" s="283"/>
      <c r="F995" s="264"/>
      <c r="G995" s="277"/>
      <c r="H995" s="277"/>
      <c r="I995" s="267"/>
      <c r="J995" s="26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82"/>
      <c r="C996" s="264"/>
      <c r="D996" s="264"/>
      <c r="E996" s="283"/>
      <c r="F996" s="264"/>
      <c r="G996" s="277"/>
      <c r="H996" s="277"/>
      <c r="I996" s="267"/>
      <c r="J996" s="26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82"/>
      <c r="C997" s="264"/>
      <c r="D997" s="264"/>
      <c r="E997" s="283"/>
      <c r="F997" s="264"/>
      <c r="G997" s="277"/>
      <c r="H997" s="277"/>
      <c r="I997" s="267"/>
      <c r="J997" s="26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82"/>
      <c r="C998" s="264"/>
      <c r="D998" s="264"/>
      <c r="E998" s="283"/>
      <c r="F998" s="264"/>
      <c r="G998" s="277"/>
      <c r="H998" s="277"/>
      <c r="I998" s="267"/>
      <c r="J998" s="26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82"/>
      <c r="C999" s="264"/>
      <c r="D999" s="264"/>
      <c r="E999" s="283"/>
      <c r="F999" s="264"/>
      <c r="G999" s="277"/>
      <c r="H999" s="277"/>
      <c r="I999" s="267"/>
      <c r="J999" s="26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82"/>
      <c r="C1000" s="264"/>
      <c r="D1000" s="264"/>
      <c r="E1000" s="283"/>
      <c r="F1000" s="264"/>
      <c r="G1000" s="277"/>
      <c r="H1000" s="277"/>
      <c r="I1000" s="267"/>
      <c r="J1000" s="26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000"/>
  <sheetViews>
    <sheetView workbookViewId="0">
      <pane xSplit="1" ySplit="2" topLeftCell="B3" activePane="bottomRight" state="frozen"/>
      <selection pane="bottomLeft" activeCell="A3" sqref="A3"/>
      <selection pane="topRight" activeCell="B1" sqref="B1"/>
      <selection pane="bottomRight" activeCell="B3" sqref="B3"/>
    </sheetView>
  </sheetViews>
  <sheetFormatPr defaultColWidth="12.5390625" defaultRowHeight="15" customHeight="1" x14ac:dyDescent="0.15"/>
  <cols>
    <col min="1" max="1" width="6.875" customWidth="1"/>
    <col min="2" max="2" width="27.375" customWidth="1"/>
    <col min="3" max="4" width="9.16796875" customWidth="1"/>
    <col min="5" max="5" width="9.84375" customWidth="1"/>
    <col min="6" max="6" width="8.08984375" customWidth="1"/>
    <col min="7" max="8" width="8.62890625" customWidth="1"/>
    <col min="9" max="9" width="3.1015625" customWidth="1"/>
    <col min="10" max="10" width="4.44921875" customWidth="1"/>
    <col min="11" max="11" width="4.1796875" customWidth="1"/>
    <col min="12" max="13" width="9.16796875" customWidth="1"/>
    <col min="14" max="14" width="26.4296875" customWidth="1"/>
    <col min="15" max="15" width="7.953125" customWidth="1"/>
    <col min="16" max="16" width="9.9765625" customWidth="1"/>
    <col min="17" max="17" width="9.4375" customWidth="1"/>
    <col min="18" max="26" width="7.953125" customWidth="1"/>
  </cols>
  <sheetData>
    <row r="1" spans="1:26" ht="12.75" customHeight="1" x14ac:dyDescent="0.15">
      <c r="A1" s="273"/>
      <c r="B1" s="274"/>
      <c r="C1" s="273"/>
      <c r="D1" s="273"/>
      <c r="E1" s="275"/>
      <c r="F1" s="273"/>
      <c r="G1" s="276"/>
      <c r="H1" s="277"/>
      <c r="I1" s="267"/>
      <c r="J1" s="26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2">
      <c r="A2" s="274" t="s">
        <v>0</v>
      </c>
      <c r="B2" s="278" t="s">
        <v>573</v>
      </c>
      <c r="C2" s="279" t="s">
        <v>606</v>
      </c>
      <c r="D2" s="279" t="s">
        <v>581</v>
      </c>
      <c r="E2" s="275" t="s">
        <v>582</v>
      </c>
      <c r="F2" s="279" t="s">
        <v>579</v>
      </c>
      <c r="G2" s="279" t="s">
        <v>607</v>
      </c>
      <c r="H2" s="280"/>
      <c r="I2" s="267"/>
      <c r="J2" s="267"/>
      <c r="K2" s="277"/>
      <c r="L2" s="277"/>
      <c r="M2" s="277"/>
      <c r="N2" s="277" t="s">
        <v>608</v>
      </c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73">
        <v>1</v>
      </c>
      <c r="B3" s="281" t="str">
        <f>Základ!C3</f>
        <v>KOSMOS OLOMOUC</v>
      </c>
      <c r="C3" s="273">
        <f>Základ!Z3</f>
        <v>741</v>
      </c>
      <c r="D3" s="273">
        <f>Základ!AA3</f>
        <v>323</v>
      </c>
      <c r="E3" s="275">
        <f>Základ!AB3</f>
        <v>1064</v>
      </c>
      <c r="F3" s="273">
        <f>Základ!AC3</f>
        <v>16</v>
      </c>
      <c r="G3" s="276"/>
      <c r="H3" s="277"/>
      <c r="I3" s="267"/>
      <c r="J3" s="267"/>
      <c r="K3" s="277"/>
      <c r="L3" s="277"/>
      <c r="M3" s="380" t="s">
        <v>610</v>
      </c>
      <c r="N3" s="374"/>
      <c r="O3" s="374"/>
      <c r="P3" s="374"/>
      <c r="Q3" s="374"/>
      <c r="R3" s="375"/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2">
      <c r="A4" s="273">
        <v>2</v>
      </c>
      <c r="B4" s="274" t="str">
        <f>Základ!C10</f>
        <v>LICHNOVÁCI</v>
      </c>
      <c r="C4" s="273">
        <f>Základ!Z10</f>
        <v>726</v>
      </c>
      <c r="D4" s="273">
        <f>Základ!AA10</f>
        <v>400</v>
      </c>
      <c r="E4" s="275">
        <f>Základ!AB10</f>
        <v>1126</v>
      </c>
      <c r="F4" s="273">
        <f>Základ!AC10</f>
        <v>13</v>
      </c>
      <c r="G4" s="276"/>
      <c r="H4" s="277"/>
      <c r="I4" s="267"/>
      <c r="J4" s="267"/>
      <c r="K4" s="277"/>
      <c r="L4" s="277"/>
      <c r="M4" s="279" t="s">
        <v>607</v>
      </c>
      <c r="N4" s="279" t="s">
        <v>611</v>
      </c>
      <c r="O4" s="279" t="s">
        <v>580</v>
      </c>
      <c r="P4" s="279" t="s">
        <v>612</v>
      </c>
      <c r="Q4" s="279" t="s">
        <v>582</v>
      </c>
      <c r="R4" s="279" t="s">
        <v>579</v>
      </c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73">
        <v>3</v>
      </c>
      <c r="B5" s="281" t="str">
        <f>Základ!C17</f>
        <v>HIC PARTA</v>
      </c>
      <c r="C5" s="273">
        <f>Základ!Z17</f>
        <v>755</v>
      </c>
      <c r="D5" s="273">
        <f>Základ!AA17</f>
        <v>293</v>
      </c>
      <c r="E5" s="275">
        <f>Základ!AB17</f>
        <v>1048</v>
      </c>
      <c r="F5" s="273">
        <f>Základ!AC17</f>
        <v>35</v>
      </c>
      <c r="G5" s="276"/>
      <c r="H5" s="277"/>
      <c r="I5" s="267"/>
      <c r="J5" s="267"/>
      <c r="K5" s="277"/>
      <c r="L5" s="277"/>
      <c r="M5" s="284">
        <v>1</v>
      </c>
      <c r="N5" s="285" t="s">
        <v>658</v>
      </c>
      <c r="O5" s="286">
        <v>773</v>
      </c>
      <c r="P5" s="286">
        <v>382</v>
      </c>
      <c r="Q5" s="284">
        <v>1155</v>
      </c>
      <c r="R5" s="286">
        <v>11</v>
      </c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73">
        <v>4</v>
      </c>
      <c r="B6" s="281" t="str">
        <f>Základ!C24</f>
        <v>KOS KRNOV</v>
      </c>
      <c r="C6" s="273">
        <f>Základ!Z24</f>
        <v>711</v>
      </c>
      <c r="D6" s="273">
        <f>Základ!AA24</f>
        <v>327</v>
      </c>
      <c r="E6" s="275">
        <f>Základ!AB24</f>
        <v>1038</v>
      </c>
      <c r="F6" s="273">
        <f>Základ!AC24</f>
        <v>17</v>
      </c>
      <c r="G6" s="276"/>
      <c r="H6" s="277"/>
      <c r="I6" s="267"/>
      <c r="J6" s="267"/>
      <c r="K6" s="277"/>
      <c r="L6" s="277"/>
      <c r="M6" s="284">
        <v>2</v>
      </c>
      <c r="N6" s="287" t="s">
        <v>613</v>
      </c>
      <c r="O6" s="286">
        <v>772</v>
      </c>
      <c r="P6" s="286">
        <v>380</v>
      </c>
      <c r="Q6" s="284">
        <v>1152</v>
      </c>
      <c r="R6" s="286">
        <v>10</v>
      </c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73">
        <v>5</v>
      </c>
      <c r="B7" s="281" t="str">
        <f>Základ!C31</f>
        <v>ČD UZEL PŘEROV</v>
      </c>
      <c r="C7" s="273">
        <f>Základ!Z31</f>
        <v>773</v>
      </c>
      <c r="D7" s="273">
        <f>Základ!AA31</f>
        <v>356</v>
      </c>
      <c r="E7" s="275">
        <f>Základ!AB31</f>
        <v>1129</v>
      </c>
      <c r="F7" s="273">
        <f>Základ!AC31</f>
        <v>11</v>
      </c>
      <c r="G7" s="276"/>
      <c r="H7" s="277"/>
      <c r="I7" s="267"/>
      <c r="J7" s="267"/>
      <c r="K7" s="277"/>
      <c r="L7" s="277"/>
      <c r="M7" s="284">
        <v>3</v>
      </c>
      <c r="N7" s="287" t="s">
        <v>605</v>
      </c>
      <c r="O7" s="286">
        <v>752</v>
      </c>
      <c r="P7" s="286">
        <v>397</v>
      </c>
      <c r="Q7" s="284">
        <v>1149</v>
      </c>
      <c r="R7" s="286">
        <v>15</v>
      </c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73">
        <v>6</v>
      </c>
      <c r="B8" s="281" t="str">
        <f>Základ!C38</f>
        <v>A JE TO BLANSKO</v>
      </c>
      <c r="C8" s="273">
        <f>Základ!Z38</f>
        <v>757</v>
      </c>
      <c r="D8" s="273">
        <f>Základ!AA38</f>
        <v>371</v>
      </c>
      <c r="E8" s="275">
        <f>Základ!AB38</f>
        <v>1128</v>
      </c>
      <c r="F8" s="273">
        <f>Základ!AC38</f>
        <v>11</v>
      </c>
      <c r="G8" s="276"/>
      <c r="H8" s="277"/>
      <c r="I8" s="267"/>
      <c r="J8" s="267"/>
      <c r="K8" s="277"/>
      <c r="L8" s="277"/>
      <c r="M8" s="284">
        <v>4</v>
      </c>
      <c r="N8" s="287" t="s">
        <v>614</v>
      </c>
      <c r="O8" s="286">
        <v>800</v>
      </c>
      <c r="P8" s="286">
        <v>340</v>
      </c>
      <c r="Q8" s="284">
        <v>1140</v>
      </c>
      <c r="R8" s="286">
        <v>17</v>
      </c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73">
        <v>7</v>
      </c>
      <c r="B9" s="281" t="str">
        <f>Základ!C45</f>
        <v>BRUSÍRNA „B“</v>
      </c>
      <c r="C9" s="273">
        <f>Základ!Z45</f>
        <v>800</v>
      </c>
      <c r="D9" s="273">
        <f>Základ!AA45</f>
        <v>340</v>
      </c>
      <c r="E9" s="275">
        <f>Základ!AB45</f>
        <v>1140</v>
      </c>
      <c r="F9" s="273">
        <f>Základ!AC45</f>
        <v>17</v>
      </c>
      <c r="G9" s="276"/>
      <c r="H9" s="277"/>
      <c r="I9" s="267"/>
      <c r="J9" s="267"/>
      <c r="K9" s="277"/>
      <c r="L9" s="277"/>
      <c r="M9" s="284">
        <v>5</v>
      </c>
      <c r="N9" s="287" t="s">
        <v>615</v>
      </c>
      <c r="O9" s="286">
        <v>761</v>
      </c>
      <c r="P9" s="286">
        <v>376</v>
      </c>
      <c r="Q9" s="284">
        <v>1137</v>
      </c>
      <c r="R9" s="286">
        <v>13</v>
      </c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73">
        <v>8</v>
      </c>
      <c r="B10" s="281" t="str">
        <f>Základ!C52</f>
        <v>POSTUP BLANSKO</v>
      </c>
      <c r="C10" s="273">
        <f>Základ!Z52</f>
        <v>770</v>
      </c>
      <c r="D10" s="273">
        <f>Základ!AA52</f>
        <v>365</v>
      </c>
      <c r="E10" s="275">
        <f>Základ!AB52</f>
        <v>1135</v>
      </c>
      <c r="F10" s="273">
        <f>Základ!AC52</f>
        <v>11</v>
      </c>
      <c r="G10" s="273"/>
      <c r="H10" s="277"/>
      <c r="I10" s="267"/>
      <c r="J10" s="267"/>
      <c r="K10" s="277"/>
      <c r="L10" s="277"/>
      <c r="M10" s="284">
        <v>6</v>
      </c>
      <c r="N10" s="287" t="s">
        <v>616</v>
      </c>
      <c r="O10" s="286">
        <v>770</v>
      </c>
      <c r="P10" s="286">
        <v>365</v>
      </c>
      <c r="Q10" s="284">
        <v>1135</v>
      </c>
      <c r="R10" s="286">
        <v>11</v>
      </c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73">
        <v>9</v>
      </c>
      <c r="B11" s="281" t="str">
        <f>Základ!C59</f>
        <v>LAZAŘI DAČICE</v>
      </c>
      <c r="C11" s="273">
        <f>Základ!Z59</f>
        <v>731</v>
      </c>
      <c r="D11" s="273">
        <f>Základ!AA59</f>
        <v>353</v>
      </c>
      <c r="E11" s="275">
        <f>Základ!AB59</f>
        <v>1084</v>
      </c>
      <c r="F11" s="273">
        <f>Základ!AC59</f>
        <v>15</v>
      </c>
      <c r="G11" s="273"/>
      <c r="H11" s="277"/>
      <c r="I11" s="267"/>
      <c r="J11" s="267"/>
      <c r="K11" s="277"/>
      <c r="L11" s="277"/>
      <c r="M11" s="284">
        <v>7</v>
      </c>
      <c r="N11" s="287" t="s">
        <v>617</v>
      </c>
      <c r="O11" s="286">
        <v>766</v>
      </c>
      <c r="P11" s="286">
        <v>367</v>
      </c>
      <c r="Q11" s="284">
        <v>1133</v>
      </c>
      <c r="R11" s="286">
        <v>12</v>
      </c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73">
        <v>10</v>
      </c>
      <c r="B12" s="281" t="str">
        <f>Základ!C66</f>
        <v>KROKODÝLI VELKÝ KARLOV</v>
      </c>
      <c r="C12" s="273">
        <f>Základ!Z66</f>
        <v>738</v>
      </c>
      <c r="D12" s="273">
        <f>Základ!AA66</f>
        <v>329</v>
      </c>
      <c r="E12" s="275">
        <f>Základ!AB66</f>
        <v>1067</v>
      </c>
      <c r="F12" s="273">
        <f>Základ!AC66</f>
        <v>27</v>
      </c>
      <c r="G12" s="273"/>
      <c r="H12" s="277"/>
      <c r="I12" s="267"/>
      <c r="J12" s="267"/>
      <c r="K12" s="277"/>
      <c r="L12" s="277"/>
      <c r="M12" s="284">
        <v>8</v>
      </c>
      <c r="N12" s="287" t="s">
        <v>618</v>
      </c>
      <c r="O12" s="286">
        <v>773</v>
      </c>
      <c r="P12" s="286">
        <v>356</v>
      </c>
      <c r="Q12" s="284">
        <v>1129</v>
      </c>
      <c r="R12" s="286">
        <v>11</v>
      </c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73">
        <v>11</v>
      </c>
      <c r="B13" s="281" t="str">
        <f>Základ!C73</f>
        <v>CTIRAD TROUBSKO</v>
      </c>
      <c r="C13" s="273">
        <f>Základ!Z73</f>
        <v>731</v>
      </c>
      <c r="D13" s="273">
        <f>Základ!AA73</f>
        <v>355</v>
      </c>
      <c r="E13" s="275">
        <f>Základ!AB73</f>
        <v>1086</v>
      </c>
      <c r="F13" s="273">
        <f>Základ!AC73</f>
        <v>19</v>
      </c>
      <c r="G13" s="273"/>
      <c r="H13" s="277"/>
      <c r="I13" s="267"/>
      <c r="J13" s="267"/>
      <c r="K13" s="277"/>
      <c r="L13" s="277"/>
      <c r="M13" s="284">
        <v>9</v>
      </c>
      <c r="N13" s="287" t="s">
        <v>619</v>
      </c>
      <c r="O13" s="286">
        <v>757</v>
      </c>
      <c r="P13" s="286">
        <v>371</v>
      </c>
      <c r="Q13" s="284">
        <v>1128</v>
      </c>
      <c r="R13" s="286">
        <v>11</v>
      </c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73">
        <v>12</v>
      </c>
      <c r="B14" s="281" t="str">
        <f>Základ!C80</f>
        <v>KRČMA DĚTENICE „A“</v>
      </c>
      <c r="C14" s="273">
        <f>Základ!Z80</f>
        <v>752</v>
      </c>
      <c r="D14" s="273">
        <f>Základ!AA80</f>
        <v>341</v>
      </c>
      <c r="E14" s="275">
        <f>Základ!AB80</f>
        <v>1093</v>
      </c>
      <c r="F14" s="273">
        <f>Základ!AC80</f>
        <v>13</v>
      </c>
      <c r="G14" s="273"/>
      <c r="H14" s="277"/>
      <c r="I14" s="267"/>
      <c r="J14" s="267"/>
      <c r="K14" s="277"/>
      <c r="L14" s="277"/>
      <c r="M14" s="284">
        <v>10</v>
      </c>
      <c r="N14" s="284" t="s">
        <v>599</v>
      </c>
      <c r="O14" s="286">
        <v>726</v>
      </c>
      <c r="P14" s="286">
        <v>400</v>
      </c>
      <c r="Q14" s="284">
        <v>1126</v>
      </c>
      <c r="R14" s="286">
        <v>13</v>
      </c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73">
        <v>13</v>
      </c>
      <c r="B15" s="281" t="str">
        <f>Základ!C87</f>
        <v>TESPO HOŘICE</v>
      </c>
      <c r="C15" s="273">
        <f>Základ!Z87</f>
        <v>773</v>
      </c>
      <c r="D15" s="273">
        <f>Základ!AA87</f>
        <v>382</v>
      </c>
      <c r="E15" s="275">
        <f>Základ!AB87</f>
        <v>1155</v>
      </c>
      <c r="F15" s="273">
        <f>Základ!AC87</f>
        <v>11</v>
      </c>
      <c r="G15" s="273"/>
      <c r="H15" s="277"/>
      <c r="I15" s="267"/>
      <c r="J15" s="267"/>
      <c r="K15" s="277"/>
      <c r="L15" s="277"/>
      <c r="M15" s="284">
        <v>11</v>
      </c>
      <c r="N15" s="287" t="s">
        <v>620</v>
      </c>
      <c r="O15" s="286">
        <v>764</v>
      </c>
      <c r="P15" s="286">
        <v>357</v>
      </c>
      <c r="Q15" s="284">
        <v>1121</v>
      </c>
      <c r="R15" s="286">
        <v>12</v>
      </c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73">
        <v>14</v>
      </c>
      <c r="B16" s="281" t="str">
        <f>Základ!C94</f>
        <v>HEKŤÁK HOŘICE</v>
      </c>
      <c r="C16" s="273">
        <f>Základ!Z94</f>
        <v>738</v>
      </c>
      <c r="D16" s="273">
        <f>Základ!AA94</f>
        <v>353</v>
      </c>
      <c r="E16" s="275">
        <f>Základ!AB94</f>
        <v>1091</v>
      </c>
      <c r="F16" s="273">
        <f>Základ!AC94</f>
        <v>22</v>
      </c>
      <c r="G16" s="273"/>
      <c r="H16" s="277"/>
      <c r="I16" s="267"/>
      <c r="J16" s="267"/>
      <c r="K16" s="277"/>
      <c r="L16" s="277"/>
      <c r="M16" s="284">
        <v>12</v>
      </c>
      <c r="N16" s="287" t="s">
        <v>621</v>
      </c>
      <c r="O16" s="286">
        <v>719</v>
      </c>
      <c r="P16" s="286">
        <v>395</v>
      </c>
      <c r="Q16" s="284">
        <v>1114</v>
      </c>
      <c r="R16" s="286">
        <v>10</v>
      </c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73">
        <v>15</v>
      </c>
      <c r="B17" s="281" t="str">
        <f>Základ!C101</f>
        <v>FOTBAL HOŘICE</v>
      </c>
      <c r="C17" s="273">
        <f>Základ!Z101</f>
        <v>719</v>
      </c>
      <c r="D17" s="273">
        <f>Základ!AA101</f>
        <v>395</v>
      </c>
      <c r="E17" s="275">
        <f>Základ!AB101</f>
        <v>1114</v>
      </c>
      <c r="F17" s="273">
        <f>Základ!AC101</f>
        <v>10</v>
      </c>
      <c r="G17" s="273"/>
      <c r="H17" s="277"/>
      <c r="I17" s="267"/>
      <c r="J17" s="267"/>
      <c r="K17" s="277"/>
      <c r="L17" s="277"/>
      <c r="M17" s="284">
        <v>13</v>
      </c>
      <c r="N17" s="287" t="s">
        <v>622</v>
      </c>
      <c r="O17" s="286">
        <v>728</v>
      </c>
      <c r="P17" s="286">
        <v>370</v>
      </c>
      <c r="Q17" s="284">
        <v>1098</v>
      </c>
      <c r="R17" s="286">
        <v>13</v>
      </c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73">
        <v>16</v>
      </c>
      <c r="B18" s="281" t="str">
        <f>Základ!C108</f>
        <v>CEREA OSTROMĚŘ</v>
      </c>
      <c r="C18" s="273">
        <f>Základ!Z108</f>
        <v>783</v>
      </c>
      <c r="D18" s="273">
        <f>Základ!AA108</f>
        <v>313</v>
      </c>
      <c r="E18" s="275">
        <f>Základ!AB108</f>
        <v>1096</v>
      </c>
      <c r="F18" s="273">
        <f>Základ!AC108</f>
        <v>24</v>
      </c>
      <c r="G18" s="273"/>
      <c r="H18" s="277"/>
      <c r="I18" s="267"/>
      <c r="J18" s="267"/>
      <c r="K18" s="277"/>
      <c r="L18" s="277"/>
      <c r="M18" s="284">
        <v>14</v>
      </c>
      <c r="N18" s="287" t="s">
        <v>623</v>
      </c>
      <c r="O18" s="286">
        <v>783</v>
      </c>
      <c r="P18" s="286">
        <v>313</v>
      </c>
      <c r="Q18" s="284">
        <v>1096</v>
      </c>
      <c r="R18" s="286">
        <v>24</v>
      </c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73">
        <v>17</v>
      </c>
      <c r="B19" s="281" t="str">
        <f>Základ!C115</f>
        <v>KRÁKORÁCI</v>
      </c>
      <c r="C19" s="273">
        <f>Základ!Z115</f>
        <v>752</v>
      </c>
      <c r="D19" s="273">
        <f>Základ!AA115</f>
        <v>397</v>
      </c>
      <c r="E19" s="275">
        <f>Základ!AB115</f>
        <v>1149</v>
      </c>
      <c r="F19" s="273">
        <f>Základ!AC115</f>
        <v>15</v>
      </c>
      <c r="G19" s="273"/>
      <c r="H19" s="277"/>
      <c r="I19" s="267"/>
      <c r="J19" s="267"/>
      <c r="K19" s="277"/>
      <c r="L19" s="277"/>
      <c r="M19" s="284">
        <v>15</v>
      </c>
      <c r="N19" s="287" t="s">
        <v>624</v>
      </c>
      <c r="O19" s="286">
        <v>752</v>
      </c>
      <c r="P19" s="286">
        <v>341</v>
      </c>
      <c r="Q19" s="284">
        <v>1093</v>
      </c>
      <c r="R19" s="286">
        <v>13</v>
      </c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73">
        <v>18</v>
      </c>
      <c r="B20" s="281" t="str">
        <f>Základ!C122</f>
        <v>CENTROSTAV BROK</v>
      </c>
      <c r="C20" s="273">
        <f>Základ!Z122</f>
        <v>761</v>
      </c>
      <c r="D20" s="273">
        <f>Základ!AA122</f>
        <v>376</v>
      </c>
      <c r="E20" s="275">
        <f>Základ!AB122</f>
        <v>1137</v>
      </c>
      <c r="F20" s="273">
        <f>Základ!AC122</f>
        <v>13</v>
      </c>
      <c r="G20" s="273"/>
      <c r="H20" s="277"/>
      <c r="I20" s="267"/>
      <c r="J20" s="267"/>
      <c r="K20" s="277"/>
      <c r="L20" s="277"/>
      <c r="M20" s="284">
        <v>16</v>
      </c>
      <c r="N20" s="287" t="s">
        <v>625</v>
      </c>
      <c r="O20" s="286">
        <v>738</v>
      </c>
      <c r="P20" s="286">
        <v>353</v>
      </c>
      <c r="Q20" s="284">
        <v>1091</v>
      </c>
      <c r="R20" s="286">
        <v>22</v>
      </c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73">
        <v>19</v>
      </c>
      <c r="B21" s="281" t="str">
        <f>Základ!C129</f>
        <v>GPD JEMNICE</v>
      </c>
      <c r="C21" s="273">
        <f>Základ!Z129</f>
        <v>734</v>
      </c>
      <c r="D21" s="273">
        <f>Základ!AA129</f>
        <v>336</v>
      </c>
      <c r="E21" s="275">
        <f>Základ!AB129</f>
        <v>1070</v>
      </c>
      <c r="F21" s="273">
        <f>Základ!AC129</f>
        <v>25</v>
      </c>
      <c r="G21" s="273"/>
      <c r="H21" s="277"/>
      <c r="I21" s="267"/>
      <c r="J21" s="267"/>
      <c r="K21" s="277"/>
      <c r="L21" s="277"/>
      <c r="M21" s="273">
        <v>17</v>
      </c>
      <c r="N21" s="288" t="s">
        <v>626</v>
      </c>
      <c r="O21" s="273">
        <v>731</v>
      </c>
      <c r="P21" s="273">
        <v>355</v>
      </c>
      <c r="Q21" s="274">
        <v>1086</v>
      </c>
      <c r="R21" s="273">
        <v>19</v>
      </c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73">
        <v>20</v>
      </c>
      <c r="B22" s="281" t="str">
        <f>Základ!C136</f>
        <v>ŠKODA AUTO KVASINY „A“</v>
      </c>
      <c r="C22" s="273">
        <f>Základ!Z136</f>
        <v>772</v>
      </c>
      <c r="D22" s="273">
        <f>Základ!AA136</f>
        <v>380</v>
      </c>
      <c r="E22" s="275">
        <f>Základ!AB136</f>
        <v>1152</v>
      </c>
      <c r="F22" s="273">
        <f>Základ!AC136</f>
        <v>10</v>
      </c>
      <c r="G22" s="273"/>
      <c r="H22" s="277"/>
      <c r="I22" s="267"/>
      <c r="J22" s="267"/>
      <c r="K22" s="277"/>
      <c r="L22" s="277"/>
      <c r="M22" s="273">
        <v>18</v>
      </c>
      <c r="N22" s="288" t="s">
        <v>627</v>
      </c>
      <c r="O22" s="273">
        <v>731</v>
      </c>
      <c r="P22" s="273">
        <v>353</v>
      </c>
      <c r="Q22" s="274">
        <v>1084</v>
      </c>
      <c r="R22" s="273">
        <v>15</v>
      </c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73">
        <v>21</v>
      </c>
      <c r="B23" s="281" t="str">
        <f>Základ!C143</f>
        <v>PACOŠI SLAVONICE</v>
      </c>
      <c r="C23" s="273">
        <f>Základ!Z143</f>
        <v>728</v>
      </c>
      <c r="D23" s="273">
        <f>Základ!AA143</f>
        <v>370</v>
      </c>
      <c r="E23" s="275">
        <f>Základ!AB143</f>
        <v>1098</v>
      </c>
      <c r="F23" s="273">
        <f>Základ!AC143</f>
        <v>13</v>
      </c>
      <c r="G23" s="273"/>
      <c r="H23" s="277"/>
      <c r="I23" s="267"/>
      <c r="J23" s="267"/>
      <c r="K23" s="277"/>
      <c r="L23" s="277"/>
      <c r="M23" s="273">
        <v>19</v>
      </c>
      <c r="N23" s="288" t="s">
        <v>628</v>
      </c>
      <c r="O23" s="273">
        <v>734</v>
      </c>
      <c r="P23" s="273">
        <v>336</v>
      </c>
      <c r="Q23" s="274">
        <v>1070</v>
      </c>
      <c r="R23" s="273">
        <v>25</v>
      </c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73">
        <v>22</v>
      </c>
      <c r="B24" s="281" t="str">
        <f>Základ!C150</f>
        <v>BEDŘICH ROKYCANY</v>
      </c>
      <c r="C24" s="273">
        <f>Základ!Z150</f>
        <v>764</v>
      </c>
      <c r="D24" s="273">
        <f>Základ!AA150</f>
        <v>357</v>
      </c>
      <c r="E24" s="275">
        <f>Základ!AB150</f>
        <v>1121</v>
      </c>
      <c r="F24" s="273">
        <f>Základ!AC150</f>
        <v>12</v>
      </c>
      <c r="G24" s="273"/>
      <c r="H24" s="277"/>
      <c r="I24" s="267"/>
      <c r="J24" s="267"/>
      <c r="K24" s="277"/>
      <c r="L24" s="277"/>
      <c r="M24" s="273">
        <v>20</v>
      </c>
      <c r="N24" s="288" t="s">
        <v>629</v>
      </c>
      <c r="O24" s="273">
        <v>738</v>
      </c>
      <c r="P24" s="273">
        <v>329</v>
      </c>
      <c r="Q24" s="274">
        <v>1067</v>
      </c>
      <c r="R24" s="273">
        <v>27</v>
      </c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73">
        <v>23</v>
      </c>
      <c r="B25" s="281" t="str">
        <f>Základ!C157</f>
        <v>TOTALGYM</v>
      </c>
      <c r="C25" s="273">
        <f>Základ!Z157</f>
        <v>766</v>
      </c>
      <c r="D25" s="273">
        <f>Základ!AA157</f>
        <v>367</v>
      </c>
      <c r="E25" s="275">
        <f>Základ!AB157</f>
        <v>1133</v>
      </c>
      <c r="F25" s="273">
        <f>Základ!AC157</f>
        <v>12</v>
      </c>
      <c r="G25" s="273"/>
      <c r="H25" s="277"/>
      <c r="I25" s="267"/>
      <c r="J25" s="267"/>
      <c r="K25" s="277"/>
      <c r="L25" s="277"/>
      <c r="M25" s="273">
        <v>21</v>
      </c>
      <c r="N25" s="288" t="s">
        <v>630</v>
      </c>
      <c r="O25" s="273">
        <v>741</v>
      </c>
      <c r="P25" s="273">
        <v>323</v>
      </c>
      <c r="Q25" s="274">
        <v>1064</v>
      </c>
      <c r="R25" s="273">
        <v>16</v>
      </c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73">
        <v>24</v>
      </c>
      <c r="B26" s="281" t="str">
        <f>Základ!C164</f>
        <v>DP KARLOVY VARY</v>
      </c>
      <c r="C26" s="273">
        <f>Základ!Z164</f>
        <v>713</v>
      </c>
      <c r="D26" s="273">
        <f>Základ!AA164</f>
        <v>337</v>
      </c>
      <c r="E26" s="275">
        <f>Základ!AB164</f>
        <v>1050</v>
      </c>
      <c r="F26" s="273">
        <f>Základ!AC164</f>
        <v>21</v>
      </c>
      <c r="G26" s="273"/>
      <c r="H26" s="277"/>
      <c r="I26" s="267"/>
      <c r="J26" s="267"/>
      <c r="K26" s="277"/>
      <c r="L26" s="277"/>
      <c r="M26" s="273">
        <v>22</v>
      </c>
      <c r="N26" s="288" t="s">
        <v>631</v>
      </c>
      <c r="O26" s="273">
        <v>713</v>
      </c>
      <c r="P26" s="273">
        <v>337</v>
      </c>
      <c r="Q26" s="274">
        <v>1050</v>
      </c>
      <c r="R26" s="273">
        <v>21</v>
      </c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73">
        <v>25</v>
      </c>
      <c r="B27" s="274">
        <f>Základ!C171</f>
        <v>0</v>
      </c>
      <c r="C27" s="273">
        <f>Základ!Z171</f>
        <v>0</v>
      </c>
      <c r="D27" s="273">
        <f>Základ!AA171</f>
        <v>0</v>
      </c>
      <c r="E27" s="275">
        <f>Základ!AB171</f>
        <v>0</v>
      </c>
      <c r="F27" s="273">
        <f>Základ!AC171</f>
        <v>0</v>
      </c>
      <c r="G27" s="273"/>
      <c r="H27" s="277"/>
      <c r="I27" s="267"/>
      <c r="J27" s="267"/>
      <c r="K27" s="277"/>
      <c r="L27" s="277"/>
      <c r="M27" s="273">
        <v>23</v>
      </c>
      <c r="N27" s="288" t="s">
        <v>632</v>
      </c>
      <c r="O27" s="273">
        <v>755</v>
      </c>
      <c r="P27" s="273">
        <v>293</v>
      </c>
      <c r="Q27" s="274">
        <v>1048</v>
      </c>
      <c r="R27" s="273">
        <v>35</v>
      </c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73">
        <v>26</v>
      </c>
      <c r="B28" s="281">
        <f>Základ!C178</f>
        <v>0</v>
      </c>
      <c r="C28" s="273">
        <f>Základ!Z178</f>
        <v>0</v>
      </c>
      <c r="D28" s="273">
        <f>Základ!AA178</f>
        <v>0</v>
      </c>
      <c r="E28" s="275">
        <f>Základ!AB178</f>
        <v>0</v>
      </c>
      <c r="F28" s="273">
        <f>Základ!AC178</f>
        <v>0</v>
      </c>
      <c r="G28" s="273"/>
      <c r="H28" s="277"/>
      <c r="I28" s="267"/>
      <c r="J28" s="267"/>
      <c r="K28" s="277"/>
      <c r="L28" s="277"/>
      <c r="M28" s="273">
        <v>24</v>
      </c>
      <c r="N28" s="288" t="s">
        <v>633</v>
      </c>
      <c r="O28" s="273">
        <v>711</v>
      </c>
      <c r="P28" s="273">
        <v>327</v>
      </c>
      <c r="Q28" s="274">
        <v>1038</v>
      </c>
      <c r="R28" s="273">
        <v>17</v>
      </c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73">
        <v>27</v>
      </c>
      <c r="B29" s="281">
        <f>Základ!C185</f>
        <v>0</v>
      </c>
      <c r="C29" s="273">
        <f>Základ!Z185</f>
        <v>0</v>
      </c>
      <c r="D29" s="273">
        <f>Základ!AA185</f>
        <v>0</v>
      </c>
      <c r="E29" s="275">
        <f>Základ!AB185</f>
        <v>0</v>
      </c>
      <c r="F29" s="273">
        <f>Základ!AC185</f>
        <v>0</v>
      </c>
      <c r="G29" s="273"/>
      <c r="H29" s="277"/>
      <c r="I29" s="267"/>
      <c r="J29" s="26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73">
        <v>28</v>
      </c>
      <c r="B30" s="281">
        <f>Základ!C192</f>
        <v>0</v>
      </c>
      <c r="C30" s="273">
        <f>Základ!Z192</f>
        <v>0</v>
      </c>
      <c r="D30" s="273">
        <f>Základ!AA192</f>
        <v>0</v>
      </c>
      <c r="E30" s="275">
        <f>Základ!AB192</f>
        <v>0</v>
      </c>
      <c r="F30" s="273">
        <f>Základ!AC192</f>
        <v>0</v>
      </c>
      <c r="G30" s="273"/>
      <c r="H30" s="277"/>
      <c r="I30" s="267"/>
      <c r="J30" s="26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73">
        <v>29</v>
      </c>
      <c r="B31" s="281">
        <f>Základ!C199</f>
        <v>0</v>
      </c>
      <c r="C31" s="273">
        <f>Základ!Z199</f>
        <v>0</v>
      </c>
      <c r="D31" s="273">
        <f>Základ!AA199</f>
        <v>0</v>
      </c>
      <c r="E31" s="275">
        <f>Základ!AB199</f>
        <v>0</v>
      </c>
      <c r="F31" s="273">
        <f>Základ!AC199</f>
        <v>0</v>
      </c>
      <c r="G31" s="273"/>
      <c r="H31" s="277"/>
      <c r="I31" s="267"/>
      <c r="J31" s="26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73">
        <v>30</v>
      </c>
      <c r="B32" s="281">
        <f>Základ!C206</f>
        <v>0</v>
      </c>
      <c r="C32" s="273">
        <f>Základ!Z206</f>
        <v>0</v>
      </c>
      <c r="D32" s="273">
        <f>Základ!AA206</f>
        <v>0</v>
      </c>
      <c r="E32" s="275">
        <f>Základ!AB206</f>
        <v>0</v>
      </c>
      <c r="F32" s="273">
        <f>Základ!AC206</f>
        <v>0</v>
      </c>
      <c r="G32" s="273"/>
      <c r="H32" s="277"/>
      <c r="I32" s="267"/>
      <c r="J32" s="26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73">
        <v>31</v>
      </c>
      <c r="B33" s="281">
        <f>Základ!C213</f>
        <v>0</v>
      </c>
      <c r="C33" s="273">
        <f>Základ!Z213</f>
        <v>0</v>
      </c>
      <c r="D33" s="273">
        <f>Základ!AA213</f>
        <v>0</v>
      </c>
      <c r="E33" s="275">
        <f>Základ!AB213</f>
        <v>0</v>
      </c>
      <c r="F33" s="273">
        <f>Základ!AC213</f>
        <v>0</v>
      </c>
      <c r="G33" s="273"/>
      <c r="H33" s="277"/>
      <c r="I33" s="267"/>
      <c r="J33" s="26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73">
        <v>32</v>
      </c>
      <c r="B34" s="281">
        <f>Základ!C220</f>
        <v>0</v>
      </c>
      <c r="C34" s="273">
        <f>Základ!Z220</f>
        <v>0</v>
      </c>
      <c r="D34" s="273">
        <f>Základ!AA220</f>
        <v>0</v>
      </c>
      <c r="E34" s="275">
        <f>Základ!AB220</f>
        <v>0</v>
      </c>
      <c r="F34" s="273">
        <f>Základ!AC220</f>
        <v>0</v>
      </c>
      <c r="G34" s="273"/>
      <c r="H34" s="277"/>
      <c r="I34" s="267"/>
      <c r="J34" s="26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73">
        <v>33</v>
      </c>
      <c r="B35" s="281">
        <f>Základ!C227</f>
        <v>0</v>
      </c>
      <c r="C35" s="273">
        <f>Základ!Z227</f>
        <v>0</v>
      </c>
      <c r="D35" s="273">
        <f>Základ!AA227</f>
        <v>0</v>
      </c>
      <c r="E35" s="275">
        <f>Základ!AB227</f>
        <v>0</v>
      </c>
      <c r="F35" s="273">
        <f>Základ!AC227</f>
        <v>0</v>
      </c>
      <c r="G35" s="273"/>
      <c r="H35" s="277"/>
      <c r="I35" s="267"/>
      <c r="J35" s="26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73">
        <v>34</v>
      </c>
      <c r="B36" s="281">
        <f>Základ!C234</f>
        <v>0</v>
      </c>
      <c r="C36" s="273">
        <f>Základ!Z234</f>
        <v>0</v>
      </c>
      <c r="D36" s="273">
        <f>Základ!AA234</f>
        <v>0</v>
      </c>
      <c r="E36" s="275">
        <f>Základ!AB234</f>
        <v>0</v>
      </c>
      <c r="F36" s="273">
        <f>Základ!AC234</f>
        <v>0</v>
      </c>
      <c r="G36" s="273"/>
      <c r="H36" s="277"/>
      <c r="I36" s="267"/>
      <c r="J36" s="26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73">
        <v>35</v>
      </c>
      <c r="B37" s="281">
        <f>Základ!C241</f>
        <v>0</v>
      </c>
      <c r="C37" s="273">
        <f>Základ!Z241</f>
        <v>0</v>
      </c>
      <c r="D37" s="273">
        <f>Základ!AA241</f>
        <v>0</v>
      </c>
      <c r="E37" s="275">
        <f>Základ!AB241</f>
        <v>0</v>
      </c>
      <c r="F37" s="273">
        <f>Základ!AC241</f>
        <v>0</v>
      </c>
      <c r="G37" s="273"/>
      <c r="H37" s="277"/>
      <c r="I37" s="267"/>
      <c r="J37" s="26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73">
        <v>36</v>
      </c>
      <c r="B38" s="281">
        <f>Základ!C248</f>
        <v>0</v>
      </c>
      <c r="C38" s="273">
        <f>Základ!Z248</f>
        <v>0</v>
      </c>
      <c r="D38" s="273">
        <f>Základ!AA248</f>
        <v>0</v>
      </c>
      <c r="E38" s="275">
        <f>Základ!AB248</f>
        <v>0</v>
      </c>
      <c r="F38" s="273">
        <f>Základ!AC248</f>
        <v>0</v>
      </c>
      <c r="G38" s="273"/>
      <c r="H38" s="277"/>
      <c r="I38" s="267"/>
      <c r="J38" s="26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73">
        <v>37</v>
      </c>
      <c r="B39" s="281">
        <f>Základ!C255</f>
        <v>0</v>
      </c>
      <c r="C39" s="273">
        <f>Základ!Z255</f>
        <v>0</v>
      </c>
      <c r="D39" s="273">
        <f>Základ!AA255</f>
        <v>0</v>
      </c>
      <c r="E39" s="275">
        <f>Základ!AB255</f>
        <v>0</v>
      </c>
      <c r="F39" s="273">
        <f>Základ!AC255</f>
        <v>0</v>
      </c>
      <c r="G39" s="273"/>
      <c r="H39" s="277"/>
      <c r="I39" s="267"/>
      <c r="J39" s="26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73">
        <v>38</v>
      </c>
      <c r="B40" s="281">
        <f>Základ!C262</f>
        <v>0</v>
      </c>
      <c r="C40" s="273">
        <f>Základ!Z262</f>
        <v>0</v>
      </c>
      <c r="D40" s="273">
        <f>Základ!AA262</f>
        <v>0</v>
      </c>
      <c r="E40" s="275">
        <f>Základ!AB262</f>
        <v>0</v>
      </c>
      <c r="F40" s="273">
        <f>Základ!AC262</f>
        <v>0</v>
      </c>
      <c r="G40" s="273"/>
      <c r="H40" s="277"/>
      <c r="I40" s="267"/>
      <c r="J40" s="26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73">
        <v>39</v>
      </c>
      <c r="B41" s="281">
        <f>Základ!C269</f>
        <v>0</v>
      </c>
      <c r="C41" s="273">
        <f>Základ!Z269</f>
        <v>0</v>
      </c>
      <c r="D41" s="273">
        <f>Základ!AA269</f>
        <v>0</v>
      </c>
      <c r="E41" s="275">
        <f>Základ!AB269</f>
        <v>0</v>
      </c>
      <c r="F41" s="273">
        <f>Základ!AC269</f>
        <v>0</v>
      </c>
      <c r="G41" s="273"/>
      <c r="H41" s="277"/>
      <c r="I41" s="267"/>
      <c r="J41" s="26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73">
        <v>40</v>
      </c>
      <c r="B42" s="281">
        <f>Základ!C276</f>
        <v>0</v>
      </c>
      <c r="C42" s="273">
        <f>Základ!Z276</f>
        <v>0</v>
      </c>
      <c r="D42" s="273">
        <f>Základ!AA276</f>
        <v>0</v>
      </c>
      <c r="E42" s="275">
        <f>Základ!AB276</f>
        <v>0</v>
      </c>
      <c r="F42" s="273">
        <f>Základ!AC276</f>
        <v>0</v>
      </c>
      <c r="G42" s="273"/>
      <c r="H42" s="277"/>
      <c r="I42" s="267"/>
      <c r="J42" s="26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73">
        <v>41</v>
      </c>
      <c r="B43" s="281">
        <f>Základ!C283</f>
        <v>0</v>
      </c>
      <c r="C43" s="273">
        <f>Základ!Z283</f>
        <v>0</v>
      </c>
      <c r="D43" s="273">
        <f>Základ!AA283</f>
        <v>0</v>
      </c>
      <c r="E43" s="275">
        <f>Základ!AB283</f>
        <v>0</v>
      </c>
      <c r="F43" s="273">
        <f>Základ!AC283</f>
        <v>0</v>
      </c>
      <c r="G43" s="273"/>
      <c r="H43" s="277"/>
      <c r="I43" s="267"/>
      <c r="J43" s="26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73">
        <v>42</v>
      </c>
      <c r="B44" s="281">
        <f>Základ!C290</f>
        <v>0</v>
      </c>
      <c r="C44" s="273">
        <f>Základ!Z290</f>
        <v>0</v>
      </c>
      <c r="D44" s="273">
        <f>Základ!AA290</f>
        <v>0</v>
      </c>
      <c r="E44" s="275">
        <f>Základ!AB290</f>
        <v>0</v>
      </c>
      <c r="F44" s="273">
        <f>Základ!AC290</f>
        <v>0</v>
      </c>
      <c r="G44" s="273"/>
      <c r="H44" s="277"/>
      <c r="I44" s="267"/>
      <c r="J44" s="26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64"/>
      <c r="B45" s="282"/>
      <c r="C45" s="264"/>
      <c r="D45" s="264"/>
      <c r="E45" s="283"/>
      <c r="F45" s="264"/>
      <c r="G45" s="277"/>
      <c r="H45" s="277"/>
      <c r="I45" s="267"/>
      <c r="J45" s="26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64"/>
      <c r="B46" s="282"/>
      <c r="C46" s="264"/>
      <c r="D46" s="264"/>
      <c r="E46" s="283"/>
      <c r="F46" s="264"/>
      <c r="G46" s="277"/>
      <c r="H46" s="277"/>
      <c r="I46" s="267"/>
      <c r="J46" s="26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64"/>
      <c r="B47" s="282"/>
      <c r="C47" s="264"/>
      <c r="D47" s="264"/>
      <c r="E47" s="283"/>
      <c r="F47" s="264"/>
      <c r="G47" s="277"/>
      <c r="H47" s="277"/>
      <c r="I47" s="267"/>
      <c r="J47" s="26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64"/>
      <c r="B48" s="282"/>
      <c r="C48" s="264"/>
      <c r="D48" s="264"/>
      <c r="E48" s="283"/>
      <c r="F48" s="264"/>
      <c r="G48" s="277"/>
      <c r="H48" s="277"/>
      <c r="I48" s="267"/>
      <c r="J48" s="26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64"/>
      <c r="B49" s="282"/>
      <c r="C49" s="264"/>
      <c r="D49" s="264"/>
      <c r="E49" s="283"/>
      <c r="F49" s="264"/>
      <c r="G49" s="277"/>
      <c r="H49" s="277"/>
      <c r="I49" s="267"/>
      <c r="J49" s="26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64"/>
      <c r="B50" s="282"/>
      <c r="C50" s="264"/>
      <c r="D50" s="264"/>
      <c r="E50" s="283"/>
      <c r="F50" s="264"/>
      <c r="G50" s="277"/>
      <c r="H50" s="277"/>
      <c r="I50" s="267"/>
      <c r="J50" s="26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64"/>
      <c r="B51" s="282"/>
      <c r="C51" s="264"/>
      <c r="D51" s="264"/>
      <c r="E51" s="283"/>
      <c r="F51" s="264"/>
      <c r="G51" s="277"/>
      <c r="H51" s="277"/>
      <c r="I51" s="267"/>
      <c r="J51" s="26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64"/>
      <c r="B52" s="282"/>
      <c r="C52" s="264"/>
      <c r="D52" s="264"/>
      <c r="E52" s="283"/>
      <c r="F52" s="264"/>
      <c r="G52" s="277"/>
      <c r="H52" s="277"/>
      <c r="I52" s="267"/>
      <c r="J52" s="26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64"/>
      <c r="B53" s="282"/>
      <c r="C53" s="264"/>
      <c r="D53" s="264"/>
      <c r="E53" s="283"/>
      <c r="F53" s="264"/>
      <c r="G53" s="277"/>
      <c r="H53" s="277"/>
      <c r="I53" s="267"/>
      <c r="J53" s="26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64"/>
      <c r="B54" s="282"/>
      <c r="C54" s="264"/>
      <c r="D54" s="264"/>
      <c r="E54" s="283"/>
      <c r="F54" s="264"/>
      <c r="G54" s="277"/>
      <c r="H54" s="277"/>
      <c r="I54" s="267"/>
      <c r="J54" s="26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64"/>
      <c r="B55" s="282"/>
      <c r="C55" s="264"/>
      <c r="D55" s="264"/>
      <c r="E55" s="283"/>
      <c r="F55" s="264"/>
      <c r="G55" s="277"/>
      <c r="H55" s="277"/>
      <c r="I55" s="267"/>
      <c r="J55" s="26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64"/>
      <c r="B56" s="282"/>
      <c r="C56" s="264"/>
      <c r="D56" s="264"/>
      <c r="E56" s="283"/>
      <c r="F56" s="264"/>
      <c r="G56" s="277"/>
      <c r="H56" s="277"/>
      <c r="I56" s="267"/>
      <c r="J56" s="26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64"/>
      <c r="B57" s="282"/>
      <c r="C57" s="264"/>
      <c r="D57" s="264"/>
      <c r="E57" s="283"/>
      <c r="F57" s="264"/>
      <c r="G57" s="277"/>
      <c r="H57" s="277"/>
      <c r="I57" s="267"/>
      <c r="J57" s="26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64"/>
      <c r="B58" s="282"/>
      <c r="C58" s="264"/>
      <c r="D58" s="264"/>
      <c r="E58" s="283"/>
      <c r="F58" s="264"/>
      <c r="G58" s="277"/>
      <c r="H58" s="277"/>
      <c r="I58" s="267"/>
      <c r="J58" s="26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64"/>
      <c r="B59" s="282"/>
      <c r="C59" s="264"/>
      <c r="D59" s="264"/>
      <c r="E59" s="283"/>
      <c r="F59" s="264"/>
      <c r="G59" s="277"/>
      <c r="H59" s="277"/>
      <c r="I59" s="267"/>
      <c r="J59" s="26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64"/>
      <c r="B60" s="282"/>
      <c r="C60" s="264"/>
      <c r="D60" s="264"/>
      <c r="E60" s="283"/>
      <c r="F60" s="264"/>
      <c r="G60" s="277"/>
      <c r="H60" s="277"/>
      <c r="I60" s="267"/>
      <c r="J60" s="26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64"/>
      <c r="B61" s="282"/>
      <c r="C61" s="264"/>
      <c r="D61" s="264"/>
      <c r="E61" s="283"/>
      <c r="F61" s="264"/>
      <c r="G61" s="277"/>
      <c r="H61" s="277"/>
      <c r="I61" s="267"/>
      <c r="J61" s="26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64"/>
      <c r="B62" s="282"/>
      <c r="C62" s="264"/>
      <c r="D62" s="264"/>
      <c r="E62" s="283"/>
      <c r="F62" s="264"/>
      <c r="G62" s="277"/>
      <c r="H62" s="277"/>
      <c r="I62" s="267"/>
      <c r="J62" s="26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64"/>
      <c r="B63" s="282"/>
      <c r="C63" s="264"/>
      <c r="D63" s="264"/>
      <c r="E63" s="283"/>
      <c r="F63" s="264"/>
      <c r="G63" s="277"/>
      <c r="H63" s="277"/>
      <c r="I63" s="267"/>
      <c r="J63" s="26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64"/>
      <c r="B64" s="282"/>
      <c r="C64" s="264"/>
      <c r="D64" s="264"/>
      <c r="E64" s="283"/>
      <c r="F64" s="264"/>
      <c r="G64" s="277"/>
      <c r="H64" s="277"/>
      <c r="I64" s="267"/>
      <c r="J64" s="26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64"/>
      <c r="B65" s="282"/>
      <c r="C65" s="264"/>
      <c r="D65" s="264"/>
      <c r="E65" s="283"/>
      <c r="F65" s="264"/>
      <c r="G65" s="277"/>
      <c r="H65" s="277"/>
      <c r="I65" s="267"/>
      <c r="J65" s="26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64"/>
      <c r="B66" s="282"/>
      <c r="C66" s="264"/>
      <c r="D66" s="264"/>
      <c r="E66" s="283"/>
      <c r="F66" s="264"/>
      <c r="G66" s="277"/>
      <c r="H66" s="277"/>
      <c r="I66" s="267"/>
      <c r="J66" s="26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64"/>
      <c r="B67" s="282"/>
      <c r="C67" s="264"/>
      <c r="D67" s="264"/>
      <c r="E67" s="283"/>
      <c r="F67" s="264"/>
      <c r="G67" s="277"/>
      <c r="H67" s="277"/>
      <c r="I67" s="267"/>
      <c r="J67" s="26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64"/>
      <c r="B68" s="282"/>
      <c r="C68" s="264"/>
      <c r="D68" s="264"/>
      <c r="E68" s="283"/>
      <c r="F68" s="264"/>
      <c r="G68" s="277"/>
      <c r="H68" s="277"/>
      <c r="I68" s="267"/>
      <c r="J68" s="26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64"/>
      <c r="B69" s="282"/>
      <c r="C69" s="264"/>
      <c r="D69" s="264"/>
      <c r="E69" s="283"/>
      <c r="F69" s="264"/>
      <c r="G69" s="277"/>
      <c r="H69" s="277"/>
      <c r="I69" s="267"/>
      <c r="J69" s="26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64"/>
      <c r="B70" s="282"/>
      <c r="C70" s="264"/>
      <c r="D70" s="264"/>
      <c r="E70" s="283"/>
      <c r="F70" s="264"/>
      <c r="G70" s="277"/>
      <c r="H70" s="277"/>
      <c r="I70" s="267"/>
      <c r="J70" s="26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64"/>
      <c r="B71" s="282"/>
      <c r="C71" s="264"/>
      <c r="D71" s="264"/>
      <c r="E71" s="283"/>
      <c r="F71" s="264"/>
      <c r="G71" s="277"/>
      <c r="H71" s="277"/>
      <c r="I71" s="267"/>
      <c r="J71" s="26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64"/>
      <c r="B72" s="282"/>
      <c r="C72" s="264"/>
      <c r="D72" s="264"/>
      <c r="E72" s="283"/>
      <c r="F72" s="264"/>
      <c r="G72" s="277"/>
      <c r="H72" s="277"/>
      <c r="I72" s="267"/>
      <c r="J72" s="26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64"/>
      <c r="B73" s="282"/>
      <c r="C73" s="264"/>
      <c r="D73" s="264"/>
      <c r="E73" s="283"/>
      <c r="F73" s="264"/>
      <c r="G73" s="277"/>
      <c r="H73" s="277"/>
      <c r="I73" s="267"/>
      <c r="J73" s="26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64"/>
      <c r="B74" s="282"/>
      <c r="C74" s="264"/>
      <c r="D74" s="264"/>
      <c r="E74" s="283"/>
      <c r="F74" s="264"/>
      <c r="G74" s="277"/>
      <c r="H74" s="277"/>
      <c r="I74" s="267"/>
      <c r="J74" s="26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64"/>
      <c r="B75" s="282"/>
      <c r="C75" s="264"/>
      <c r="D75" s="264"/>
      <c r="E75" s="283"/>
      <c r="F75" s="264"/>
      <c r="G75" s="277"/>
      <c r="H75" s="277"/>
      <c r="I75" s="267"/>
      <c r="J75" s="26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64"/>
      <c r="B76" s="282"/>
      <c r="C76" s="264"/>
      <c r="D76" s="264"/>
      <c r="E76" s="283"/>
      <c r="F76" s="264"/>
      <c r="G76" s="277"/>
      <c r="H76" s="277"/>
      <c r="I76" s="267"/>
      <c r="J76" s="26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64"/>
      <c r="B77" s="282"/>
      <c r="C77" s="264"/>
      <c r="D77" s="264"/>
      <c r="E77" s="283"/>
      <c r="F77" s="264"/>
      <c r="G77" s="277"/>
      <c r="H77" s="277"/>
      <c r="I77" s="267"/>
      <c r="J77" s="26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64"/>
      <c r="B78" s="282"/>
      <c r="C78" s="264"/>
      <c r="D78" s="264"/>
      <c r="E78" s="283"/>
      <c r="F78" s="264"/>
      <c r="G78" s="277"/>
      <c r="H78" s="277"/>
      <c r="I78" s="267"/>
      <c r="J78" s="26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64"/>
      <c r="B79" s="282"/>
      <c r="C79" s="264"/>
      <c r="D79" s="264"/>
      <c r="E79" s="283"/>
      <c r="F79" s="264"/>
      <c r="G79" s="277"/>
      <c r="H79" s="277"/>
      <c r="I79" s="267"/>
      <c r="J79" s="26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64"/>
      <c r="B80" s="282"/>
      <c r="C80" s="264"/>
      <c r="D80" s="264"/>
      <c r="E80" s="283"/>
      <c r="F80" s="264"/>
      <c r="G80" s="277"/>
      <c r="H80" s="277"/>
      <c r="I80" s="267"/>
      <c r="J80" s="26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64"/>
      <c r="B81" s="282"/>
      <c r="C81" s="264"/>
      <c r="D81" s="264"/>
      <c r="E81" s="283"/>
      <c r="F81" s="264"/>
      <c r="G81" s="277"/>
      <c r="H81" s="277"/>
      <c r="I81" s="267"/>
      <c r="J81" s="26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64"/>
      <c r="B82" s="282"/>
      <c r="C82" s="264"/>
      <c r="D82" s="264"/>
      <c r="E82" s="283"/>
      <c r="F82" s="264"/>
      <c r="G82" s="277"/>
      <c r="H82" s="277"/>
      <c r="I82" s="267"/>
      <c r="J82" s="26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64"/>
      <c r="B83" s="282"/>
      <c r="C83" s="264"/>
      <c r="D83" s="264"/>
      <c r="E83" s="283"/>
      <c r="F83" s="264"/>
      <c r="G83" s="277"/>
      <c r="H83" s="277"/>
      <c r="I83" s="267"/>
      <c r="J83" s="26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64"/>
      <c r="B84" s="282"/>
      <c r="C84" s="264"/>
      <c r="D84" s="264"/>
      <c r="E84" s="283"/>
      <c r="F84" s="264"/>
      <c r="G84" s="277"/>
      <c r="H84" s="277"/>
      <c r="I84" s="267"/>
      <c r="J84" s="26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64"/>
      <c r="B85" s="282"/>
      <c r="C85" s="264"/>
      <c r="D85" s="264"/>
      <c r="E85" s="283"/>
      <c r="F85" s="264"/>
      <c r="G85" s="277"/>
      <c r="H85" s="277"/>
      <c r="I85" s="267"/>
      <c r="J85" s="26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64"/>
      <c r="B86" s="282"/>
      <c r="C86" s="264"/>
      <c r="D86" s="264"/>
      <c r="E86" s="283"/>
      <c r="F86" s="264"/>
      <c r="G86" s="277"/>
      <c r="H86" s="277"/>
      <c r="I86" s="267"/>
      <c r="J86" s="26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64"/>
      <c r="B87" s="282"/>
      <c r="C87" s="264"/>
      <c r="D87" s="264"/>
      <c r="E87" s="283"/>
      <c r="F87" s="264"/>
      <c r="G87" s="277"/>
      <c r="H87" s="277"/>
      <c r="I87" s="267"/>
      <c r="J87" s="26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64"/>
      <c r="B88" s="282"/>
      <c r="C88" s="264"/>
      <c r="D88" s="264"/>
      <c r="E88" s="283"/>
      <c r="F88" s="264"/>
      <c r="G88" s="277"/>
      <c r="H88" s="277"/>
      <c r="I88" s="267"/>
      <c r="J88" s="26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64"/>
      <c r="B89" s="282"/>
      <c r="C89" s="264"/>
      <c r="D89" s="264"/>
      <c r="E89" s="283"/>
      <c r="F89" s="264"/>
      <c r="G89" s="277"/>
      <c r="H89" s="277"/>
      <c r="I89" s="267"/>
      <c r="J89" s="26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64"/>
      <c r="B90" s="282"/>
      <c r="C90" s="264"/>
      <c r="D90" s="264"/>
      <c r="E90" s="283"/>
      <c r="F90" s="264"/>
      <c r="G90" s="277"/>
      <c r="H90" s="277"/>
      <c r="I90" s="267"/>
      <c r="J90" s="26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64"/>
      <c r="B91" s="282"/>
      <c r="C91" s="264"/>
      <c r="D91" s="264"/>
      <c r="E91" s="283"/>
      <c r="F91" s="264"/>
      <c r="G91" s="277"/>
      <c r="H91" s="277"/>
      <c r="I91" s="267"/>
      <c r="J91" s="26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64"/>
      <c r="B92" s="282"/>
      <c r="C92" s="264"/>
      <c r="D92" s="264"/>
      <c r="E92" s="283"/>
      <c r="F92" s="264"/>
      <c r="G92" s="277"/>
      <c r="H92" s="277"/>
      <c r="I92" s="267"/>
      <c r="J92" s="26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64"/>
      <c r="B93" s="282"/>
      <c r="C93" s="264"/>
      <c r="D93" s="264"/>
      <c r="E93" s="283"/>
      <c r="F93" s="264"/>
      <c r="G93" s="277"/>
      <c r="H93" s="277"/>
      <c r="I93" s="267"/>
      <c r="J93" s="26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64"/>
      <c r="B94" s="282"/>
      <c r="C94" s="264"/>
      <c r="D94" s="264"/>
      <c r="E94" s="283"/>
      <c r="F94" s="264"/>
      <c r="G94" s="277"/>
      <c r="H94" s="277"/>
      <c r="I94" s="267"/>
      <c r="J94" s="26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64"/>
      <c r="B95" s="282"/>
      <c r="C95" s="264"/>
      <c r="D95" s="264"/>
      <c r="E95" s="283"/>
      <c r="F95" s="264"/>
      <c r="G95" s="277"/>
      <c r="H95" s="277"/>
      <c r="I95" s="267"/>
      <c r="J95" s="26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64"/>
      <c r="B96" s="282"/>
      <c r="C96" s="264"/>
      <c r="D96" s="264"/>
      <c r="E96" s="283"/>
      <c r="F96" s="264"/>
      <c r="G96" s="277"/>
      <c r="H96" s="277"/>
      <c r="I96" s="267"/>
      <c r="J96" s="26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64"/>
      <c r="B97" s="282"/>
      <c r="C97" s="264"/>
      <c r="D97" s="264"/>
      <c r="E97" s="283"/>
      <c r="F97" s="264"/>
      <c r="G97" s="277"/>
      <c r="H97" s="277"/>
      <c r="I97" s="267"/>
      <c r="J97" s="26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64"/>
      <c r="B98" s="282"/>
      <c r="C98" s="264"/>
      <c r="D98" s="264"/>
      <c r="E98" s="283"/>
      <c r="F98" s="264"/>
      <c r="G98" s="277"/>
      <c r="H98" s="277"/>
      <c r="I98" s="267"/>
      <c r="J98" s="26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64"/>
      <c r="B99" s="282"/>
      <c r="C99" s="264"/>
      <c r="D99" s="264"/>
      <c r="E99" s="283"/>
      <c r="F99" s="264"/>
      <c r="G99" s="277"/>
      <c r="H99" s="277"/>
      <c r="I99" s="267"/>
      <c r="J99" s="26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64"/>
      <c r="B100" s="282"/>
      <c r="C100" s="264"/>
      <c r="D100" s="264"/>
      <c r="E100" s="283"/>
      <c r="F100" s="264"/>
      <c r="G100" s="277"/>
      <c r="H100" s="277"/>
      <c r="I100" s="267"/>
      <c r="J100" s="26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64"/>
      <c r="B101" s="282"/>
      <c r="C101" s="264"/>
      <c r="D101" s="264"/>
      <c r="E101" s="283"/>
      <c r="F101" s="264"/>
      <c r="G101" s="277"/>
      <c r="H101" s="277"/>
      <c r="I101" s="267"/>
      <c r="J101" s="26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64"/>
      <c r="B102" s="282"/>
      <c r="C102" s="264"/>
      <c r="D102" s="264"/>
      <c r="E102" s="283"/>
      <c r="F102" s="264"/>
      <c r="G102" s="277"/>
      <c r="H102" s="277"/>
      <c r="I102" s="267"/>
      <c r="J102" s="26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64"/>
      <c r="B103" s="282"/>
      <c r="C103" s="264"/>
      <c r="D103" s="264"/>
      <c r="E103" s="283"/>
      <c r="F103" s="264"/>
      <c r="G103" s="277"/>
      <c r="H103" s="277"/>
      <c r="I103" s="267"/>
      <c r="J103" s="26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64"/>
      <c r="B104" s="282"/>
      <c r="C104" s="264"/>
      <c r="D104" s="264"/>
      <c r="E104" s="283"/>
      <c r="F104" s="264"/>
      <c r="G104" s="277"/>
      <c r="H104" s="277"/>
      <c r="I104" s="267"/>
      <c r="J104" s="26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64"/>
      <c r="B105" s="282"/>
      <c r="C105" s="264"/>
      <c r="D105" s="264"/>
      <c r="E105" s="283"/>
      <c r="F105" s="264"/>
      <c r="G105" s="277"/>
      <c r="H105" s="277"/>
      <c r="I105" s="267"/>
      <c r="J105" s="26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64"/>
      <c r="B106" s="282"/>
      <c r="C106" s="264"/>
      <c r="D106" s="264"/>
      <c r="E106" s="283"/>
      <c r="F106" s="264"/>
      <c r="G106" s="277"/>
      <c r="H106" s="277"/>
      <c r="I106" s="267"/>
      <c r="J106" s="26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64"/>
      <c r="B107" s="282"/>
      <c r="C107" s="264"/>
      <c r="D107" s="264"/>
      <c r="E107" s="283"/>
      <c r="F107" s="264"/>
      <c r="G107" s="277"/>
      <c r="H107" s="277"/>
      <c r="I107" s="267"/>
      <c r="J107" s="26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64"/>
      <c r="B108" s="282"/>
      <c r="C108" s="264"/>
      <c r="D108" s="264"/>
      <c r="E108" s="283"/>
      <c r="F108" s="264"/>
      <c r="G108" s="277"/>
      <c r="H108" s="277"/>
      <c r="I108" s="267"/>
      <c r="J108" s="26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64"/>
      <c r="B109" s="282"/>
      <c r="C109" s="264"/>
      <c r="D109" s="264"/>
      <c r="E109" s="283"/>
      <c r="F109" s="264"/>
      <c r="G109" s="277"/>
      <c r="H109" s="277"/>
      <c r="I109" s="267"/>
      <c r="J109" s="26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64"/>
      <c r="B110" s="282"/>
      <c r="C110" s="264"/>
      <c r="D110" s="264"/>
      <c r="E110" s="283"/>
      <c r="F110" s="264"/>
      <c r="G110" s="277"/>
      <c r="H110" s="277"/>
      <c r="I110" s="267"/>
      <c r="J110" s="26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64"/>
      <c r="B111" s="282"/>
      <c r="C111" s="264"/>
      <c r="D111" s="264"/>
      <c r="E111" s="283"/>
      <c r="F111" s="264"/>
      <c r="G111" s="277"/>
      <c r="H111" s="277"/>
      <c r="I111" s="267"/>
      <c r="J111" s="26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64"/>
      <c r="B112" s="282"/>
      <c r="C112" s="264"/>
      <c r="D112" s="264"/>
      <c r="E112" s="283"/>
      <c r="F112" s="264"/>
      <c r="G112" s="277"/>
      <c r="H112" s="277"/>
      <c r="I112" s="267"/>
      <c r="J112" s="26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64"/>
      <c r="B113" s="282"/>
      <c r="C113" s="264"/>
      <c r="D113" s="264"/>
      <c r="E113" s="283"/>
      <c r="F113" s="264"/>
      <c r="G113" s="277"/>
      <c r="H113" s="277"/>
      <c r="I113" s="267"/>
      <c r="J113" s="26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64"/>
      <c r="B114" s="282"/>
      <c r="C114" s="264"/>
      <c r="D114" s="264"/>
      <c r="E114" s="283"/>
      <c r="F114" s="264"/>
      <c r="G114" s="277"/>
      <c r="H114" s="277"/>
      <c r="I114" s="267"/>
      <c r="J114" s="26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64"/>
      <c r="B115" s="282"/>
      <c r="C115" s="264"/>
      <c r="D115" s="264"/>
      <c r="E115" s="283"/>
      <c r="F115" s="264"/>
      <c r="G115" s="277"/>
      <c r="H115" s="277"/>
      <c r="I115" s="267"/>
      <c r="J115" s="26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64"/>
      <c r="B116" s="282"/>
      <c r="C116" s="264"/>
      <c r="D116" s="264"/>
      <c r="E116" s="283"/>
      <c r="F116" s="264"/>
      <c r="G116" s="277"/>
      <c r="H116" s="277"/>
      <c r="I116" s="267"/>
      <c r="J116" s="26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64"/>
      <c r="B117" s="282"/>
      <c r="C117" s="264"/>
      <c r="D117" s="264"/>
      <c r="E117" s="283"/>
      <c r="F117" s="264"/>
      <c r="G117" s="277"/>
      <c r="H117" s="277"/>
      <c r="I117" s="267"/>
      <c r="J117" s="26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64"/>
      <c r="B118" s="282"/>
      <c r="C118" s="264"/>
      <c r="D118" s="264"/>
      <c r="E118" s="283"/>
      <c r="F118" s="264"/>
      <c r="G118" s="277"/>
      <c r="H118" s="277"/>
      <c r="I118" s="267"/>
      <c r="J118" s="26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64"/>
      <c r="B119" s="282"/>
      <c r="C119" s="264"/>
      <c r="D119" s="264"/>
      <c r="E119" s="283"/>
      <c r="F119" s="264"/>
      <c r="G119" s="277"/>
      <c r="H119" s="277"/>
      <c r="I119" s="267"/>
      <c r="J119" s="26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64"/>
      <c r="B120" s="282"/>
      <c r="C120" s="264"/>
      <c r="D120" s="264"/>
      <c r="E120" s="283"/>
      <c r="F120" s="264"/>
      <c r="G120" s="277"/>
      <c r="H120" s="277"/>
      <c r="I120" s="267"/>
      <c r="J120" s="26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64"/>
      <c r="B121" s="282"/>
      <c r="C121" s="264"/>
      <c r="D121" s="264"/>
      <c r="E121" s="283"/>
      <c r="F121" s="264"/>
      <c r="G121" s="277"/>
      <c r="H121" s="277"/>
      <c r="I121" s="267"/>
      <c r="J121" s="26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64"/>
      <c r="B122" s="282"/>
      <c r="C122" s="264"/>
      <c r="D122" s="264"/>
      <c r="E122" s="283"/>
      <c r="F122" s="264"/>
      <c r="G122" s="277"/>
      <c r="H122" s="277"/>
      <c r="I122" s="267"/>
      <c r="J122" s="26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64"/>
      <c r="B123" s="282"/>
      <c r="C123" s="264"/>
      <c r="D123" s="264"/>
      <c r="E123" s="283"/>
      <c r="F123" s="264"/>
      <c r="G123" s="277"/>
      <c r="H123" s="277"/>
      <c r="I123" s="267"/>
      <c r="J123" s="26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64"/>
      <c r="B124" s="282"/>
      <c r="C124" s="264"/>
      <c r="D124" s="264"/>
      <c r="E124" s="283"/>
      <c r="F124" s="264"/>
      <c r="G124" s="277"/>
      <c r="H124" s="277"/>
      <c r="I124" s="267"/>
      <c r="J124" s="26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64"/>
      <c r="B125" s="282"/>
      <c r="C125" s="264"/>
      <c r="D125" s="264"/>
      <c r="E125" s="283"/>
      <c r="F125" s="264"/>
      <c r="G125" s="277"/>
      <c r="H125" s="277"/>
      <c r="I125" s="267"/>
      <c r="J125" s="26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64"/>
      <c r="B126" s="282"/>
      <c r="C126" s="264"/>
      <c r="D126" s="264"/>
      <c r="E126" s="283"/>
      <c r="F126" s="264"/>
      <c r="G126" s="277"/>
      <c r="H126" s="277"/>
      <c r="I126" s="267"/>
      <c r="J126" s="26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64"/>
      <c r="B127" s="282"/>
      <c r="C127" s="264"/>
      <c r="D127" s="264"/>
      <c r="E127" s="283"/>
      <c r="F127" s="264"/>
      <c r="G127" s="277"/>
      <c r="H127" s="277"/>
      <c r="I127" s="267"/>
      <c r="J127" s="26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64"/>
      <c r="B128" s="282"/>
      <c r="C128" s="264"/>
      <c r="D128" s="264"/>
      <c r="E128" s="283"/>
      <c r="F128" s="264"/>
      <c r="G128" s="277"/>
      <c r="H128" s="277"/>
      <c r="I128" s="267"/>
      <c r="J128" s="26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64"/>
      <c r="B129" s="282"/>
      <c r="C129" s="264"/>
      <c r="D129" s="264"/>
      <c r="E129" s="283"/>
      <c r="F129" s="264"/>
      <c r="G129" s="277"/>
      <c r="H129" s="277"/>
      <c r="I129" s="267"/>
      <c r="J129" s="26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64"/>
      <c r="B130" s="282"/>
      <c r="C130" s="264"/>
      <c r="D130" s="264"/>
      <c r="E130" s="283"/>
      <c r="F130" s="264"/>
      <c r="G130" s="277"/>
      <c r="H130" s="277"/>
      <c r="I130" s="267"/>
      <c r="J130" s="26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64"/>
      <c r="B131" s="282"/>
      <c r="C131" s="264"/>
      <c r="D131" s="264"/>
      <c r="E131" s="283"/>
      <c r="F131" s="264"/>
      <c r="G131" s="277"/>
      <c r="H131" s="277"/>
      <c r="I131" s="267"/>
      <c r="J131" s="26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64"/>
      <c r="B132" s="282"/>
      <c r="C132" s="264"/>
      <c r="D132" s="264"/>
      <c r="E132" s="283"/>
      <c r="F132" s="264"/>
      <c r="G132" s="277"/>
      <c r="H132" s="277"/>
      <c r="I132" s="267"/>
      <c r="J132" s="26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64"/>
      <c r="B133" s="282"/>
      <c r="C133" s="264"/>
      <c r="D133" s="264"/>
      <c r="E133" s="283"/>
      <c r="F133" s="264"/>
      <c r="G133" s="277"/>
      <c r="H133" s="277"/>
      <c r="I133" s="267"/>
      <c r="J133" s="26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64"/>
      <c r="B134" s="282"/>
      <c r="C134" s="264"/>
      <c r="D134" s="264"/>
      <c r="E134" s="283"/>
      <c r="F134" s="264"/>
      <c r="G134" s="277"/>
      <c r="H134" s="277"/>
      <c r="I134" s="267"/>
      <c r="J134" s="26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64"/>
      <c r="B135" s="282"/>
      <c r="C135" s="264"/>
      <c r="D135" s="264"/>
      <c r="E135" s="283"/>
      <c r="F135" s="264"/>
      <c r="G135" s="277"/>
      <c r="H135" s="277"/>
      <c r="I135" s="267"/>
      <c r="J135" s="26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64"/>
      <c r="B136" s="282"/>
      <c r="C136" s="264"/>
      <c r="D136" s="264"/>
      <c r="E136" s="283"/>
      <c r="F136" s="264"/>
      <c r="G136" s="277"/>
      <c r="H136" s="277"/>
      <c r="I136" s="267"/>
      <c r="J136" s="26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64"/>
      <c r="B137" s="282"/>
      <c r="C137" s="264"/>
      <c r="D137" s="264"/>
      <c r="E137" s="283"/>
      <c r="F137" s="264"/>
      <c r="G137" s="277"/>
      <c r="H137" s="277"/>
      <c r="I137" s="267"/>
      <c r="J137" s="26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64"/>
      <c r="B138" s="282"/>
      <c r="C138" s="264"/>
      <c r="D138" s="264"/>
      <c r="E138" s="283"/>
      <c r="F138" s="264"/>
      <c r="G138" s="277"/>
      <c r="H138" s="277"/>
      <c r="I138" s="267"/>
      <c r="J138" s="26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64"/>
      <c r="B139" s="282"/>
      <c r="C139" s="264"/>
      <c r="D139" s="264"/>
      <c r="E139" s="283"/>
      <c r="F139" s="264"/>
      <c r="G139" s="277"/>
      <c r="H139" s="277"/>
      <c r="I139" s="267"/>
      <c r="J139" s="26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64"/>
      <c r="B140" s="282"/>
      <c r="C140" s="264"/>
      <c r="D140" s="264"/>
      <c r="E140" s="283"/>
      <c r="F140" s="264"/>
      <c r="G140" s="277"/>
      <c r="H140" s="277"/>
      <c r="I140" s="267"/>
      <c r="J140" s="26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64"/>
      <c r="B141" s="282"/>
      <c r="C141" s="264"/>
      <c r="D141" s="264"/>
      <c r="E141" s="283"/>
      <c r="F141" s="264"/>
      <c r="G141" s="277"/>
      <c r="H141" s="277"/>
      <c r="I141" s="267"/>
      <c r="J141" s="26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64"/>
      <c r="B142" s="282"/>
      <c r="C142" s="264"/>
      <c r="D142" s="264"/>
      <c r="E142" s="283"/>
      <c r="F142" s="264"/>
      <c r="G142" s="277"/>
      <c r="H142" s="277"/>
      <c r="I142" s="267"/>
      <c r="J142" s="26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64"/>
      <c r="B143" s="282"/>
      <c r="C143" s="264"/>
      <c r="D143" s="264"/>
      <c r="E143" s="283"/>
      <c r="F143" s="264"/>
      <c r="G143" s="277"/>
      <c r="H143" s="277"/>
      <c r="I143" s="267"/>
      <c r="J143" s="26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64"/>
      <c r="B144" s="282"/>
      <c r="C144" s="264"/>
      <c r="D144" s="264"/>
      <c r="E144" s="283"/>
      <c r="F144" s="264"/>
      <c r="G144" s="277"/>
      <c r="H144" s="277"/>
      <c r="I144" s="267"/>
      <c r="J144" s="26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64"/>
      <c r="B145" s="282"/>
      <c r="C145" s="264"/>
      <c r="D145" s="264"/>
      <c r="E145" s="283"/>
      <c r="F145" s="264"/>
      <c r="G145" s="277"/>
      <c r="H145" s="277"/>
      <c r="I145" s="267"/>
      <c r="J145" s="26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64"/>
      <c r="B146" s="282"/>
      <c r="C146" s="264"/>
      <c r="D146" s="264"/>
      <c r="E146" s="283"/>
      <c r="F146" s="264"/>
      <c r="G146" s="277"/>
      <c r="H146" s="277"/>
      <c r="I146" s="267"/>
      <c r="J146" s="26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64"/>
      <c r="B147" s="282"/>
      <c r="C147" s="264"/>
      <c r="D147" s="264"/>
      <c r="E147" s="283"/>
      <c r="F147" s="264"/>
      <c r="G147" s="277"/>
      <c r="H147" s="277"/>
      <c r="I147" s="267"/>
      <c r="J147" s="26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64"/>
      <c r="B148" s="282"/>
      <c r="C148" s="264"/>
      <c r="D148" s="264"/>
      <c r="E148" s="283"/>
      <c r="F148" s="264"/>
      <c r="G148" s="277"/>
      <c r="H148" s="277"/>
      <c r="I148" s="267"/>
      <c r="J148" s="26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64"/>
      <c r="B149" s="282"/>
      <c r="C149" s="264"/>
      <c r="D149" s="264"/>
      <c r="E149" s="283"/>
      <c r="F149" s="264"/>
      <c r="G149" s="277"/>
      <c r="H149" s="277"/>
      <c r="I149" s="267"/>
      <c r="J149" s="26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64"/>
      <c r="B150" s="282"/>
      <c r="C150" s="264"/>
      <c r="D150" s="264"/>
      <c r="E150" s="283"/>
      <c r="F150" s="264"/>
      <c r="G150" s="277"/>
      <c r="H150" s="277"/>
      <c r="I150" s="267"/>
      <c r="J150" s="26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64"/>
      <c r="B151" s="282"/>
      <c r="C151" s="264"/>
      <c r="D151" s="264"/>
      <c r="E151" s="283"/>
      <c r="F151" s="264"/>
      <c r="G151" s="277"/>
      <c r="H151" s="277"/>
      <c r="I151" s="267"/>
      <c r="J151" s="26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64"/>
      <c r="B152" s="282"/>
      <c r="C152" s="264"/>
      <c r="D152" s="264"/>
      <c r="E152" s="283"/>
      <c r="F152" s="264"/>
      <c r="G152" s="277"/>
      <c r="H152" s="277"/>
      <c r="I152" s="267"/>
      <c r="J152" s="26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64"/>
      <c r="B153" s="282"/>
      <c r="C153" s="264"/>
      <c r="D153" s="264"/>
      <c r="E153" s="283"/>
      <c r="F153" s="264"/>
      <c r="G153" s="277"/>
      <c r="H153" s="277"/>
      <c r="I153" s="267"/>
      <c r="J153" s="26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64"/>
      <c r="B154" s="282"/>
      <c r="C154" s="264"/>
      <c r="D154" s="264"/>
      <c r="E154" s="283"/>
      <c r="F154" s="264"/>
      <c r="G154" s="277"/>
      <c r="H154" s="277"/>
      <c r="I154" s="267"/>
      <c r="J154" s="26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64"/>
      <c r="B155" s="282"/>
      <c r="C155" s="264"/>
      <c r="D155" s="264"/>
      <c r="E155" s="283"/>
      <c r="F155" s="264"/>
      <c r="G155" s="277"/>
      <c r="H155" s="277"/>
      <c r="I155" s="267"/>
      <c r="J155" s="26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64"/>
      <c r="B156" s="282"/>
      <c r="C156" s="264"/>
      <c r="D156" s="264"/>
      <c r="E156" s="283"/>
      <c r="F156" s="264"/>
      <c r="G156" s="277"/>
      <c r="H156" s="277"/>
      <c r="I156" s="267"/>
      <c r="J156" s="26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64"/>
      <c r="B157" s="282"/>
      <c r="C157" s="264"/>
      <c r="D157" s="264"/>
      <c r="E157" s="283"/>
      <c r="F157" s="264"/>
      <c r="G157" s="277"/>
      <c r="H157" s="277"/>
      <c r="I157" s="267"/>
      <c r="J157" s="26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64"/>
      <c r="B158" s="282"/>
      <c r="C158" s="264"/>
      <c r="D158" s="264"/>
      <c r="E158" s="283"/>
      <c r="F158" s="264"/>
      <c r="G158" s="277"/>
      <c r="H158" s="277"/>
      <c r="I158" s="267"/>
      <c r="J158" s="26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64"/>
      <c r="B159" s="282"/>
      <c r="C159" s="264"/>
      <c r="D159" s="264"/>
      <c r="E159" s="283"/>
      <c r="F159" s="264"/>
      <c r="G159" s="277"/>
      <c r="H159" s="277"/>
      <c r="I159" s="267"/>
      <c r="J159" s="26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64"/>
      <c r="B160" s="282"/>
      <c r="C160" s="264"/>
      <c r="D160" s="264"/>
      <c r="E160" s="283"/>
      <c r="F160" s="264"/>
      <c r="G160" s="277"/>
      <c r="H160" s="277"/>
      <c r="I160" s="267"/>
      <c r="J160" s="26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64"/>
      <c r="B161" s="282"/>
      <c r="C161" s="264"/>
      <c r="D161" s="264"/>
      <c r="E161" s="283"/>
      <c r="F161" s="264"/>
      <c r="G161" s="277"/>
      <c r="H161" s="277"/>
      <c r="I161" s="267"/>
      <c r="J161" s="26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64"/>
      <c r="B162" s="282"/>
      <c r="C162" s="264"/>
      <c r="D162" s="264"/>
      <c r="E162" s="283"/>
      <c r="F162" s="264"/>
      <c r="G162" s="277"/>
      <c r="H162" s="277"/>
      <c r="I162" s="267"/>
      <c r="J162" s="26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64"/>
      <c r="B163" s="282"/>
      <c r="C163" s="264"/>
      <c r="D163" s="264"/>
      <c r="E163" s="283"/>
      <c r="F163" s="264"/>
      <c r="G163" s="277"/>
      <c r="H163" s="277"/>
      <c r="I163" s="267"/>
      <c r="J163" s="26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64"/>
      <c r="B164" s="282"/>
      <c r="C164" s="264"/>
      <c r="D164" s="264"/>
      <c r="E164" s="283"/>
      <c r="F164" s="264"/>
      <c r="G164" s="277"/>
      <c r="H164" s="277"/>
      <c r="I164" s="267"/>
      <c r="J164" s="26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64"/>
      <c r="B165" s="282"/>
      <c r="C165" s="264"/>
      <c r="D165" s="264"/>
      <c r="E165" s="283"/>
      <c r="F165" s="264"/>
      <c r="G165" s="277"/>
      <c r="H165" s="277"/>
      <c r="I165" s="267"/>
      <c r="J165" s="26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64"/>
      <c r="B166" s="282"/>
      <c r="C166" s="264"/>
      <c r="D166" s="264"/>
      <c r="E166" s="283"/>
      <c r="F166" s="264"/>
      <c r="G166" s="277"/>
      <c r="H166" s="277"/>
      <c r="I166" s="267"/>
      <c r="J166" s="26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64"/>
      <c r="B167" s="282"/>
      <c r="C167" s="264"/>
      <c r="D167" s="264"/>
      <c r="E167" s="283"/>
      <c r="F167" s="264"/>
      <c r="G167" s="277"/>
      <c r="H167" s="277"/>
      <c r="I167" s="267"/>
      <c r="J167" s="26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64"/>
      <c r="B168" s="282"/>
      <c r="C168" s="264"/>
      <c r="D168" s="264"/>
      <c r="E168" s="283"/>
      <c r="F168" s="264"/>
      <c r="G168" s="277"/>
      <c r="H168" s="277"/>
      <c r="I168" s="267"/>
      <c r="J168" s="26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64"/>
      <c r="B169" s="282"/>
      <c r="C169" s="264"/>
      <c r="D169" s="264"/>
      <c r="E169" s="283"/>
      <c r="F169" s="264"/>
      <c r="G169" s="277"/>
      <c r="H169" s="277"/>
      <c r="I169" s="267"/>
      <c r="J169" s="26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64"/>
      <c r="B170" s="282"/>
      <c r="C170" s="264"/>
      <c r="D170" s="264"/>
      <c r="E170" s="283"/>
      <c r="F170" s="264"/>
      <c r="G170" s="277"/>
      <c r="H170" s="277"/>
      <c r="I170" s="267"/>
      <c r="J170" s="26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64"/>
      <c r="B171" s="282"/>
      <c r="C171" s="264"/>
      <c r="D171" s="264"/>
      <c r="E171" s="283"/>
      <c r="F171" s="264"/>
      <c r="G171" s="277"/>
      <c r="H171" s="277"/>
      <c r="I171" s="267"/>
      <c r="J171" s="26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64"/>
      <c r="B172" s="282"/>
      <c r="C172" s="264"/>
      <c r="D172" s="264"/>
      <c r="E172" s="283"/>
      <c r="F172" s="264"/>
      <c r="G172" s="277"/>
      <c r="H172" s="277"/>
      <c r="I172" s="267"/>
      <c r="J172" s="26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64"/>
      <c r="B173" s="282"/>
      <c r="C173" s="264"/>
      <c r="D173" s="264"/>
      <c r="E173" s="283"/>
      <c r="F173" s="264"/>
      <c r="G173" s="277"/>
      <c r="H173" s="277"/>
      <c r="I173" s="267"/>
      <c r="J173" s="26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64"/>
      <c r="B174" s="282"/>
      <c r="C174" s="264"/>
      <c r="D174" s="264"/>
      <c r="E174" s="283"/>
      <c r="F174" s="264"/>
      <c r="G174" s="277"/>
      <c r="H174" s="277"/>
      <c r="I174" s="267"/>
      <c r="J174" s="26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64"/>
      <c r="B175" s="282"/>
      <c r="C175" s="264"/>
      <c r="D175" s="264"/>
      <c r="E175" s="283"/>
      <c r="F175" s="264"/>
      <c r="G175" s="277"/>
      <c r="H175" s="277"/>
      <c r="I175" s="267"/>
      <c r="J175" s="26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64"/>
      <c r="B176" s="282"/>
      <c r="C176" s="264"/>
      <c r="D176" s="264"/>
      <c r="E176" s="283"/>
      <c r="F176" s="264"/>
      <c r="G176" s="277"/>
      <c r="H176" s="277"/>
      <c r="I176" s="267"/>
      <c r="J176" s="26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64"/>
      <c r="B177" s="282"/>
      <c r="C177" s="264"/>
      <c r="D177" s="264"/>
      <c r="E177" s="283"/>
      <c r="F177" s="264"/>
      <c r="G177" s="277"/>
      <c r="H177" s="277"/>
      <c r="I177" s="267"/>
      <c r="J177" s="26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64"/>
      <c r="B178" s="282"/>
      <c r="C178" s="264"/>
      <c r="D178" s="264"/>
      <c r="E178" s="283"/>
      <c r="F178" s="264"/>
      <c r="G178" s="277"/>
      <c r="H178" s="277"/>
      <c r="I178" s="267"/>
      <c r="J178" s="26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64"/>
      <c r="B179" s="282"/>
      <c r="C179" s="264"/>
      <c r="D179" s="264"/>
      <c r="E179" s="283"/>
      <c r="F179" s="264"/>
      <c r="G179" s="277"/>
      <c r="H179" s="277"/>
      <c r="I179" s="267"/>
      <c r="J179" s="26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64"/>
      <c r="B180" s="282"/>
      <c r="C180" s="264"/>
      <c r="D180" s="264"/>
      <c r="E180" s="283"/>
      <c r="F180" s="264"/>
      <c r="G180" s="277"/>
      <c r="H180" s="277"/>
      <c r="I180" s="267"/>
      <c r="J180" s="26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64"/>
      <c r="B181" s="282"/>
      <c r="C181" s="264"/>
      <c r="D181" s="264"/>
      <c r="E181" s="283"/>
      <c r="F181" s="264"/>
      <c r="G181" s="277"/>
      <c r="H181" s="277"/>
      <c r="I181" s="267"/>
      <c r="J181" s="26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64"/>
      <c r="B182" s="282"/>
      <c r="C182" s="264"/>
      <c r="D182" s="264"/>
      <c r="E182" s="283"/>
      <c r="F182" s="264"/>
      <c r="G182" s="277"/>
      <c r="H182" s="277"/>
      <c r="I182" s="267"/>
      <c r="J182" s="26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64"/>
      <c r="B183" s="282"/>
      <c r="C183" s="264"/>
      <c r="D183" s="264"/>
      <c r="E183" s="283"/>
      <c r="F183" s="264"/>
      <c r="G183" s="277"/>
      <c r="H183" s="277"/>
      <c r="I183" s="267"/>
      <c r="J183" s="26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64"/>
      <c r="B184" s="282"/>
      <c r="C184" s="264"/>
      <c r="D184" s="264"/>
      <c r="E184" s="283"/>
      <c r="F184" s="264"/>
      <c r="G184" s="277"/>
      <c r="H184" s="277"/>
      <c r="I184" s="267"/>
      <c r="J184" s="26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64"/>
      <c r="B185" s="282"/>
      <c r="C185" s="264"/>
      <c r="D185" s="264"/>
      <c r="E185" s="283"/>
      <c r="F185" s="264"/>
      <c r="G185" s="277"/>
      <c r="H185" s="277"/>
      <c r="I185" s="267"/>
      <c r="J185" s="26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64"/>
      <c r="B186" s="282"/>
      <c r="C186" s="264"/>
      <c r="D186" s="264"/>
      <c r="E186" s="283"/>
      <c r="F186" s="264"/>
      <c r="G186" s="277"/>
      <c r="H186" s="277"/>
      <c r="I186" s="267"/>
      <c r="J186" s="26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64"/>
      <c r="B187" s="282"/>
      <c r="C187" s="264"/>
      <c r="D187" s="264"/>
      <c r="E187" s="283"/>
      <c r="F187" s="264"/>
      <c r="G187" s="277"/>
      <c r="H187" s="277"/>
      <c r="I187" s="267"/>
      <c r="J187" s="26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64"/>
      <c r="B188" s="282"/>
      <c r="C188" s="264"/>
      <c r="D188" s="264"/>
      <c r="E188" s="283"/>
      <c r="F188" s="264"/>
      <c r="G188" s="277"/>
      <c r="H188" s="277"/>
      <c r="I188" s="267"/>
      <c r="J188" s="26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64"/>
      <c r="B189" s="282"/>
      <c r="C189" s="264"/>
      <c r="D189" s="264"/>
      <c r="E189" s="283"/>
      <c r="F189" s="264"/>
      <c r="G189" s="277"/>
      <c r="H189" s="277"/>
      <c r="I189" s="267"/>
      <c r="J189" s="26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64"/>
      <c r="B190" s="282"/>
      <c r="C190" s="264"/>
      <c r="D190" s="264"/>
      <c r="E190" s="283"/>
      <c r="F190" s="264"/>
      <c r="G190" s="277"/>
      <c r="H190" s="277"/>
      <c r="I190" s="267"/>
      <c r="J190" s="26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64"/>
      <c r="B191" s="282"/>
      <c r="C191" s="264"/>
      <c r="D191" s="264"/>
      <c r="E191" s="283"/>
      <c r="F191" s="264"/>
      <c r="G191" s="277"/>
      <c r="H191" s="277"/>
      <c r="I191" s="267"/>
      <c r="J191" s="26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64"/>
      <c r="B192" s="282"/>
      <c r="C192" s="264"/>
      <c r="D192" s="264"/>
      <c r="E192" s="283"/>
      <c r="F192" s="264"/>
      <c r="G192" s="277"/>
      <c r="H192" s="277"/>
      <c r="I192" s="267"/>
      <c r="J192" s="26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64"/>
      <c r="B193" s="282"/>
      <c r="C193" s="264"/>
      <c r="D193" s="264"/>
      <c r="E193" s="283"/>
      <c r="F193" s="264"/>
      <c r="G193" s="277"/>
      <c r="H193" s="277"/>
      <c r="I193" s="267"/>
      <c r="J193" s="26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64"/>
      <c r="B194" s="282"/>
      <c r="C194" s="264"/>
      <c r="D194" s="264"/>
      <c r="E194" s="283"/>
      <c r="F194" s="264"/>
      <c r="G194" s="277"/>
      <c r="H194" s="277"/>
      <c r="I194" s="267"/>
      <c r="J194" s="26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64"/>
      <c r="B195" s="282"/>
      <c r="C195" s="264"/>
      <c r="D195" s="264"/>
      <c r="E195" s="283"/>
      <c r="F195" s="264"/>
      <c r="G195" s="277"/>
      <c r="H195" s="277"/>
      <c r="I195" s="267"/>
      <c r="J195" s="26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64"/>
      <c r="B196" s="282"/>
      <c r="C196" s="264"/>
      <c r="D196" s="264"/>
      <c r="E196" s="283"/>
      <c r="F196" s="264"/>
      <c r="G196" s="277"/>
      <c r="H196" s="277"/>
      <c r="I196" s="267"/>
      <c r="J196" s="26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64"/>
      <c r="B197" s="282"/>
      <c r="C197" s="264"/>
      <c r="D197" s="264"/>
      <c r="E197" s="283"/>
      <c r="F197" s="264"/>
      <c r="G197" s="277"/>
      <c r="H197" s="277"/>
      <c r="I197" s="267"/>
      <c r="J197" s="26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64"/>
      <c r="B198" s="282"/>
      <c r="C198" s="264"/>
      <c r="D198" s="264"/>
      <c r="E198" s="283"/>
      <c r="F198" s="264"/>
      <c r="G198" s="277"/>
      <c r="H198" s="277"/>
      <c r="I198" s="267"/>
      <c r="J198" s="26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64"/>
      <c r="B199" s="282"/>
      <c r="C199" s="264"/>
      <c r="D199" s="264"/>
      <c r="E199" s="283"/>
      <c r="F199" s="264"/>
      <c r="G199" s="277"/>
      <c r="H199" s="277"/>
      <c r="I199" s="267"/>
      <c r="J199" s="26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64"/>
      <c r="B200" s="282"/>
      <c r="C200" s="264"/>
      <c r="D200" s="264"/>
      <c r="E200" s="283"/>
      <c r="F200" s="264"/>
      <c r="G200" s="277"/>
      <c r="H200" s="277"/>
      <c r="I200" s="267"/>
      <c r="J200" s="26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64"/>
      <c r="B201" s="282"/>
      <c r="C201" s="264"/>
      <c r="D201" s="264"/>
      <c r="E201" s="283"/>
      <c r="F201" s="264"/>
      <c r="G201" s="277"/>
      <c r="H201" s="277"/>
      <c r="I201" s="267"/>
      <c r="J201" s="26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64"/>
      <c r="B202" s="282"/>
      <c r="C202" s="264"/>
      <c r="D202" s="264"/>
      <c r="E202" s="283"/>
      <c r="F202" s="264"/>
      <c r="G202" s="277"/>
      <c r="H202" s="277"/>
      <c r="I202" s="267"/>
      <c r="J202" s="26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64"/>
      <c r="B203" s="282"/>
      <c r="C203" s="264"/>
      <c r="D203" s="264"/>
      <c r="E203" s="283"/>
      <c r="F203" s="264"/>
      <c r="G203" s="277"/>
      <c r="H203" s="277"/>
      <c r="I203" s="267"/>
      <c r="J203" s="26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64"/>
      <c r="B204" s="282"/>
      <c r="C204" s="264"/>
      <c r="D204" s="264"/>
      <c r="E204" s="283"/>
      <c r="F204" s="264"/>
      <c r="G204" s="277"/>
      <c r="H204" s="277"/>
      <c r="I204" s="267"/>
      <c r="J204" s="26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64"/>
      <c r="B205" s="282"/>
      <c r="C205" s="264"/>
      <c r="D205" s="264"/>
      <c r="E205" s="283"/>
      <c r="F205" s="264"/>
      <c r="G205" s="277"/>
      <c r="H205" s="277"/>
      <c r="I205" s="267"/>
      <c r="J205" s="26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64"/>
      <c r="B206" s="282"/>
      <c r="C206" s="264"/>
      <c r="D206" s="264"/>
      <c r="E206" s="283"/>
      <c r="F206" s="264"/>
      <c r="G206" s="277"/>
      <c r="H206" s="277"/>
      <c r="I206" s="267"/>
      <c r="J206" s="26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64"/>
      <c r="B207" s="282"/>
      <c r="C207" s="264"/>
      <c r="D207" s="264"/>
      <c r="E207" s="283"/>
      <c r="F207" s="264"/>
      <c r="G207" s="277"/>
      <c r="H207" s="277"/>
      <c r="I207" s="267"/>
      <c r="J207" s="26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64"/>
      <c r="B208" s="282"/>
      <c r="C208" s="264"/>
      <c r="D208" s="264"/>
      <c r="E208" s="283"/>
      <c r="F208" s="264"/>
      <c r="G208" s="277"/>
      <c r="H208" s="277"/>
      <c r="I208" s="267"/>
      <c r="J208" s="26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64"/>
      <c r="B209" s="282"/>
      <c r="C209" s="264"/>
      <c r="D209" s="264"/>
      <c r="E209" s="283"/>
      <c r="F209" s="264"/>
      <c r="G209" s="277"/>
      <c r="H209" s="277"/>
      <c r="I209" s="267"/>
      <c r="J209" s="26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64"/>
      <c r="B210" s="282"/>
      <c r="C210" s="264"/>
      <c r="D210" s="264"/>
      <c r="E210" s="283"/>
      <c r="F210" s="264"/>
      <c r="G210" s="277"/>
      <c r="H210" s="277"/>
      <c r="I210" s="267"/>
      <c r="J210" s="26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64"/>
      <c r="B211" s="282"/>
      <c r="C211" s="264"/>
      <c r="D211" s="264"/>
      <c r="E211" s="283"/>
      <c r="F211" s="264"/>
      <c r="G211" s="277"/>
      <c r="H211" s="277"/>
      <c r="I211" s="267"/>
      <c r="J211" s="26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64"/>
      <c r="B212" s="282"/>
      <c r="C212" s="264"/>
      <c r="D212" s="264"/>
      <c r="E212" s="283"/>
      <c r="F212" s="264"/>
      <c r="G212" s="277"/>
      <c r="H212" s="277"/>
      <c r="I212" s="267"/>
      <c r="J212" s="26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64"/>
      <c r="B213" s="282"/>
      <c r="C213" s="264"/>
      <c r="D213" s="264"/>
      <c r="E213" s="283"/>
      <c r="F213" s="264"/>
      <c r="G213" s="277"/>
      <c r="H213" s="277"/>
      <c r="I213" s="267"/>
      <c r="J213" s="26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64"/>
      <c r="B214" s="282"/>
      <c r="C214" s="264"/>
      <c r="D214" s="264"/>
      <c r="E214" s="283"/>
      <c r="F214" s="264"/>
      <c r="G214" s="277"/>
      <c r="H214" s="277"/>
      <c r="I214" s="267"/>
      <c r="J214" s="26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64"/>
      <c r="B215" s="282"/>
      <c r="C215" s="264"/>
      <c r="D215" s="264"/>
      <c r="E215" s="283"/>
      <c r="F215" s="264"/>
      <c r="G215" s="277"/>
      <c r="H215" s="277"/>
      <c r="I215" s="267"/>
      <c r="J215" s="26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64"/>
      <c r="B216" s="282"/>
      <c r="C216" s="264"/>
      <c r="D216" s="264"/>
      <c r="E216" s="283"/>
      <c r="F216" s="264"/>
      <c r="G216" s="277"/>
      <c r="H216" s="277"/>
      <c r="I216" s="267"/>
      <c r="J216" s="26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64"/>
      <c r="B217" s="282"/>
      <c r="C217" s="264"/>
      <c r="D217" s="264"/>
      <c r="E217" s="283"/>
      <c r="F217" s="264"/>
      <c r="G217" s="277"/>
      <c r="H217" s="277"/>
      <c r="I217" s="267"/>
      <c r="J217" s="26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64"/>
      <c r="B218" s="282"/>
      <c r="C218" s="264"/>
      <c r="D218" s="264"/>
      <c r="E218" s="283"/>
      <c r="F218" s="264"/>
      <c r="G218" s="277"/>
      <c r="H218" s="277"/>
      <c r="I218" s="267"/>
      <c r="J218" s="26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64"/>
      <c r="B219" s="282"/>
      <c r="C219" s="264"/>
      <c r="D219" s="264"/>
      <c r="E219" s="283"/>
      <c r="F219" s="264"/>
      <c r="G219" s="277"/>
      <c r="H219" s="277"/>
      <c r="I219" s="267"/>
      <c r="J219" s="26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64"/>
      <c r="B220" s="282"/>
      <c r="C220" s="264"/>
      <c r="D220" s="264"/>
      <c r="E220" s="283"/>
      <c r="F220" s="264"/>
      <c r="G220" s="277"/>
      <c r="H220" s="277"/>
      <c r="I220" s="267"/>
      <c r="J220" s="26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64"/>
      <c r="B221" s="282"/>
      <c r="C221" s="264"/>
      <c r="D221" s="264"/>
      <c r="E221" s="283"/>
      <c r="F221" s="264"/>
      <c r="G221" s="277"/>
      <c r="H221" s="277"/>
      <c r="I221" s="267"/>
      <c r="J221" s="26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64"/>
      <c r="B222" s="282"/>
      <c r="C222" s="264"/>
      <c r="D222" s="264"/>
      <c r="E222" s="283"/>
      <c r="F222" s="264"/>
      <c r="G222" s="277"/>
      <c r="H222" s="277"/>
      <c r="I222" s="267"/>
      <c r="J222" s="26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64"/>
      <c r="B223" s="282"/>
      <c r="C223" s="264"/>
      <c r="D223" s="264"/>
      <c r="E223" s="283"/>
      <c r="F223" s="264"/>
      <c r="G223" s="277"/>
      <c r="H223" s="277"/>
      <c r="I223" s="267"/>
      <c r="J223" s="26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64"/>
      <c r="B224" s="282"/>
      <c r="C224" s="264"/>
      <c r="D224" s="264"/>
      <c r="E224" s="283"/>
      <c r="F224" s="264"/>
      <c r="G224" s="277"/>
      <c r="H224" s="277"/>
      <c r="I224" s="267"/>
      <c r="J224" s="26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64"/>
      <c r="B225" s="282"/>
      <c r="C225" s="264"/>
      <c r="D225" s="264"/>
      <c r="E225" s="283"/>
      <c r="F225" s="264"/>
      <c r="G225" s="277"/>
      <c r="H225" s="277"/>
      <c r="I225" s="267"/>
      <c r="J225" s="26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64"/>
      <c r="B226" s="282"/>
      <c r="C226" s="264"/>
      <c r="D226" s="264"/>
      <c r="E226" s="283"/>
      <c r="F226" s="264"/>
      <c r="G226" s="277"/>
      <c r="H226" s="277"/>
      <c r="I226" s="267"/>
      <c r="J226" s="26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64"/>
      <c r="B227" s="282"/>
      <c r="C227" s="264"/>
      <c r="D227" s="264"/>
      <c r="E227" s="283"/>
      <c r="F227" s="264"/>
      <c r="G227" s="277"/>
      <c r="H227" s="277"/>
      <c r="I227" s="267"/>
      <c r="J227" s="26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64"/>
      <c r="B228" s="282"/>
      <c r="C228" s="264"/>
      <c r="D228" s="264"/>
      <c r="E228" s="283"/>
      <c r="F228" s="264"/>
      <c r="G228" s="277"/>
      <c r="H228" s="277"/>
      <c r="I228" s="267"/>
      <c r="J228" s="26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64"/>
      <c r="B229" s="282"/>
      <c r="C229" s="264"/>
      <c r="D229" s="264"/>
      <c r="E229" s="283"/>
      <c r="F229" s="264"/>
      <c r="G229" s="277"/>
      <c r="H229" s="277"/>
      <c r="I229" s="267"/>
      <c r="J229" s="26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64"/>
      <c r="B230" s="282"/>
      <c r="C230" s="264"/>
      <c r="D230" s="264"/>
      <c r="E230" s="283"/>
      <c r="F230" s="264"/>
      <c r="G230" s="277"/>
      <c r="H230" s="277"/>
      <c r="I230" s="267"/>
      <c r="J230" s="26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64"/>
      <c r="B231" s="282"/>
      <c r="C231" s="264"/>
      <c r="D231" s="264"/>
      <c r="E231" s="283"/>
      <c r="F231" s="264"/>
      <c r="G231" s="277"/>
      <c r="H231" s="277"/>
      <c r="I231" s="267"/>
      <c r="J231" s="26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64"/>
      <c r="B232" s="282"/>
      <c r="C232" s="264"/>
      <c r="D232" s="264"/>
      <c r="E232" s="283"/>
      <c r="F232" s="264"/>
      <c r="G232" s="277"/>
      <c r="H232" s="277"/>
      <c r="I232" s="267"/>
      <c r="J232" s="26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64"/>
      <c r="B233" s="282"/>
      <c r="C233" s="264"/>
      <c r="D233" s="264"/>
      <c r="E233" s="283"/>
      <c r="F233" s="264"/>
      <c r="G233" s="277"/>
      <c r="H233" s="277"/>
      <c r="I233" s="267"/>
      <c r="J233" s="26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64"/>
      <c r="B234" s="282"/>
      <c r="C234" s="264"/>
      <c r="D234" s="264"/>
      <c r="E234" s="283"/>
      <c r="F234" s="264"/>
      <c r="G234" s="277"/>
      <c r="H234" s="277"/>
      <c r="I234" s="267"/>
      <c r="J234" s="26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64"/>
      <c r="B235" s="282"/>
      <c r="C235" s="264"/>
      <c r="D235" s="264"/>
      <c r="E235" s="283"/>
      <c r="F235" s="264"/>
      <c r="G235" s="277"/>
      <c r="H235" s="277"/>
      <c r="I235" s="267"/>
      <c r="J235" s="26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64"/>
      <c r="B236" s="282"/>
      <c r="C236" s="264"/>
      <c r="D236" s="264"/>
      <c r="E236" s="283"/>
      <c r="F236" s="264"/>
      <c r="G236" s="277"/>
      <c r="H236" s="277"/>
      <c r="I236" s="267"/>
      <c r="J236" s="26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64"/>
      <c r="B237" s="282"/>
      <c r="C237" s="264"/>
      <c r="D237" s="264"/>
      <c r="E237" s="283"/>
      <c r="F237" s="264"/>
      <c r="G237" s="277"/>
      <c r="H237" s="277"/>
      <c r="I237" s="267"/>
      <c r="J237" s="26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64"/>
      <c r="B238" s="282"/>
      <c r="C238" s="264"/>
      <c r="D238" s="264"/>
      <c r="E238" s="283"/>
      <c r="F238" s="264"/>
      <c r="G238" s="277"/>
      <c r="H238" s="277"/>
      <c r="I238" s="267"/>
      <c r="J238" s="26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64"/>
      <c r="B239" s="282"/>
      <c r="C239" s="264"/>
      <c r="D239" s="264"/>
      <c r="E239" s="283"/>
      <c r="F239" s="264"/>
      <c r="G239" s="277"/>
      <c r="H239" s="277"/>
      <c r="I239" s="267"/>
      <c r="J239" s="26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64"/>
      <c r="B240" s="282"/>
      <c r="C240" s="264"/>
      <c r="D240" s="264"/>
      <c r="E240" s="283"/>
      <c r="F240" s="264"/>
      <c r="G240" s="277"/>
      <c r="H240" s="277"/>
      <c r="I240" s="267"/>
      <c r="J240" s="26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64"/>
      <c r="B241" s="282"/>
      <c r="C241" s="264"/>
      <c r="D241" s="264"/>
      <c r="E241" s="283"/>
      <c r="F241" s="264"/>
      <c r="G241" s="277"/>
      <c r="H241" s="277"/>
      <c r="I241" s="267"/>
      <c r="J241" s="26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64"/>
      <c r="B242" s="282"/>
      <c r="C242" s="264"/>
      <c r="D242" s="264"/>
      <c r="E242" s="283"/>
      <c r="F242" s="264"/>
      <c r="G242" s="277"/>
      <c r="H242" s="277"/>
      <c r="I242" s="267"/>
      <c r="J242" s="26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64"/>
      <c r="B243" s="282"/>
      <c r="C243" s="264"/>
      <c r="D243" s="264"/>
      <c r="E243" s="283"/>
      <c r="F243" s="264"/>
      <c r="G243" s="277"/>
      <c r="H243" s="277"/>
      <c r="I243" s="267"/>
      <c r="J243" s="26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64"/>
      <c r="B244" s="282"/>
      <c r="C244" s="264"/>
      <c r="D244" s="264"/>
      <c r="E244" s="283"/>
      <c r="F244" s="264"/>
      <c r="G244" s="277"/>
      <c r="H244" s="277"/>
      <c r="I244" s="267"/>
      <c r="J244" s="26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64"/>
      <c r="B245" s="282"/>
      <c r="C245" s="264"/>
      <c r="D245" s="264"/>
      <c r="E245" s="283"/>
      <c r="F245" s="264"/>
      <c r="G245" s="277"/>
      <c r="H245" s="277"/>
      <c r="I245" s="267"/>
      <c r="J245" s="26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64"/>
      <c r="B246" s="282"/>
      <c r="C246" s="264"/>
      <c r="D246" s="264"/>
      <c r="E246" s="283"/>
      <c r="F246" s="264"/>
      <c r="G246" s="277"/>
      <c r="H246" s="277"/>
      <c r="I246" s="267"/>
      <c r="J246" s="26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64"/>
      <c r="B247" s="282"/>
      <c r="C247" s="264"/>
      <c r="D247" s="264"/>
      <c r="E247" s="283"/>
      <c r="F247" s="264"/>
      <c r="G247" s="277"/>
      <c r="H247" s="277"/>
      <c r="I247" s="267"/>
      <c r="J247" s="26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64"/>
      <c r="B248" s="282"/>
      <c r="C248" s="264"/>
      <c r="D248" s="264"/>
      <c r="E248" s="283"/>
      <c r="F248" s="264"/>
      <c r="G248" s="277"/>
      <c r="H248" s="277"/>
      <c r="I248" s="267"/>
      <c r="J248" s="26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64"/>
      <c r="B249" s="282"/>
      <c r="C249" s="264"/>
      <c r="D249" s="264"/>
      <c r="E249" s="283"/>
      <c r="F249" s="264"/>
      <c r="G249" s="277"/>
      <c r="H249" s="277"/>
      <c r="I249" s="267"/>
      <c r="J249" s="26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64"/>
      <c r="B250" s="282"/>
      <c r="C250" s="264"/>
      <c r="D250" s="264"/>
      <c r="E250" s="283"/>
      <c r="F250" s="264"/>
      <c r="G250" s="277"/>
      <c r="H250" s="277"/>
      <c r="I250" s="267"/>
      <c r="J250" s="26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64"/>
      <c r="B251" s="282"/>
      <c r="C251" s="264"/>
      <c r="D251" s="264"/>
      <c r="E251" s="283"/>
      <c r="F251" s="264"/>
      <c r="G251" s="277"/>
      <c r="H251" s="277"/>
      <c r="I251" s="267"/>
      <c r="J251" s="26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64"/>
      <c r="B252" s="282"/>
      <c r="C252" s="264"/>
      <c r="D252" s="264"/>
      <c r="E252" s="283"/>
      <c r="F252" s="264"/>
      <c r="G252" s="277"/>
      <c r="H252" s="277"/>
      <c r="I252" s="267"/>
      <c r="J252" s="26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64"/>
      <c r="B253" s="282"/>
      <c r="C253" s="264"/>
      <c r="D253" s="264"/>
      <c r="E253" s="283"/>
      <c r="F253" s="264"/>
      <c r="G253" s="277"/>
      <c r="H253" s="277"/>
      <c r="I253" s="267"/>
      <c r="J253" s="26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64"/>
      <c r="B254" s="282"/>
      <c r="C254" s="264"/>
      <c r="D254" s="264"/>
      <c r="E254" s="283"/>
      <c r="F254" s="264"/>
      <c r="G254" s="277"/>
      <c r="H254" s="277"/>
      <c r="I254" s="267"/>
      <c r="J254" s="26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64"/>
      <c r="B255" s="282"/>
      <c r="C255" s="264"/>
      <c r="D255" s="264"/>
      <c r="E255" s="283"/>
      <c r="F255" s="264"/>
      <c r="G255" s="277"/>
      <c r="H255" s="277"/>
      <c r="I255" s="267"/>
      <c r="J255" s="26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64"/>
      <c r="B256" s="282"/>
      <c r="C256" s="264"/>
      <c r="D256" s="264"/>
      <c r="E256" s="283"/>
      <c r="F256" s="264"/>
      <c r="G256" s="277"/>
      <c r="H256" s="277"/>
      <c r="I256" s="267"/>
      <c r="J256" s="26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64"/>
      <c r="B257" s="282"/>
      <c r="C257" s="264"/>
      <c r="D257" s="264"/>
      <c r="E257" s="283"/>
      <c r="F257" s="264"/>
      <c r="G257" s="277"/>
      <c r="H257" s="277"/>
      <c r="I257" s="267"/>
      <c r="J257" s="26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64"/>
      <c r="B258" s="282"/>
      <c r="C258" s="264"/>
      <c r="D258" s="264"/>
      <c r="E258" s="283"/>
      <c r="F258" s="264"/>
      <c r="G258" s="277"/>
      <c r="H258" s="277"/>
      <c r="I258" s="267"/>
      <c r="J258" s="26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64"/>
      <c r="B259" s="282"/>
      <c r="C259" s="264"/>
      <c r="D259" s="264"/>
      <c r="E259" s="283"/>
      <c r="F259" s="264"/>
      <c r="G259" s="277"/>
      <c r="H259" s="277"/>
      <c r="I259" s="267"/>
      <c r="J259" s="26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64"/>
      <c r="B260" s="282"/>
      <c r="C260" s="264"/>
      <c r="D260" s="264"/>
      <c r="E260" s="283"/>
      <c r="F260" s="264"/>
      <c r="G260" s="277"/>
      <c r="H260" s="277"/>
      <c r="I260" s="267"/>
      <c r="J260" s="26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64"/>
      <c r="B261" s="282"/>
      <c r="C261" s="264"/>
      <c r="D261" s="264"/>
      <c r="E261" s="283"/>
      <c r="F261" s="264"/>
      <c r="G261" s="277"/>
      <c r="H261" s="277"/>
      <c r="I261" s="267"/>
      <c r="J261" s="26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64"/>
      <c r="B262" s="282"/>
      <c r="C262" s="264"/>
      <c r="D262" s="264"/>
      <c r="E262" s="283"/>
      <c r="F262" s="264"/>
      <c r="G262" s="277"/>
      <c r="H262" s="277"/>
      <c r="I262" s="267"/>
      <c r="J262" s="26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64"/>
      <c r="B263" s="282"/>
      <c r="C263" s="264"/>
      <c r="D263" s="264"/>
      <c r="E263" s="283"/>
      <c r="F263" s="264"/>
      <c r="G263" s="277"/>
      <c r="H263" s="277"/>
      <c r="I263" s="267"/>
      <c r="J263" s="26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64"/>
      <c r="B264" s="282"/>
      <c r="C264" s="264"/>
      <c r="D264" s="264"/>
      <c r="E264" s="283"/>
      <c r="F264" s="264"/>
      <c r="G264" s="277"/>
      <c r="H264" s="277"/>
      <c r="I264" s="267"/>
      <c r="J264" s="26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64"/>
      <c r="B265" s="282"/>
      <c r="C265" s="264"/>
      <c r="D265" s="264"/>
      <c r="E265" s="283"/>
      <c r="F265" s="264"/>
      <c r="G265" s="277"/>
      <c r="H265" s="277"/>
      <c r="I265" s="267"/>
      <c r="J265" s="26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64"/>
      <c r="B266" s="282"/>
      <c r="C266" s="264"/>
      <c r="D266" s="264"/>
      <c r="E266" s="283"/>
      <c r="F266" s="264"/>
      <c r="G266" s="277"/>
      <c r="H266" s="277"/>
      <c r="I266" s="267"/>
      <c r="J266" s="26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64"/>
      <c r="B267" s="282"/>
      <c r="C267" s="264"/>
      <c r="D267" s="264"/>
      <c r="E267" s="283"/>
      <c r="F267" s="264"/>
      <c r="G267" s="277"/>
      <c r="H267" s="277"/>
      <c r="I267" s="267"/>
      <c r="J267" s="26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64"/>
      <c r="B268" s="282"/>
      <c r="C268" s="264"/>
      <c r="D268" s="264"/>
      <c r="E268" s="283"/>
      <c r="F268" s="264"/>
      <c r="G268" s="277"/>
      <c r="H268" s="277"/>
      <c r="I268" s="267"/>
      <c r="J268" s="26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64"/>
      <c r="B269" s="282"/>
      <c r="C269" s="264"/>
      <c r="D269" s="264"/>
      <c r="E269" s="283"/>
      <c r="F269" s="264"/>
      <c r="G269" s="277"/>
      <c r="H269" s="277"/>
      <c r="I269" s="267"/>
      <c r="J269" s="26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64"/>
      <c r="B270" s="282"/>
      <c r="C270" s="264"/>
      <c r="D270" s="264"/>
      <c r="E270" s="283"/>
      <c r="F270" s="264"/>
      <c r="G270" s="277"/>
      <c r="H270" s="277"/>
      <c r="I270" s="267"/>
      <c r="J270" s="26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64"/>
      <c r="B271" s="282"/>
      <c r="C271" s="264"/>
      <c r="D271" s="264"/>
      <c r="E271" s="283"/>
      <c r="F271" s="264"/>
      <c r="G271" s="277"/>
      <c r="H271" s="277"/>
      <c r="I271" s="267"/>
      <c r="J271" s="26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64"/>
      <c r="B272" s="282"/>
      <c r="C272" s="264"/>
      <c r="D272" s="264"/>
      <c r="E272" s="283"/>
      <c r="F272" s="264"/>
      <c r="G272" s="277"/>
      <c r="H272" s="277"/>
      <c r="I272" s="267"/>
      <c r="J272" s="26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64"/>
      <c r="B273" s="282"/>
      <c r="C273" s="264"/>
      <c r="D273" s="264"/>
      <c r="E273" s="283"/>
      <c r="F273" s="264"/>
      <c r="G273" s="277"/>
      <c r="H273" s="277"/>
      <c r="I273" s="267"/>
      <c r="J273" s="26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64"/>
      <c r="B274" s="282"/>
      <c r="C274" s="264"/>
      <c r="D274" s="264"/>
      <c r="E274" s="283"/>
      <c r="F274" s="264"/>
      <c r="G274" s="277"/>
      <c r="H274" s="277"/>
      <c r="I274" s="267"/>
      <c r="J274" s="26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64"/>
      <c r="B275" s="282"/>
      <c r="C275" s="264"/>
      <c r="D275" s="264"/>
      <c r="E275" s="283"/>
      <c r="F275" s="264"/>
      <c r="G275" s="277"/>
      <c r="H275" s="277"/>
      <c r="I275" s="267"/>
      <c r="J275" s="26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64"/>
      <c r="B276" s="282"/>
      <c r="C276" s="264"/>
      <c r="D276" s="264"/>
      <c r="E276" s="283"/>
      <c r="F276" s="264"/>
      <c r="G276" s="277"/>
      <c r="H276" s="277"/>
      <c r="I276" s="267"/>
      <c r="J276" s="26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64"/>
      <c r="B277" s="282"/>
      <c r="C277" s="264"/>
      <c r="D277" s="264"/>
      <c r="E277" s="283"/>
      <c r="F277" s="264"/>
      <c r="G277" s="277"/>
      <c r="H277" s="277"/>
      <c r="I277" s="267"/>
      <c r="J277" s="26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64"/>
      <c r="B278" s="282"/>
      <c r="C278" s="264"/>
      <c r="D278" s="264"/>
      <c r="E278" s="283"/>
      <c r="F278" s="264"/>
      <c r="G278" s="277"/>
      <c r="H278" s="277"/>
      <c r="I278" s="267"/>
      <c r="J278" s="26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64"/>
      <c r="B279" s="282"/>
      <c r="C279" s="264"/>
      <c r="D279" s="264"/>
      <c r="E279" s="283"/>
      <c r="F279" s="264"/>
      <c r="G279" s="277"/>
      <c r="H279" s="277"/>
      <c r="I279" s="267"/>
      <c r="J279" s="26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64"/>
      <c r="B280" s="282"/>
      <c r="C280" s="264"/>
      <c r="D280" s="264"/>
      <c r="E280" s="283"/>
      <c r="F280" s="264"/>
      <c r="G280" s="277"/>
      <c r="H280" s="277"/>
      <c r="I280" s="267"/>
      <c r="J280" s="26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64"/>
      <c r="B281" s="282"/>
      <c r="C281" s="264"/>
      <c r="D281" s="264"/>
      <c r="E281" s="283"/>
      <c r="F281" s="264"/>
      <c r="G281" s="277"/>
      <c r="H281" s="277"/>
      <c r="I281" s="267"/>
      <c r="J281" s="26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64"/>
      <c r="B282" s="282"/>
      <c r="C282" s="264"/>
      <c r="D282" s="264"/>
      <c r="E282" s="283"/>
      <c r="F282" s="264"/>
      <c r="G282" s="277"/>
      <c r="H282" s="277"/>
      <c r="I282" s="267"/>
      <c r="J282" s="26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64"/>
      <c r="B283" s="282"/>
      <c r="C283" s="264"/>
      <c r="D283" s="264"/>
      <c r="E283" s="283"/>
      <c r="F283" s="264"/>
      <c r="G283" s="277"/>
      <c r="H283" s="277"/>
      <c r="I283" s="267"/>
      <c r="J283" s="26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64"/>
      <c r="B284" s="282"/>
      <c r="C284" s="264"/>
      <c r="D284" s="264"/>
      <c r="E284" s="283"/>
      <c r="F284" s="264"/>
      <c r="G284" s="277"/>
      <c r="H284" s="277"/>
      <c r="I284" s="267"/>
      <c r="J284" s="26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64"/>
      <c r="B285" s="282"/>
      <c r="C285" s="264"/>
      <c r="D285" s="264"/>
      <c r="E285" s="283"/>
      <c r="F285" s="264"/>
      <c r="G285" s="277"/>
      <c r="H285" s="277"/>
      <c r="I285" s="267"/>
      <c r="J285" s="26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64"/>
      <c r="B286" s="282"/>
      <c r="C286" s="264"/>
      <c r="D286" s="264"/>
      <c r="E286" s="283"/>
      <c r="F286" s="264"/>
      <c r="G286" s="277"/>
      <c r="H286" s="277"/>
      <c r="I286" s="267"/>
      <c r="J286" s="26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64"/>
      <c r="B287" s="282"/>
      <c r="C287" s="264"/>
      <c r="D287" s="264"/>
      <c r="E287" s="283"/>
      <c r="F287" s="264"/>
      <c r="G287" s="277"/>
      <c r="H287" s="277"/>
      <c r="I287" s="267"/>
      <c r="J287" s="26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64"/>
      <c r="B288" s="282"/>
      <c r="C288" s="264"/>
      <c r="D288" s="264"/>
      <c r="E288" s="283"/>
      <c r="F288" s="264"/>
      <c r="G288" s="277"/>
      <c r="H288" s="277"/>
      <c r="I288" s="267"/>
      <c r="J288" s="26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64"/>
      <c r="B289" s="282"/>
      <c r="C289" s="264"/>
      <c r="D289" s="264"/>
      <c r="E289" s="283"/>
      <c r="F289" s="264"/>
      <c r="G289" s="277"/>
      <c r="H289" s="277"/>
      <c r="I289" s="267"/>
      <c r="J289" s="26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64"/>
      <c r="B290" s="282"/>
      <c r="C290" s="264"/>
      <c r="D290" s="264"/>
      <c r="E290" s="283"/>
      <c r="F290" s="264"/>
      <c r="G290" s="277"/>
      <c r="H290" s="277"/>
      <c r="I290" s="267"/>
      <c r="J290" s="26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64"/>
      <c r="B291" s="282"/>
      <c r="C291" s="264"/>
      <c r="D291" s="264"/>
      <c r="E291" s="283"/>
      <c r="F291" s="264"/>
      <c r="G291" s="277"/>
      <c r="H291" s="277"/>
      <c r="I291" s="267"/>
      <c r="J291" s="26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64"/>
      <c r="B292" s="282"/>
      <c r="C292" s="264"/>
      <c r="D292" s="264"/>
      <c r="E292" s="283"/>
      <c r="F292" s="264"/>
      <c r="G292" s="277"/>
      <c r="H292" s="277"/>
      <c r="I292" s="267"/>
      <c r="J292" s="26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64"/>
      <c r="B293" s="282"/>
      <c r="C293" s="264"/>
      <c r="D293" s="264"/>
      <c r="E293" s="283"/>
      <c r="F293" s="264"/>
      <c r="G293" s="277"/>
      <c r="H293" s="277"/>
      <c r="I293" s="267"/>
      <c r="J293" s="26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64"/>
      <c r="B294" s="282"/>
      <c r="C294" s="264"/>
      <c r="D294" s="264"/>
      <c r="E294" s="283"/>
      <c r="F294" s="264"/>
      <c r="G294" s="277"/>
      <c r="H294" s="277"/>
      <c r="I294" s="267"/>
      <c r="J294" s="26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64"/>
      <c r="B295" s="282"/>
      <c r="C295" s="264"/>
      <c r="D295" s="264"/>
      <c r="E295" s="283"/>
      <c r="F295" s="264"/>
      <c r="G295" s="277"/>
      <c r="H295" s="277"/>
      <c r="I295" s="267"/>
      <c r="J295" s="26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64"/>
      <c r="B296" s="282"/>
      <c r="C296" s="264"/>
      <c r="D296" s="264"/>
      <c r="E296" s="283"/>
      <c r="F296" s="264"/>
      <c r="G296" s="277"/>
      <c r="H296" s="277"/>
      <c r="I296" s="267"/>
      <c r="J296" s="26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82"/>
      <c r="C297" s="264"/>
      <c r="D297" s="264"/>
      <c r="E297" s="283"/>
      <c r="F297" s="264"/>
      <c r="G297" s="277"/>
      <c r="H297" s="277"/>
      <c r="I297" s="267"/>
      <c r="J297" s="26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82"/>
      <c r="C298" s="264"/>
      <c r="D298" s="264"/>
      <c r="E298" s="283"/>
      <c r="F298" s="264"/>
      <c r="G298" s="277"/>
      <c r="H298" s="277"/>
      <c r="I298" s="267"/>
      <c r="J298" s="26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82"/>
      <c r="C299" s="264"/>
      <c r="D299" s="264"/>
      <c r="E299" s="283"/>
      <c r="F299" s="264"/>
      <c r="G299" s="277"/>
      <c r="H299" s="277"/>
      <c r="I299" s="267"/>
      <c r="J299" s="26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82"/>
      <c r="C300" s="264"/>
      <c r="D300" s="264"/>
      <c r="E300" s="283"/>
      <c r="F300" s="264"/>
      <c r="G300" s="277"/>
      <c r="H300" s="277"/>
      <c r="I300" s="267"/>
      <c r="J300" s="26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82"/>
      <c r="C301" s="264"/>
      <c r="D301" s="264"/>
      <c r="E301" s="283"/>
      <c r="F301" s="264"/>
      <c r="G301" s="277"/>
      <c r="H301" s="277"/>
      <c r="I301" s="267"/>
      <c r="J301" s="26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82"/>
      <c r="C302" s="264"/>
      <c r="D302" s="264"/>
      <c r="E302" s="283"/>
      <c r="F302" s="264"/>
      <c r="G302" s="277"/>
      <c r="H302" s="277"/>
      <c r="I302" s="267"/>
      <c r="J302" s="26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82"/>
      <c r="C303" s="264"/>
      <c r="D303" s="264"/>
      <c r="E303" s="283"/>
      <c r="F303" s="264"/>
      <c r="G303" s="277"/>
      <c r="H303" s="277"/>
      <c r="I303" s="267"/>
      <c r="J303" s="26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82"/>
      <c r="C304" s="264"/>
      <c r="D304" s="264"/>
      <c r="E304" s="283"/>
      <c r="F304" s="264"/>
      <c r="G304" s="277"/>
      <c r="H304" s="277"/>
      <c r="I304" s="267"/>
      <c r="J304" s="26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82"/>
      <c r="C305" s="264"/>
      <c r="D305" s="264"/>
      <c r="E305" s="283"/>
      <c r="F305" s="264"/>
      <c r="G305" s="277"/>
      <c r="H305" s="277"/>
      <c r="I305" s="267"/>
      <c r="J305" s="26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82"/>
      <c r="C306" s="264"/>
      <c r="D306" s="264"/>
      <c r="E306" s="283"/>
      <c r="F306" s="264"/>
      <c r="G306" s="277"/>
      <c r="H306" s="277"/>
      <c r="I306" s="267"/>
      <c r="J306" s="26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82"/>
      <c r="C307" s="264"/>
      <c r="D307" s="264"/>
      <c r="E307" s="283"/>
      <c r="F307" s="264"/>
      <c r="G307" s="277"/>
      <c r="H307" s="277"/>
      <c r="I307" s="267"/>
      <c r="J307" s="26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82"/>
      <c r="C308" s="264"/>
      <c r="D308" s="264"/>
      <c r="E308" s="283"/>
      <c r="F308" s="264"/>
      <c r="G308" s="277"/>
      <c r="H308" s="277"/>
      <c r="I308" s="267"/>
      <c r="J308" s="26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82"/>
      <c r="C309" s="264"/>
      <c r="D309" s="264"/>
      <c r="E309" s="283"/>
      <c r="F309" s="264"/>
      <c r="G309" s="277"/>
      <c r="H309" s="277"/>
      <c r="I309" s="267"/>
      <c r="J309" s="26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82"/>
      <c r="C310" s="264"/>
      <c r="D310" s="264"/>
      <c r="E310" s="283"/>
      <c r="F310" s="264"/>
      <c r="G310" s="277"/>
      <c r="H310" s="277"/>
      <c r="I310" s="267"/>
      <c r="J310" s="26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82"/>
      <c r="C311" s="264"/>
      <c r="D311" s="264"/>
      <c r="E311" s="283"/>
      <c r="F311" s="264"/>
      <c r="G311" s="277"/>
      <c r="H311" s="277"/>
      <c r="I311" s="267"/>
      <c r="J311" s="26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82"/>
      <c r="C312" s="264"/>
      <c r="D312" s="264"/>
      <c r="E312" s="283"/>
      <c r="F312" s="264"/>
      <c r="G312" s="277"/>
      <c r="H312" s="277"/>
      <c r="I312" s="267"/>
      <c r="J312" s="26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82"/>
      <c r="C313" s="264"/>
      <c r="D313" s="264"/>
      <c r="E313" s="283"/>
      <c r="F313" s="264"/>
      <c r="G313" s="277"/>
      <c r="H313" s="277"/>
      <c r="I313" s="267"/>
      <c r="J313" s="26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82"/>
      <c r="C314" s="264"/>
      <c r="D314" s="264"/>
      <c r="E314" s="283"/>
      <c r="F314" s="264"/>
      <c r="G314" s="277"/>
      <c r="H314" s="277"/>
      <c r="I314" s="267"/>
      <c r="J314" s="26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82"/>
      <c r="C315" s="264"/>
      <c r="D315" s="264"/>
      <c r="E315" s="283"/>
      <c r="F315" s="264"/>
      <c r="G315" s="277"/>
      <c r="H315" s="277"/>
      <c r="I315" s="267"/>
      <c r="J315" s="26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82"/>
      <c r="C316" s="264"/>
      <c r="D316" s="264"/>
      <c r="E316" s="283"/>
      <c r="F316" s="264"/>
      <c r="G316" s="277"/>
      <c r="H316" s="277"/>
      <c r="I316" s="267"/>
      <c r="J316" s="26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82"/>
      <c r="C317" s="264"/>
      <c r="D317" s="264"/>
      <c r="E317" s="283"/>
      <c r="F317" s="264"/>
      <c r="G317" s="277"/>
      <c r="H317" s="277"/>
      <c r="I317" s="267"/>
      <c r="J317" s="26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82"/>
      <c r="C318" s="264"/>
      <c r="D318" s="264"/>
      <c r="E318" s="283"/>
      <c r="F318" s="264"/>
      <c r="G318" s="277"/>
      <c r="H318" s="277"/>
      <c r="I318" s="267"/>
      <c r="J318" s="26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82"/>
      <c r="C319" s="264"/>
      <c r="D319" s="264"/>
      <c r="E319" s="283"/>
      <c r="F319" s="264"/>
      <c r="G319" s="277"/>
      <c r="H319" s="277"/>
      <c r="I319" s="267"/>
      <c r="J319" s="26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82"/>
      <c r="C320" s="264"/>
      <c r="D320" s="264"/>
      <c r="E320" s="283"/>
      <c r="F320" s="264"/>
      <c r="G320" s="277"/>
      <c r="H320" s="277"/>
      <c r="I320" s="267"/>
      <c r="J320" s="26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82"/>
      <c r="C321" s="264"/>
      <c r="D321" s="264"/>
      <c r="E321" s="283"/>
      <c r="F321" s="264"/>
      <c r="G321" s="277"/>
      <c r="H321" s="277"/>
      <c r="I321" s="267"/>
      <c r="J321" s="26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82"/>
      <c r="C322" s="264"/>
      <c r="D322" s="264"/>
      <c r="E322" s="283"/>
      <c r="F322" s="264"/>
      <c r="G322" s="277"/>
      <c r="H322" s="277"/>
      <c r="I322" s="267"/>
      <c r="J322" s="26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82"/>
      <c r="C323" s="264"/>
      <c r="D323" s="264"/>
      <c r="E323" s="283"/>
      <c r="F323" s="264"/>
      <c r="G323" s="277"/>
      <c r="H323" s="277"/>
      <c r="I323" s="267"/>
      <c r="J323" s="26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82"/>
      <c r="C324" s="264"/>
      <c r="D324" s="264"/>
      <c r="E324" s="283"/>
      <c r="F324" s="264"/>
      <c r="G324" s="277"/>
      <c r="H324" s="277"/>
      <c r="I324" s="267"/>
      <c r="J324" s="26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82"/>
      <c r="C325" s="264"/>
      <c r="D325" s="264"/>
      <c r="E325" s="283"/>
      <c r="F325" s="264"/>
      <c r="G325" s="277"/>
      <c r="H325" s="277"/>
      <c r="I325" s="267"/>
      <c r="J325" s="26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82"/>
      <c r="C326" s="264"/>
      <c r="D326" s="264"/>
      <c r="E326" s="283"/>
      <c r="F326" s="264"/>
      <c r="G326" s="277"/>
      <c r="H326" s="277"/>
      <c r="I326" s="267"/>
      <c r="J326" s="26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82"/>
      <c r="C327" s="264"/>
      <c r="D327" s="264"/>
      <c r="E327" s="283"/>
      <c r="F327" s="264"/>
      <c r="G327" s="277"/>
      <c r="H327" s="277"/>
      <c r="I327" s="267"/>
      <c r="J327" s="26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82"/>
      <c r="C328" s="264"/>
      <c r="D328" s="264"/>
      <c r="E328" s="283"/>
      <c r="F328" s="264"/>
      <c r="G328" s="277"/>
      <c r="H328" s="277"/>
      <c r="I328" s="267"/>
      <c r="J328" s="26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82"/>
      <c r="C329" s="264"/>
      <c r="D329" s="264"/>
      <c r="E329" s="283"/>
      <c r="F329" s="264"/>
      <c r="G329" s="277"/>
      <c r="H329" s="277"/>
      <c r="I329" s="267"/>
      <c r="J329" s="26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82"/>
      <c r="C330" s="264"/>
      <c r="D330" s="264"/>
      <c r="E330" s="283"/>
      <c r="F330" s="264"/>
      <c r="G330" s="277"/>
      <c r="H330" s="277"/>
      <c r="I330" s="267"/>
      <c r="J330" s="26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82"/>
      <c r="C331" s="264"/>
      <c r="D331" s="264"/>
      <c r="E331" s="283"/>
      <c r="F331" s="264"/>
      <c r="G331" s="277"/>
      <c r="H331" s="277"/>
      <c r="I331" s="267"/>
      <c r="J331" s="26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82"/>
      <c r="C332" s="264"/>
      <c r="D332" s="264"/>
      <c r="E332" s="283"/>
      <c r="F332" s="264"/>
      <c r="G332" s="277"/>
      <c r="H332" s="277"/>
      <c r="I332" s="267"/>
      <c r="J332" s="26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82"/>
      <c r="C333" s="264"/>
      <c r="D333" s="264"/>
      <c r="E333" s="283"/>
      <c r="F333" s="264"/>
      <c r="G333" s="277"/>
      <c r="H333" s="277"/>
      <c r="I333" s="267"/>
      <c r="J333" s="26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82"/>
      <c r="C334" s="264"/>
      <c r="D334" s="264"/>
      <c r="E334" s="283"/>
      <c r="F334" s="264"/>
      <c r="G334" s="277"/>
      <c r="H334" s="277"/>
      <c r="I334" s="267"/>
      <c r="J334" s="26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82"/>
      <c r="C335" s="264"/>
      <c r="D335" s="264"/>
      <c r="E335" s="283"/>
      <c r="F335" s="264"/>
      <c r="G335" s="277"/>
      <c r="H335" s="277"/>
      <c r="I335" s="267"/>
      <c r="J335" s="26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82"/>
      <c r="C336" s="264"/>
      <c r="D336" s="264"/>
      <c r="E336" s="283"/>
      <c r="F336" s="264"/>
      <c r="G336" s="277"/>
      <c r="H336" s="277"/>
      <c r="I336" s="267"/>
      <c r="J336" s="26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82"/>
      <c r="C337" s="264"/>
      <c r="D337" s="264"/>
      <c r="E337" s="283"/>
      <c r="F337" s="264"/>
      <c r="G337" s="277"/>
      <c r="H337" s="277"/>
      <c r="I337" s="267"/>
      <c r="J337" s="26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82"/>
      <c r="C338" s="264"/>
      <c r="D338" s="264"/>
      <c r="E338" s="283"/>
      <c r="F338" s="264"/>
      <c r="G338" s="277"/>
      <c r="H338" s="277"/>
      <c r="I338" s="267"/>
      <c r="J338" s="26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82"/>
      <c r="C339" s="264"/>
      <c r="D339" s="264"/>
      <c r="E339" s="283"/>
      <c r="F339" s="264"/>
      <c r="G339" s="277"/>
      <c r="H339" s="277"/>
      <c r="I339" s="267"/>
      <c r="J339" s="26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82"/>
      <c r="C340" s="264"/>
      <c r="D340" s="264"/>
      <c r="E340" s="283"/>
      <c r="F340" s="264"/>
      <c r="G340" s="277"/>
      <c r="H340" s="277"/>
      <c r="I340" s="267"/>
      <c r="J340" s="26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82"/>
      <c r="C341" s="264"/>
      <c r="D341" s="264"/>
      <c r="E341" s="283"/>
      <c r="F341" s="264"/>
      <c r="G341" s="277"/>
      <c r="H341" s="277"/>
      <c r="I341" s="267"/>
      <c r="J341" s="26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82"/>
      <c r="C342" s="264"/>
      <c r="D342" s="264"/>
      <c r="E342" s="283"/>
      <c r="F342" s="264"/>
      <c r="G342" s="277"/>
      <c r="H342" s="277"/>
      <c r="I342" s="267"/>
      <c r="J342" s="26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82"/>
      <c r="C343" s="264"/>
      <c r="D343" s="264"/>
      <c r="E343" s="283"/>
      <c r="F343" s="264"/>
      <c r="G343" s="277"/>
      <c r="H343" s="277"/>
      <c r="I343" s="267"/>
      <c r="J343" s="26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82"/>
      <c r="C344" s="264"/>
      <c r="D344" s="264"/>
      <c r="E344" s="283"/>
      <c r="F344" s="264"/>
      <c r="G344" s="277"/>
      <c r="H344" s="277"/>
      <c r="I344" s="267"/>
      <c r="J344" s="26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82"/>
      <c r="C345" s="264"/>
      <c r="D345" s="264"/>
      <c r="E345" s="283"/>
      <c r="F345" s="264"/>
      <c r="G345" s="277"/>
      <c r="H345" s="277"/>
      <c r="I345" s="267"/>
      <c r="J345" s="26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82"/>
      <c r="C346" s="264"/>
      <c r="D346" s="264"/>
      <c r="E346" s="283"/>
      <c r="F346" s="264"/>
      <c r="G346" s="277"/>
      <c r="H346" s="277"/>
      <c r="I346" s="267"/>
      <c r="J346" s="26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82"/>
      <c r="C347" s="264"/>
      <c r="D347" s="264"/>
      <c r="E347" s="283"/>
      <c r="F347" s="264"/>
      <c r="G347" s="277"/>
      <c r="H347" s="277"/>
      <c r="I347" s="267"/>
      <c r="J347" s="26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82"/>
      <c r="C348" s="264"/>
      <c r="D348" s="264"/>
      <c r="E348" s="283"/>
      <c r="F348" s="264"/>
      <c r="G348" s="277"/>
      <c r="H348" s="277"/>
      <c r="I348" s="267"/>
      <c r="J348" s="26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82"/>
      <c r="C349" s="264"/>
      <c r="D349" s="264"/>
      <c r="E349" s="283"/>
      <c r="F349" s="264"/>
      <c r="G349" s="277"/>
      <c r="H349" s="277"/>
      <c r="I349" s="267"/>
      <c r="J349" s="26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82"/>
      <c r="C350" s="264"/>
      <c r="D350" s="264"/>
      <c r="E350" s="283"/>
      <c r="F350" s="264"/>
      <c r="G350" s="277"/>
      <c r="H350" s="277"/>
      <c r="I350" s="267"/>
      <c r="J350" s="26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82"/>
      <c r="C351" s="264"/>
      <c r="D351" s="264"/>
      <c r="E351" s="283"/>
      <c r="F351" s="264"/>
      <c r="G351" s="277"/>
      <c r="H351" s="277"/>
      <c r="I351" s="267"/>
      <c r="J351" s="26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82"/>
      <c r="C352" s="264"/>
      <c r="D352" s="264"/>
      <c r="E352" s="283"/>
      <c r="F352" s="264"/>
      <c r="G352" s="277"/>
      <c r="H352" s="277"/>
      <c r="I352" s="267"/>
      <c r="J352" s="26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82"/>
      <c r="C353" s="264"/>
      <c r="D353" s="264"/>
      <c r="E353" s="283"/>
      <c r="F353" s="264"/>
      <c r="G353" s="277"/>
      <c r="H353" s="277"/>
      <c r="I353" s="267"/>
      <c r="J353" s="26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82"/>
      <c r="C354" s="264"/>
      <c r="D354" s="264"/>
      <c r="E354" s="283"/>
      <c r="F354" s="264"/>
      <c r="G354" s="277"/>
      <c r="H354" s="277"/>
      <c r="I354" s="267"/>
      <c r="J354" s="26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82"/>
      <c r="C355" s="264"/>
      <c r="D355" s="264"/>
      <c r="E355" s="283"/>
      <c r="F355" s="264"/>
      <c r="G355" s="277"/>
      <c r="H355" s="277"/>
      <c r="I355" s="267"/>
      <c r="J355" s="26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82"/>
      <c r="C356" s="264"/>
      <c r="D356" s="264"/>
      <c r="E356" s="283"/>
      <c r="F356" s="264"/>
      <c r="G356" s="277"/>
      <c r="H356" s="277"/>
      <c r="I356" s="267"/>
      <c r="J356" s="26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82"/>
      <c r="C357" s="264"/>
      <c r="D357" s="264"/>
      <c r="E357" s="283"/>
      <c r="F357" s="264"/>
      <c r="G357" s="277"/>
      <c r="H357" s="277"/>
      <c r="I357" s="267"/>
      <c r="J357" s="26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82"/>
      <c r="C358" s="264"/>
      <c r="D358" s="264"/>
      <c r="E358" s="283"/>
      <c r="F358" s="264"/>
      <c r="G358" s="277"/>
      <c r="H358" s="277"/>
      <c r="I358" s="267"/>
      <c r="J358" s="26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82"/>
      <c r="C359" s="264"/>
      <c r="D359" s="264"/>
      <c r="E359" s="283"/>
      <c r="F359" s="264"/>
      <c r="G359" s="277"/>
      <c r="H359" s="277"/>
      <c r="I359" s="267"/>
      <c r="J359" s="26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82"/>
      <c r="C360" s="264"/>
      <c r="D360" s="264"/>
      <c r="E360" s="283"/>
      <c r="F360" s="264"/>
      <c r="G360" s="277"/>
      <c r="H360" s="277"/>
      <c r="I360" s="267"/>
      <c r="J360" s="26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82"/>
      <c r="C361" s="264"/>
      <c r="D361" s="264"/>
      <c r="E361" s="283"/>
      <c r="F361" s="264"/>
      <c r="G361" s="277"/>
      <c r="H361" s="277"/>
      <c r="I361" s="267"/>
      <c r="J361" s="26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82"/>
      <c r="C362" s="264"/>
      <c r="D362" s="264"/>
      <c r="E362" s="283"/>
      <c r="F362" s="264"/>
      <c r="G362" s="277"/>
      <c r="H362" s="277"/>
      <c r="I362" s="267"/>
      <c r="J362" s="26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82"/>
      <c r="C363" s="264"/>
      <c r="D363" s="264"/>
      <c r="E363" s="283"/>
      <c r="F363" s="264"/>
      <c r="G363" s="277"/>
      <c r="H363" s="277"/>
      <c r="I363" s="267"/>
      <c r="J363" s="26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82"/>
      <c r="C364" s="264"/>
      <c r="D364" s="264"/>
      <c r="E364" s="283"/>
      <c r="F364" s="264"/>
      <c r="G364" s="277"/>
      <c r="H364" s="277"/>
      <c r="I364" s="267"/>
      <c r="J364" s="26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82"/>
      <c r="C365" s="264"/>
      <c r="D365" s="264"/>
      <c r="E365" s="283"/>
      <c r="F365" s="264"/>
      <c r="G365" s="277"/>
      <c r="H365" s="277"/>
      <c r="I365" s="267"/>
      <c r="J365" s="26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82"/>
      <c r="C366" s="264"/>
      <c r="D366" s="264"/>
      <c r="E366" s="283"/>
      <c r="F366" s="264"/>
      <c r="G366" s="277"/>
      <c r="H366" s="277"/>
      <c r="I366" s="267"/>
      <c r="J366" s="26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82"/>
      <c r="C367" s="264"/>
      <c r="D367" s="264"/>
      <c r="E367" s="283"/>
      <c r="F367" s="264"/>
      <c r="G367" s="277"/>
      <c r="H367" s="277"/>
      <c r="I367" s="267"/>
      <c r="J367" s="26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82"/>
      <c r="C368" s="264"/>
      <c r="D368" s="264"/>
      <c r="E368" s="283"/>
      <c r="F368" s="264"/>
      <c r="G368" s="277"/>
      <c r="H368" s="277"/>
      <c r="I368" s="267"/>
      <c r="J368" s="26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82"/>
      <c r="C369" s="264"/>
      <c r="D369" s="264"/>
      <c r="E369" s="283"/>
      <c r="F369" s="264"/>
      <c r="G369" s="277"/>
      <c r="H369" s="277"/>
      <c r="I369" s="267"/>
      <c r="J369" s="26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82"/>
      <c r="C370" s="264"/>
      <c r="D370" s="264"/>
      <c r="E370" s="283"/>
      <c r="F370" s="264"/>
      <c r="G370" s="277"/>
      <c r="H370" s="277"/>
      <c r="I370" s="267"/>
      <c r="J370" s="26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82"/>
      <c r="C371" s="264"/>
      <c r="D371" s="264"/>
      <c r="E371" s="283"/>
      <c r="F371" s="264"/>
      <c r="G371" s="277"/>
      <c r="H371" s="277"/>
      <c r="I371" s="267"/>
      <c r="J371" s="26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82"/>
      <c r="C372" s="264"/>
      <c r="D372" s="264"/>
      <c r="E372" s="283"/>
      <c r="F372" s="264"/>
      <c r="G372" s="277"/>
      <c r="H372" s="277"/>
      <c r="I372" s="267"/>
      <c r="J372" s="26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82"/>
      <c r="C373" s="264"/>
      <c r="D373" s="264"/>
      <c r="E373" s="283"/>
      <c r="F373" s="264"/>
      <c r="G373" s="277"/>
      <c r="H373" s="277"/>
      <c r="I373" s="267"/>
      <c r="J373" s="26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82"/>
      <c r="C374" s="264"/>
      <c r="D374" s="264"/>
      <c r="E374" s="283"/>
      <c r="F374" s="264"/>
      <c r="G374" s="277"/>
      <c r="H374" s="277"/>
      <c r="I374" s="267"/>
      <c r="J374" s="26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82"/>
      <c r="C375" s="264"/>
      <c r="D375" s="264"/>
      <c r="E375" s="283"/>
      <c r="F375" s="264"/>
      <c r="G375" s="277"/>
      <c r="H375" s="277"/>
      <c r="I375" s="267"/>
      <c r="J375" s="26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82"/>
      <c r="C376" s="264"/>
      <c r="D376" s="264"/>
      <c r="E376" s="283"/>
      <c r="F376" s="264"/>
      <c r="G376" s="277"/>
      <c r="H376" s="277"/>
      <c r="I376" s="267"/>
      <c r="J376" s="26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82"/>
      <c r="C377" s="264"/>
      <c r="D377" s="264"/>
      <c r="E377" s="283"/>
      <c r="F377" s="264"/>
      <c r="G377" s="277"/>
      <c r="H377" s="277"/>
      <c r="I377" s="267"/>
      <c r="J377" s="26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82"/>
      <c r="C378" s="264"/>
      <c r="D378" s="264"/>
      <c r="E378" s="283"/>
      <c r="F378" s="264"/>
      <c r="G378" s="277"/>
      <c r="H378" s="277"/>
      <c r="I378" s="267"/>
      <c r="J378" s="26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82"/>
      <c r="C379" s="264"/>
      <c r="D379" s="264"/>
      <c r="E379" s="283"/>
      <c r="F379" s="264"/>
      <c r="G379" s="277"/>
      <c r="H379" s="277"/>
      <c r="I379" s="267"/>
      <c r="J379" s="26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82"/>
      <c r="C380" s="264"/>
      <c r="D380" s="264"/>
      <c r="E380" s="283"/>
      <c r="F380" s="264"/>
      <c r="G380" s="277"/>
      <c r="H380" s="277"/>
      <c r="I380" s="267"/>
      <c r="J380" s="26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82"/>
      <c r="C381" s="264"/>
      <c r="D381" s="264"/>
      <c r="E381" s="283"/>
      <c r="F381" s="264"/>
      <c r="G381" s="277"/>
      <c r="H381" s="277"/>
      <c r="I381" s="267"/>
      <c r="J381" s="26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82"/>
      <c r="C382" s="264"/>
      <c r="D382" s="264"/>
      <c r="E382" s="283"/>
      <c r="F382" s="264"/>
      <c r="G382" s="277"/>
      <c r="H382" s="277"/>
      <c r="I382" s="267"/>
      <c r="J382" s="26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82"/>
      <c r="C383" s="264"/>
      <c r="D383" s="264"/>
      <c r="E383" s="283"/>
      <c r="F383" s="264"/>
      <c r="G383" s="277"/>
      <c r="H383" s="277"/>
      <c r="I383" s="267"/>
      <c r="J383" s="26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82"/>
      <c r="C384" s="264"/>
      <c r="D384" s="264"/>
      <c r="E384" s="283"/>
      <c r="F384" s="264"/>
      <c r="G384" s="277"/>
      <c r="H384" s="277"/>
      <c r="I384" s="267"/>
      <c r="J384" s="26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82"/>
      <c r="C385" s="264"/>
      <c r="D385" s="264"/>
      <c r="E385" s="283"/>
      <c r="F385" s="264"/>
      <c r="G385" s="277"/>
      <c r="H385" s="277"/>
      <c r="I385" s="267"/>
      <c r="J385" s="26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82"/>
      <c r="C386" s="264"/>
      <c r="D386" s="264"/>
      <c r="E386" s="283"/>
      <c r="F386" s="264"/>
      <c r="G386" s="277"/>
      <c r="H386" s="277"/>
      <c r="I386" s="267"/>
      <c r="J386" s="26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82"/>
      <c r="C387" s="264"/>
      <c r="D387" s="264"/>
      <c r="E387" s="283"/>
      <c r="F387" s="264"/>
      <c r="G387" s="277"/>
      <c r="H387" s="277"/>
      <c r="I387" s="267"/>
      <c r="J387" s="26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82"/>
      <c r="C388" s="264"/>
      <c r="D388" s="264"/>
      <c r="E388" s="283"/>
      <c r="F388" s="264"/>
      <c r="G388" s="277"/>
      <c r="H388" s="277"/>
      <c r="I388" s="267"/>
      <c r="J388" s="26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82"/>
      <c r="C389" s="264"/>
      <c r="D389" s="264"/>
      <c r="E389" s="283"/>
      <c r="F389" s="264"/>
      <c r="G389" s="277"/>
      <c r="H389" s="277"/>
      <c r="I389" s="267"/>
      <c r="J389" s="26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82"/>
      <c r="C390" s="264"/>
      <c r="D390" s="264"/>
      <c r="E390" s="283"/>
      <c r="F390" s="264"/>
      <c r="G390" s="277"/>
      <c r="H390" s="277"/>
      <c r="I390" s="267"/>
      <c r="J390" s="26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82"/>
      <c r="C391" s="264"/>
      <c r="D391" s="264"/>
      <c r="E391" s="283"/>
      <c r="F391" s="264"/>
      <c r="G391" s="277"/>
      <c r="H391" s="277"/>
      <c r="I391" s="267"/>
      <c r="J391" s="26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82"/>
      <c r="C392" s="264"/>
      <c r="D392" s="264"/>
      <c r="E392" s="283"/>
      <c r="F392" s="264"/>
      <c r="G392" s="277"/>
      <c r="H392" s="277"/>
      <c r="I392" s="267"/>
      <c r="J392" s="26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82"/>
      <c r="C393" s="264"/>
      <c r="D393" s="264"/>
      <c r="E393" s="283"/>
      <c r="F393" s="264"/>
      <c r="G393" s="277"/>
      <c r="H393" s="277"/>
      <c r="I393" s="267"/>
      <c r="J393" s="26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82"/>
      <c r="C394" s="264"/>
      <c r="D394" s="264"/>
      <c r="E394" s="283"/>
      <c r="F394" s="264"/>
      <c r="G394" s="277"/>
      <c r="H394" s="277"/>
      <c r="I394" s="267"/>
      <c r="J394" s="26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82"/>
      <c r="C395" s="264"/>
      <c r="D395" s="264"/>
      <c r="E395" s="283"/>
      <c r="F395" s="264"/>
      <c r="G395" s="277"/>
      <c r="H395" s="277"/>
      <c r="I395" s="267"/>
      <c r="J395" s="26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82"/>
      <c r="C396" s="264"/>
      <c r="D396" s="264"/>
      <c r="E396" s="283"/>
      <c r="F396" s="264"/>
      <c r="G396" s="277"/>
      <c r="H396" s="277"/>
      <c r="I396" s="267"/>
      <c r="J396" s="26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82"/>
      <c r="C397" s="264"/>
      <c r="D397" s="264"/>
      <c r="E397" s="283"/>
      <c r="F397" s="264"/>
      <c r="G397" s="277"/>
      <c r="H397" s="277"/>
      <c r="I397" s="267"/>
      <c r="J397" s="26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82"/>
      <c r="C398" s="264"/>
      <c r="D398" s="264"/>
      <c r="E398" s="283"/>
      <c r="F398" s="264"/>
      <c r="G398" s="277"/>
      <c r="H398" s="277"/>
      <c r="I398" s="267"/>
      <c r="J398" s="26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82"/>
      <c r="C399" s="264"/>
      <c r="D399" s="264"/>
      <c r="E399" s="283"/>
      <c r="F399" s="264"/>
      <c r="G399" s="277"/>
      <c r="H399" s="277"/>
      <c r="I399" s="267"/>
      <c r="J399" s="26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82"/>
      <c r="C400" s="264"/>
      <c r="D400" s="264"/>
      <c r="E400" s="283"/>
      <c r="F400" s="264"/>
      <c r="G400" s="277"/>
      <c r="H400" s="277"/>
      <c r="I400" s="267"/>
      <c r="J400" s="26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82"/>
      <c r="C401" s="264"/>
      <c r="D401" s="264"/>
      <c r="E401" s="283"/>
      <c r="F401" s="264"/>
      <c r="G401" s="277"/>
      <c r="H401" s="277"/>
      <c r="I401" s="267"/>
      <c r="J401" s="26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82"/>
      <c r="C402" s="264"/>
      <c r="D402" s="264"/>
      <c r="E402" s="283"/>
      <c r="F402" s="264"/>
      <c r="G402" s="277"/>
      <c r="H402" s="277"/>
      <c r="I402" s="267"/>
      <c r="J402" s="26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82"/>
      <c r="C403" s="264"/>
      <c r="D403" s="264"/>
      <c r="E403" s="283"/>
      <c r="F403" s="264"/>
      <c r="G403" s="277"/>
      <c r="H403" s="277"/>
      <c r="I403" s="267"/>
      <c r="J403" s="26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82"/>
      <c r="C404" s="264"/>
      <c r="D404" s="264"/>
      <c r="E404" s="283"/>
      <c r="F404" s="264"/>
      <c r="G404" s="277"/>
      <c r="H404" s="277"/>
      <c r="I404" s="267"/>
      <c r="J404" s="26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82"/>
      <c r="C405" s="264"/>
      <c r="D405" s="264"/>
      <c r="E405" s="283"/>
      <c r="F405" s="264"/>
      <c r="G405" s="277"/>
      <c r="H405" s="277"/>
      <c r="I405" s="267"/>
      <c r="J405" s="26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82"/>
      <c r="C406" s="264"/>
      <c r="D406" s="264"/>
      <c r="E406" s="283"/>
      <c r="F406" s="264"/>
      <c r="G406" s="277"/>
      <c r="H406" s="277"/>
      <c r="I406" s="267"/>
      <c r="J406" s="26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82"/>
      <c r="C407" s="264"/>
      <c r="D407" s="264"/>
      <c r="E407" s="283"/>
      <c r="F407" s="264"/>
      <c r="G407" s="277"/>
      <c r="H407" s="277"/>
      <c r="I407" s="267"/>
      <c r="J407" s="26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82"/>
      <c r="C408" s="264"/>
      <c r="D408" s="264"/>
      <c r="E408" s="283"/>
      <c r="F408" s="264"/>
      <c r="G408" s="277"/>
      <c r="H408" s="277"/>
      <c r="I408" s="267"/>
      <c r="J408" s="26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82"/>
      <c r="C409" s="264"/>
      <c r="D409" s="264"/>
      <c r="E409" s="283"/>
      <c r="F409" s="264"/>
      <c r="G409" s="277"/>
      <c r="H409" s="277"/>
      <c r="I409" s="267"/>
      <c r="J409" s="26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82"/>
      <c r="C410" s="264"/>
      <c r="D410" s="264"/>
      <c r="E410" s="283"/>
      <c r="F410" s="264"/>
      <c r="G410" s="277"/>
      <c r="H410" s="277"/>
      <c r="I410" s="267"/>
      <c r="J410" s="26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82"/>
      <c r="C411" s="264"/>
      <c r="D411" s="264"/>
      <c r="E411" s="283"/>
      <c r="F411" s="264"/>
      <c r="G411" s="277"/>
      <c r="H411" s="277"/>
      <c r="I411" s="267"/>
      <c r="J411" s="26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82"/>
      <c r="C412" s="264"/>
      <c r="D412" s="264"/>
      <c r="E412" s="283"/>
      <c r="F412" s="264"/>
      <c r="G412" s="277"/>
      <c r="H412" s="277"/>
      <c r="I412" s="267"/>
      <c r="J412" s="26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82"/>
      <c r="C413" s="264"/>
      <c r="D413" s="264"/>
      <c r="E413" s="283"/>
      <c r="F413" s="264"/>
      <c r="G413" s="277"/>
      <c r="H413" s="277"/>
      <c r="I413" s="267"/>
      <c r="J413" s="26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82"/>
      <c r="C414" s="264"/>
      <c r="D414" s="264"/>
      <c r="E414" s="283"/>
      <c r="F414" s="264"/>
      <c r="G414" s="277"/>
      <c r="H414" s="277"/>
      <c r="I414" s="267"/>
      <c r="J414" s="26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82"/>
      <c r="C415" s="264"/>
      <c r="D415" s="264"/>
      <c r="E415" s="283"/>
      <c r="F415" s="264"/>
      <c r="G415" s="277"/>
      <c r="H415" s="277"/>
      <c r="I415" s="267"/>
      <c r="J415" s="26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82"/>
      <c r="C416" s="264"/>
      <c r="D416" s="264"/>
      <c r="E416" s="283"/>
      <c r="F416" s="264"/>
      <c r="G416" s="277"/>
      <c r="H416" s="277"/>
      <c r="I416" s="267"/>
      <c r="J416" s="26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82"/>
      <c r="C417" s="264"/>
      <c r="D417" s="264"/>
      <c r="E417" s="283"/>
      <c r="F417" s="264"/>
      <c r="G417" s="277"/>
      <c r="H417" s="277"/>
      <c r="I417" s="267"/>
      <c r="J417" s="26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82"/>
      <c r="C418" s="264"/>
      <c r="D418" s="264"/>
      <c r="E418" s="283"/>
      <c r="F418" s="264"/>
      <c r="G418" s="277"/>
      <c r="H418" s="277"/>
      <c r="I418" s="267"/>
      <c r="J418" s="26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82"/>
      <c r="C419" s="264"/>
      <c r="D419" s="264"/>
      <c r="E419" s="283"/>
      <c r="F419" s="264"/>
      <c r="G419" s="277"/>
      <c r="H419" s="277"/>
      <c r="I419" s="267"/>
      <c r="J419" s="26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82"/>
      <c r="C420" s="264"/>
      <c r="D420" s="264"/>
      <c r="E420" s="283"/>
      <c r="F420" s="264"/>
      <c r="G420" s="277"/>
      <c r="H420" s="277"/>
      <c r="I420" s="267"/>
      <c r="J420" s="26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82"/>
      <c r="C421" s="264"/>
      <c r="D421" s="264"/>
      <c r="E421" s="283"/>
      <c r="F421" s="264"/>
      <c r="G421" s="277"/>
      <c r="H421" s="277"/>
      <c r="I421" s="267"/>
      <c r="J421" s="26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82"/>
      <c r="C422" s="264"/>
      <c r="D422" s="264"/>
      <c r="E422" s="283"/>
      <c r="F422" s="264"/>
      <c r="G422" s="277"/>
      <c r="H422" s="277"/>
      <c r="I422" s="267"/>
      <c r="J422" s="26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82"/>
      <c r="C423" s="264"/>
      <c r="D423" s="264"/>
      <c r="E423" s="283"/>
      <c r="F423" s="264"/>
      <c r="G423" s="277"/>
      <c r="H423" s="277"/>
      <c r="I423" s="267"/>
      <c r="J423" s="26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82"/>
      <c r="C424" s="264"/>
      <c r="D424" s="264"/>
      <c r="E424" s="283"/>
      <c r="F424" s="264"/>
      <c r="G424" s="277"/>
      <c r="H424" s="277"/>
      <c r="I424" s="267"/>
      <c r="J424" s="26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82"/>
      <c r="C425" s="264"/>
      <c r="D425" s="264"/>
      <c r="E425" s="283"/>
      <c r="F425" s="264"/>
      <c r="G425" s="277"/>
      <c r="H425" s="277"/>
      <c r="I425" s="267"/>
      <c r="J425" s="26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82"/>
      <c r="C426" s="264"/>
      <c r="D426" s="264"/>
      <c r="E426" s="283"/>
      <c r="F426" s="264"/>
      <c r="G426" s="277"/>
      <c r="H426" s="277"/>
      <c r="I426" s="267"/>
      <c r="J426" s="26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82"/>
      <c r="C427" s="264"/>
      <c r="D427" s="264"/>
      <c r="E427" s="283"/>
      <c r="F427" s="264"/>
      <c r="G427" s="277"/>
      <c r="H427" s="277"/>
      <c r="I427" s="267"/>
      <c r="J427" s="26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82"/>
      <c r="C428" s="264"/>
      <c r="D428" s="264"/>
      <c r="E428" s="283"/>
      <c r="F428" s="264"/>
      <c r="G428" s="277"/>
      <c r="H428" s="277"/>
      <c r="I428" s="267"/>
      <c r="J428" s="26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82"/>
      <c r="C429" s="264"/>
      <c r="D429" s="264"/>
      <c r="E429" s="283"/>
      <c r="F429" s="264"/>
      <c r="G429" s="277"/>
      <c r="H429" s="277"/>
      <c r="I429" s="267"/>
      <c r="J429" s="26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82"/>
      <c r="C430" s="264"/>
      <c r="D430" s="264"/>
      <c r="E430" s="283"/>
      <c r="F430" s="264"/>
      <c r="G430" s="277"/>
      <c r="H430" s="277"/>
      <c r="I430" s="267"/>
      <c r="J430" s="26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82"/>
      <c r="C431" s="264"/>
      <c r="D431" s="264"/>
      <c r="E431" s="283"/>
      <c r="F431" s="264"/>
      <c r="G431" s="277"/>
      <c r="H431" s="277"/>
      <c r="I431" s="267"/>
      <c r="J431" s="26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82"/>
      <c r="C432" s="264"/>
      <c r="D432" s="264"/>
      <c r="E432" s="283"/>
      <c r="F432" s="264"/>
      <c r="G432" s="277"/>
      <c r="H432" s="277"/>
      <c r="I432" s="267"/>
      <c r="J432" s="26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82"/>
      <c r="C433" s="264"/>
      <c r="D433" s="264"/>
      <c r="E433" s="283"/>
      <c r="F433" s="264"/>
      <c r="G433" s="277"/>
      <c r="H433" s="277"/>
      <c r="I433" s="267"/>
      <c r="J433" s="26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82"/>
      <c r="C434" s="264"/>
      <c r="D434" s="264"/>
      <c r="E434" s="283"/>
      <c r="F434" s="264"/>
      <c r="G434" s="277"/>
      <c r="H434" s="277"/>
      <c r="I434" s="267"/>
      <c r="J434" s="26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82"/>
      <c r="C435" s="264"/>
      <c r="D435" s="264"/>
      <c r="E435" s="283"/>
      <c r="F435" s="264"/>
      <c r="G435" s="277"/>
      <c r="H435" s="277"/>
      <c r="I435" s="267"/>
      <c r="J435" s="26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82"/>
      <c r="C436" s="264"/>
      <c r="D436" s="264"/>
      <c r="E436" s="283"/>
      <c r="F436" s="264"/>
      <c r="G436" s="277"/>
      <c r="H436" s="277"/>
      <c r="I436" s="267"/>
      <c r="J436" s="26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82"/>
      <c r="C437" s="264"/>
      <c r="D437" s="264"/>
      <c r="E437" s="283"/>
      <c r="F437" s="264"/>
      <c r="G437" s="277"/>
      <c r="H437" s="277"/>
      <c r="I437" s="267"/>
      <c r="J437" s="26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82"/>
      <c r="C438" s="264"/>
      <c r="D438" s="264"/>
      <c r="E438" s="283"/>
      <c r="F438" s="264"/>
      <c r="G438" s="277"/>
      <c r="H438" s="277"/>
      <c r="I438" s="267"/>
      <c r="J438" s="26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82"/>
      <c r="C439" s="264"/>
      <c r="D439" s="264"/>
      <c r="E439" s="283"/>
      <c r="F439" s="264"/>
      <c r="G439" s="277"/>
      <c r="H439" s="277"/>
      <c r="I439" s="267"/>
      <c r="J439" s="26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82"/>
      <c r="C440" s="264"/>
      <c r="D440" s="264"/>
      <c r="E440" s="283"/>
      <c r="F440" s="264"/>
      <c r="G440" s="277"/>
      <c r="H440" s="277"/>
      <c r="I440" s="267"/>
      <c r="J440" s="26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82"/>
      <c r="C441" s="264"/>
      <c r="D441" s="264"/>
      <c r="E441" s="283"/>
      <c r="F441" s="264"/>
      <c r="G441" s="277"/>
      <c r="H441" s="277"/>
      <c r="I441" s="267"/>
      <c r="J441" s="26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82"/>
      <c r="C442" s="264"/>
      <c r="D442" s="264"/>
      <c r="E442" s="283"/>
      <c r="F442" s="264"/>
      <c r="G442" s="277"/>
      <c r="H442" s="277"/>
      <c r="I442" s="267"/>
      <c r="J442" s="26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82"/>
      <c r="C443" s="264"/>
      <c r="D443" s="264"/>
      <c r="E443" s="283"/>
      <c r="F443" s="264"/>
      <c r="G443" s="277"/>
      <c r="H443" s="277"/>
      <c r="I443" s="267"/>
      <c r="J443" s="26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82"/>
      <c r="C444" s="264"/>
      <c r="D444" s="264"/>
      <c r="E444" s="283"/>
      <c r="F444" s="264"/>
      <c r="G444" s="277"/>
      <c r="H444" s="277"/>
      <c r="I444" s="267"/>
      <c r="J444" s="26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82"/>
      <c r="C445" s="264"/>
      <c r="D445" s="264"/>
      <c r="E445" s="283"/>
      <c r="F445" s="264"/>
      <c r="G445" s="277"/>
      <c r="H445" s="277"/>
      <c r="I445" s="267"/>
      <c r="J445" s="26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82"/>
      <c r="C446" s="264"/>
      <c r="D446" s="264"/>
      <c r="E446" s="283"/>
      <c r="F446" s="264"/>
      <c r="G446" s="277"/>
      <c r="H446" s="277"/>
      <c r="I446" s="267"/>
      <c r="J446" s="26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82"/>
      <c r="C447" s="264"/>
      <c r="D447" s="264"/>
      <c r="E447" s="283"/>
      <c r="F447" s="264"/>
      <c r="G447" s="277"/>
      <c r="H447" s="277"/>
      <c r="I447" s="267"/>
      <c r="J447" s="26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82"/>
      <c r="C448" s="264"/>
      <c r="D448" s="264"/>
      <c r="E448" s="283"/>
      <c r="F448" s="264"/>
      <c r="G448" s="277"/>
      <c r="H448" s="277"/>
      <c r="I448" s="267"/>
      <c r="J448" s="26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82"/>
      <c r="C449" s="264"/>
      <c r="D449" s="264"/>
      <c r="E449" s="283"/>
      <c r="F449" s="264"/>
      <c r="G449" s="277"/>
      <c r="H449" s="277"/>
      <c r="I449" s="267"/>
      <c r="J449" s="26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82"/>
      <c r="C450" s="264"/>
      <c r="D450" s="264"/>
      <c r="E450" s="283"/>
      <c r="F450" s="264"/>
      <c r="G450" s="277"/>
      <c r="H450" s="277"/>
      <c r="I450" s="267"/>
      <c r="J450" s="26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82"/>
      <c r="C451" s="264"/>
      <c r="D451" s="264"/>
      <c r="E451" s="283"/>
      <c r="F451" s="264"/>
      <c r="G451" s="277"/>
      <c r="H451" s="277"/>
      <c r="I451" s="267"/>
      <c r="J451" s="26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82"/>
      <c r="C452" s="264"/>
      <c r="D452" s="264"/>
      <c r="E452" s="283"/>
      <c r="F452" s="264"/>
      <c r="G452" s="277"/>
      <c r="H452" s="277"/>
      <c r="I452" s="267"/>
      <c r="J452" s="26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82"/>
      <c r="C453" s="264"/>
      <c r="D453" s="264"/>
      <c r="E453" s="283"/>
      <c r="F453" s="264"/>
      <c r="G453" s="277"/>
      <c r="H453" s="277"/>
      <c r="I453" s="267"/>
      <c r="J453" s="26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82"/>
      <c r="C454" s="264"/>
      <c r="D454" s="264"/>
      <c r="E454" s="283"/>
      <c r="F454" s="264"/>
      <c r="G454" s="277"/>
      <c r="H454" s="277"/>
      <c r="I454" s="267"/>
      <c r="J454" s="26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82"/>
      <c r="C455" s="264"/>
      <c r="D455" s="264"/>
      <c r="E455" s="283"/>
      <c r="F455" s="264"/>
      <c r="G455" s="277"/>
      <c r="H455" s="277"/>
      <c r="I455" s="267"/>
      <c r="J455" s="26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82"/>
      <c r="C456" s="264"/>
      <c r="D456" s="264"/>
      <c r="E456" s="283"/>
      <c r="F456" s="264"/>
      <c r="G456" s="277"/>
      <c r="H456" s="277"/>
      <c r="I456" s="267"/>
      <c r="J456" s="26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82"/>
      <c r="C457" s="264"/>
      <c r="D457" s="264"/>
      <c r="E457" s="283"/>
      <c r="F457" s="264"/>
      <c r="G457" s="277"/>
      <c r="H457" s="277"/>
      <c r="I457" s="267"/>
      <c r="J457" s="26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82"/>
      <c r="C458" s="264"/>
      <c r="D458" s="264"/>
      <c r="E458" s="283"/>
      <c r="F458" s="264"/>
      <c r="G458" s="277"/>
      <c r="H458" s="277"/>
      <c r="I458" s="267"/>
      <c r="J458" s="26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82"/>
      <c r="C459" s="264"/>
      <c r="D459" s="264"/>
      <c r="E459" s="283"/>
      <c r="F459" s="264"/>
      <c r="G459" s="277"/>
      <c r="H459" s="277"/>
      <c r="I459" s="267"/>
      <c r="J459" s="26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82"/>
      <c r="C460" s="264"/>
      <c r="D460" s="264"/>
      <c r="E460" s="283"/>
      <c r="F460" s="264"/>
      <c r="G460" s="277"/>
      <c r="H460" s="277"/>
      <c r="I460" s="267"/>
      <c r="J460" s="26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82"/>
      <c r="C461" s="264"/>
      <c r="D461" s="264"/>
      <c r="E461" s="283"/>
      <c r="F461" s="264"/>
      <c r="G461" s="277"/>
      <c r="H461" s="277"/>
      <c r="I461" s="267"/>
      <c r="J461" s="26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82"/>
      <c r="C462" s="264"/>
      <c r="D462" s="264"/>
      <c r="E462" s="283"/>
      <c r="F462" s="264"/>
      <c r="G462" s="277"/>
      <c r="H462" s="277"/>
      <c r="I462" s="267"/>
      <c r="J462" s="26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82"/>
      <c r="C463" s="264"/>
      <c r="D463" s="264"/>
      <c r="E463" s="283"/>
      <c r="F463" s="264"/>
      <c r="G463" s="277"/>
      <c r="H463" s="277"/>
      <c r="I463" s="267"/>
      <c r="J463" s="26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82"/>
      <c r="C464" s="264"/>
      <c r="D464" s="264"/>
      <c r="E464" s="283"/>
      <c r="F464" s="264"/>
      <c r="G464" s="277"/>
      <c r="H464" s="277"/>
      <c r="I464" s="267"/>
      <c r="J464" s="26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82"/>
      <c r="C465" s="264"/>
      <c r="D465" s="264"/>
      <c r="E465" s="283"/>
      <c r="F465" s="264"/>
      <c r="G465" s="277"/>
      <c r="H465" s="277"/>
      <c r="I465" s="267"/>
      <c r="J465" s="26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82"/>
      <c r="C466" s="264"/>
      <c r="D466" s="264"/>
      <c r="E466" s="283"/>
      <c r="F466" s="264"/>
      <c r="G466" s="277"/>
      <c r="H466" s="277"/>
      <c r="I466" s="267"/>
      <c r="J466" s="26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82"/>
      <c r="C467" s="264"/>
      <c r="D467" s="264"/>
      <c r="E467" s="283"/>
      <c r="F467" s="264"/>
      <c r="G467" s="277"/>
      <c r="H467" s="277"/>
      <c r="I467" s="267"/>
      <c r="J467" s="26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82"/>
      <c r="C468" s="264"/>
      <c r="D468" s="264"/>
      <c r="E468" s="283"/>
      <c r="F468" s="264"/>
      <c r="G468" s="277"/>
      <c r="H468" s="277"/>
      <c r="I468" s="267"/>
      <c r="J468" s="26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82"/>
      <c r="C469" s="264"/>
      <c r="D469" s="264"/>
      <c r="E469" s="283"/>
      <c r="F469" s="264"/>
      <c r="G469" s="277"/>
      <c r="H469" s="277"/>
      <c r="I469" s="267"/>
      <c r="J469" s="26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82"/>
      <c r="C470" s="264"/>
      <c r="D470" s="264"/>
      <c r="E470" s="283"/>
      <c r="F470" s="264"/>
      <c r="G470" s="277"/>
      <c r="H470" s="277"/>
      <c r="I470" s="267"/>
      <c r="J470" s="26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82"/>
      <c r="C471" s="264"/>
      <c r="D471" s="264"/>
      <c r="E471" s="283"/>
      <c r="F471" s="264"/>
      <c r="G471" s="277"/>
      <c r="H471" s="277"/>
      <c r="I471" s="267"/>
      <c r="J471" s="26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82"/>
      <c r="C472" s="264"/>
      <c r="D472" s="264"/>
      <c r="E472" s="283"/>
      <c r="F472" s="264"/>
      <c r="G472" s="277"/>
      <c r="H472" s="277"/>
      <c r="I472" s="267"/>
      <c r="J472" s="26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82"/>
      <c r="C473" s="264"/>
      <c r="D473" s="264"/>
      <c r="E473" s="283"/>
      <c r="F473" s="264"/>
      <c r="G473" s="277"/>
      <c r="H473" s="277"/>
      <c r="I473" s="267"/>
      <c r="J473" s="26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82"/>
      <c r="C474" s="264"/>
      <c r="D474" s="264"/>
      <c r="E474" s="283"/>
      <c r="F474" s="264"/>
      <c r="G474" s="277"/>
      <c r="H474" s="277"/>
      <c r="I474" s="267"/>
      <c r="J474" s="26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82"/>
      <c r="C475" s="264"/>
      <c r="D475" s="264"/>
      <c r="E475" s="283"/>
      <c r="F475" s="264"/>
      <c r="G475" s="277"/>
      <c r="H475" s="277"/>
      <c r="I475" s="267"/>
      <c r="J475" s="26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82"/>
      <c r="C476" s="264"/>
      <c r="D476" s="264"/>
      <c r="E476" s="283"/>
      <c r="F476" s="264"/>
      <c r="G476" s="277"/>
      <c r="H476" s="277"/>
      <c r="I476" s="267"/>
      <c r="J476" s="26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82"/>
      <c r="C477" s="264"/>
      <c r="D477" s="264"/>
      <c r="E477" s="283"/>
      <c r="F477" s="264"/>
      <c r="G477" s="277"/>
      <c r="H477" s="277"/>
      <c r="I477" s="267"/>
      <c r="J477" s="26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82"/>
      <c r="C478" s="264"/>
      <c r="D478" s="264"/>
      <c r="E478" s="283"/>
      <c r="F478" s="264"/>
      <c r="G478" s="277"/>
      <c r="H478" s="277"/>
      <c r="I478" s="267"/>
      <c r="J478" s="26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82"/>
      <c r="C479" s="264"/>
      <c r="D479" s="264"/>
      <c r="E479" s="283"/>
      <c r="F479" s="264"/>
      <c r="G479" s="277"/>
      <c r="H479" s="277"/>
      <c r="I479" s="267"/>
      <c r="J479" s="26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82"/>
      <c r="C480" s="264"/>
      <c r="D480" s="264"/>
      <c r="E480" s="283"/>
      <c r="F480" s="264"/>
      <c r="G480" s="277"/>
      <c r="H480" s="277"/>
      <c r="I480" s="267"/>
      <c r="J480" s="26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82"/>
      <c r="C481" s="264"/>
      <c r="D481" s="264"/>
      <c r="E481" s="283"/>
      <c r="F481" s="264"/>
      <c r="G481" s="277"/>
      <c r="H481" s="277"/>
      <c r="I481" s="267"/>
      <c r="J481" s="26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82"/>
      <c r="C482" s="264"/>
      <c r="D482" s="264"/>
      <c r="E482" s="283"/>
      <c r="F482" s="264"/>
      <c r="G482" s="277"/>
      <c r="H482" s="277"/>
      <c r="I482" s="267"/>
      <c r="J482" s="26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82"/>
      <c r="C483" s="264"/>
      <c r="D483" s="264"/>
      <c r="E483" s="283"/>
      <c r="F483" s="264"/>
      <c r="G483" s="277"/>
      <c r="H483" s="277"/>
      <c r="I483" s="267"/>
      <c r="J483" s="26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82"/>
      <c r="C484" s="264"/>
      <c r="D484" s="264"/>
      <c r="E484" s="283"/>
      <c r="F484" s="264"/>
      <c r="G484" s="277"/>
      <c r="H484" s="277"/>
      <c r="I484" s="267"/>
      <c r="J484" s="26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82"/>
      <c r="C485" s="264"/>
      <c r="D485" s="264"/>
      <c r="E485" s="283"/>
      <c r="F485" s="264"/>
      <c r="G485" s="277"/>
      <c r="H485" s="277"/>
      <c r="I485" s="267"/>
      <c r="J485" s="26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82"/>
      <c r="C486" s="264"/>
      <c r="D486" s="264"/>
      <c r="E486" s="283"/>
      <c r="F486" s="264"/>
      <c r="G486" s="277"/>
      <c r="H486" s="277"/>
      <c r="I486" s="267"/>
      <c r="J486" s="26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82"/>
      <c r="C487" s="264"/>
      <c r="D487" s="264"/>
      <c r="E487" s="283"/>
      <c r="F487" s="264"/>
      <c r="G487" s="277"/>
      <c r="H487" s="277"/>
      <c r="I487" s="267"/>
      <c r="J487" s="26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82"/>
      <c r="C488" s="264"/>
      <c r="D488" s="264"/>
      <c r="E488" s="283"/>
      <c r="F488" s="264"/>
      <c r="G488" s="277"/>
      <c r="H488" s="277"/>
      <c r="I488" s="267"/>
      <c r="J488" s="26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82"/>
      <c r="C489" s="264"/>
      <c r="D489" s="264"/>
      <c r="E489" s="283"/>
      <c r="F489" s="264"/>
      <c r="G489" s="277"/>
      <c r="H489" s="277"/>
      <c r="I489" s="267"/>
      <c r="J489" s="26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82"/>
      <c r="C490" s="264"/>
      <c r="D490" s="264"/>
      <c r="E490" s="283"/>
      <c r="F490" s="264"/>
      <c r="G490" s="277"/>
      <c r="H490" s="277"/>
      <c r="I490" s="267"/>
      <c r="J490" s="26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82"/>
      <c r="C491" s="264"/>
      <c r="D491" s="264"/>
      <c r="E491" s="283"/>
      <c r="F491" s="264"/>
      <c r="G491" s="277"/>
      <c r="H491" s="277"/>
      <c r="I491" s="267"/>
      <c r="J491" s="26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82"/>
      <c r="C492" s="264"/>
      <c r="D492" s="264"/>
      <c r="E492" s="283"/>
      <c r="F492" s="264"/>
      <c r="G492" s="277"/>
      <c r="H492" s="277"/>
      <c r="I492" s="267"/>
      <c r="J492" s="26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82"/>
      <c r="C493" s="264"/>
      <c r="D493" s="264"/>
      <c r="E493" s="283"/>
      <c r="F493" s="264"/>
      <c r="G493" s="277"/>
      <c r="H493" s="277"/>
      <c r="I493" s="267"/>
      <c r="J493" s="26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82"/>
      <c r="C494" s="264"/>
      <c r="D494" s="264"/>
      <c r="E494" s="283"/>
      <c r="F494" s="264"/>
      <c r="G494" s="277"/>
      <c r="H494" s="277"/>
      <c r="I494" s="267"/>
      <c r="J494" s="26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82"/>
      <c r="C495" s="264"/>
      <c r="D495" s="264"/>
      <c r="E495" s="283"/>
      <c r="F495" s="264"/>
      <c r="G495" s="277"/>
      <c r="H495" s="277"/>
      <c r="I495" s="267"/>
      <c r="J495" s="26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82"/>
      <c r="C496" s="264"/>
      <c r="D496" s="264"/>
      <c r="E496" s="283"/>
      <c r="F496" s="264"/>
      <c r="G496" s="277"/>
      <c r="H496" s="277"/>
      <c r="I496" s="267"/>
      <c r="J496" s="26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82"/>
      <c r="C497" s="264"/>
      <c r="D497" s="264"/>
      <c r="E497" s="283"/>
      <c r="F497" s="264"/>
      <c r="G497" s="277"/>
      <c r="H497" s="277"/>
      <c r="I497" s="267"/>
      <c r="J497" s="26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82"/>
      <c r="C498" s="264"/>
      <c r="D498" s="264"/>
      <c r="E498" s="283"/>
      <c r="F498" s="264"/>
      <c r="G498" s="277"/>
      <c r="H498" s="277"/>
      <c r="I498" s="267"/>
      <c r="J498" s="26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82"/>
      <c r="C499" s="264"/>
      <c r="D499" s="264"/>
      <c r="E499" s="283"/>
      <c r="F499" s="264"/>
      <c r="G499" s="277"/>
      <c r="H499" s="277"/>
      <c r="I499" s="267"/>
      <c r="J499" s="26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82"/>
      <c r="C500" s="264"/>
      <c r="D500" s="264"/>
      <c r="E500" s="283"/>
      <c r="F500" s="264"/>
      <c r="G500" s="277"/>
      <c r="H500" s="277"/>
      <c r="I500" s="267"/>
      <c r="J500" s="26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82"/>
      <c r="C501" s="264"/>
      <c r="D501" s="264"/>
      <c r="E501" s="283"/>
      <c r="F501" s="264"/>
      <c r="G501" s="277"/>
      <c r="H501" s="277"/>
      <c r="I501" s="267"/>
      <c r="J501" s="26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82"/>
      <c r="C502" s="264"/>
      <c r="D502" s="264"/>
      <c r="E502" s="283"/>
      <c r="F502" s="264"/>
      <c r="G502" s="277"/>
      <c r="H502" s="277"/>
      <c r="I502" s="267"/>
      <c r="J502" s="26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82"/>
      <c r="C503" s="264"/>
      <c r="D503" s="264"/>
      <c r="E503" s="283"/>
      <c r="F503" s="264"/>
      <c r="G503" s="277"/>
      <c r="H503" s="277"/>
      <c r="I503" s="267"/>
      <c r="J503" s="26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82"/>
      <c r="C504" s="264"/>
      <c r="D504" s="264"/>
      <c r="E504" s="283"/>
      <c r="F504" s="264"/>
      <c r="G504" s="277"/>
      <c r="H504" s="277"/>
      <c r="I504" s="267"/>
      <c r="J504" s="26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82"/>
      <c r="C505" s="264"/>
      <c r="D505" s="264"/>
      <c r="E505" s="283"/>
      <c r="F505" s="264"/>
      <c r="G505" s="277"/>
      <c r="H505" s="277"/>
      <c r="I505" s="267"/>
      <c r="J505" s="26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82"/>
      <c r="C506" s="264"/>
      <c r="D506" s="264"/>
      <c r="E506" s="283"/>
      <c r="F506" s="264"/>
      <c r="G506" s="277"/>
      <c r="H506" s="277"/>
      <c r="I506" s="267"/>
      <c r="J506" s="26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82"/>
      <c r="C507" s="264"/>
      <c r="D507" s="264"/>
      <c r="E507" s="283"/>
      <c r="F507" s="264"/>
      <c r="G507" s="277"/>
      <c r="H507" s="277"/>
      <c r="I507" s="267"/>
      <c r="J507" s="26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82"/>
      <c r="C508" s="264"/>
      <c r="D508" s="264"/>
      <c r="E508" s="283"/>
      <c r="F508" s="264"/>
      <c r="G508" s="277"/>
      <c r="H508" s="277"/>
      <c r="I508" s="267"/>
      <c r="J508" s="26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82"/>
      <c r="C509" s="264"/>
      <c r="D509" s="264"/>
      <c r="E509" s="283"/>
      <c r="F509" s="264"/>
      <c r="G509" s="277"/>
      <c r="H509" s="277"/>
      <c r="I509" s="267"/>
      <c r="J509" s="26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82"/>
      <c r="C510" s="264"/>
      <c r="D510" s="264"/>
      <c r="E510" s="283"/>
      <c r="F510" s="264"/>
      <c r="G510" s="277"/>
      <c r="H510" s="277"/>
      <c r="I510" s="267"/>
      <c r="J510" s="26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82"/>
      <c r="C511" s="264"/>
      <c r="D511" s="264"/>
      <c r="E511" s="283"/>
      <c r="F511" s="264"/>
      <c r="G511" s="277"/>
      <c r="H511" s="277"/>
      <c r="I511" s="267"/>
      <c r="J511" s="26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82"/>
      <c r="C512" s="264"/>
      <c r="D512" s="264"/>
      <c r="E512" s="283"/>
      <c r="F512" s="264"/>
      <c r="G512" s="277"/>
      <c r="H512" s="277"/>
      <c r="I512" s="267"/>
      <c r="J512" s="26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82"/>
      <c r="C513" s="264"/>
      <c r="D513" s="264"/>
      <c r="E513" s="283"/>
      <c r="F513" s="264"/>
      <c r="G513" s="277"/>
      <c r="H513" s="277"/>
      <c r="I513" s="267"/>
      <c r="J513" s="26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82"/>
      <c r="C514" s="264"/>
      <c r="D514" s="264"/>
      <c r="E514" s="283"/>
      <c r="F514" s="264"/>
      <c r="G514" s="277"/>
      <c r="H514" s="277"/>
      <c r="I514" s="267"/>
      <c r="J514" s="26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82"/>
      <c r="C515" s="264"/>
      <c r="D515" s="264"/>
      <c r="E515" s="283"/>
      <c r="F515" s="264"/>
      <c r="G515" s="277"/>
      <c r="H515" s="277"/>
      <c r="I515" s="267"/>
      <c r="J515" s="26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82"/>
      <c r="C516" s="264"/>
      <c r="D516" s="264"/>
      <c r="E516" s="283"/>
      <c r="F516" s="264"/>
      <c r="G516" s="277"/>
      <c r="H516" s="277"/>
      <c r="I516" s="267"/>
      <c r="J516" s="26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82"/>
      <c r="C517" s="264"/>
      <c r="D517" s="264"/>
      <c r="E517" s="283"/>
      <c r="F517" s="264"/>
      <c r="G517" s="277"/>
      <c r="H517" s="277"/>
      <c r="I517" s="267"/>
      <c r="J517" s="26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82"/>
      <c r="C518" s="264"/>
      <c r="D518" s="264"/>
      <c r="E518" s="283"/>
      <c r="F518" s="264"/>
      <c r="G518" s="277"/>
      <c r="H518" s="277"/>
      <c r="I518" s="267"/>
      <c r="J518" s="26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82"/>
      <c r="C519" s="264"/>
      <c r="D519" s="264"/>
      <c r="E519" s="283"/>
      <c r="F519" s="264"/>
      <c r="G519" s="277"/>
      <c r="H519" s="277"/>
      <c r="I519" s="267"/>
      <c r="J519" s="26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82"/>
      <c r="C520" s="264"/>
      <c r="D520" s="264"/>
      <c r="E520" s="283"/>
      <c r="F520" s="264"/>
      <c r="G520" s="277"/>
      <c r="H520" s="277"/>
      <c r="I520" s="267"/>
      <c r="J520" s="26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82"/>
      <c r="C521" s="264"/>
      <c r="D521" s="264"/>
      <c r="E521" s="283"/>
      <c r="F521" s="264"/>
      <c r="G521" s="277"/>
      <c r="H521" s="277"/>
      <c r="I521" s="267"/>
      <c r="J521" s="26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82"/>
      <c r="C522" s="264"/>
      <c r="D522" s="264"/>
      <c r="E522" s="283"/>
      <c r="F522" s="264"/>
      <c r="G522" s="277"/>
      <c r="H522" s="277"/>
      <c r="I522" s="267"/>
      <c r="J522" s="26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82"/>
      <c r="C523" s="264"/>
      <c r="D523" s="264"/>
      <c r="E523" s="283"/>
      <c r="F523" s="264"/>
      <c r="G523" s="277"/>
      <c r="H523" s="277"/>
      <c r="I523" s="267"/>
      <c r="J523" s="26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82"/>
      <c r="C524" s="264"/>
      <c r="D524" s="264"/>
      <c r="E524" s="283"/>
      <c r="F524" s="264"/>
      <c r="G524" s="277"/>
      <c r="H524" s="277"/>
      <c r="I524" s="267"/>
      <c r="J524" s="26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82"/>
      <c r="C525" s="264"/>
      <c r="D525" s="264"/>
      <c r="E525" s="283"/>
      <c r="F525" s="264"/>
      <c r="G525" s="277"/>
      <c r="H525" s="277"/>
      <c r="I525" s="267"/>
      <c r="J525" s="26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82"/>
      <c r="C526" s="264"/>
      <c r="D526" s="264"/>
      <c r="E526" s="283"/>
      <c r="F526" s="264"/>
      <c r="G526" s="277"/>
      <c r="H526" s="277"/>
      <c r="I526" s="267"/>
      <c r="J526" s="26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82"/>
      <c r="C527" s="264"/>
      <c r="D527" s="264"/>
      <c r="E527" s="283"/>
      <c r="F527" s="264"/>
      <c r="G527" s="277"/>
      <c r="H527" s="277"/>
      <c r="I527" s="267"/>
      <c r="J527" s="26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82"/>
      <c r="C528" s="264"/>
      <c r="D528" s="264"/>
      <c r="E528" s="283"/>
      <c r="F528" s="264"/>
      <c r="G528" s="277"/>
      <c r="H528" s="277"/>
      <c r="I528" s="267"/>
      <c r="J528" s="26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82"/>
      <c r="C529" s="264"/>
      <c r="D529" s="264"/>
      <c r="E529" s="283"/>
      <c r="F529" s="264"/>
      <c r="G529" s="277"/>
      <c r="H529" s="277"/>
      <c r="I529" s="267"/>
      <c r="J529" s="26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82"/>
      <c r="C530" s="264"/>
      <c r="D530" s="264"/>
      <c r="E530" s="283"/>
      <c r="F530" s="264"/>
      <c r="G530" s="277"/>
      <c r="H530" s="277"/>
      <c r="I530" s="267"/>
      <c r="J530" s="26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82"/>
      <c r="C531" s="264"/>
      <c r="D531" s="264"/>
      <c r="E531" s="283"/>
      <c r="F531" s="264"/>
      <c r="G531" s="277"/>
      <c r="H531" s="277"/>
      <c r="I531" s="267"/>
      <c r="J531" s="26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82"/>
      <c r="C532" s="264"/>
      <c r="D532" s="264"/>
      <c r="E532" s="283"/>
      <c r="F532" s="264"/>
      <c r="G532" s="277"/>
      <c r="H532" s="277"/>
      <c r="I532" s="267"/>
      <c r="J532" s="26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82"/>
      <c r="C533" s="264"/>
      <c r="D533" s="264"/>
      <c r="E533" s="283"/>
      <c r="F533" s="264"/>
      <c r="G533" s="277"/>
      <c r="H533" s="277"/>
      <c r="I533" s="267"/>
      <c r="J533" s="26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82"/>
      <c r="C534" s="264"/>
      <c r="D534" s="264"/>
      <c r="E534" s="283"/>
      <c r="F534" s="264"/>
      <c r="G534" s="277"/>
      <c r="H534" s="277"/>
      <c r="I534" s="267"/>
      <c r="J534" s="26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82"/>
      <c r="C535" s="264"/>
      <c r="D535" s="264"/>
      <c r="E535" s="283"/>
      <c r="F535" s="264"/>
      <c r="G535" s="277"/>
      <c r="H535" s="277"/>
      <c r="I535" s="267"/>
      <c r="J535" s="26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82"/>
      <c r="C536" s="264"/>
      <c r="D536" s="264"/>
      <c r="E536" s="283"/>
      <c r="F536" s="264"/>
      <c r="G536" s="277"/>
      <c r="H536" s="277"/>
      <c r="I536" s="267"/>
      <c r="J536" s="26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82"/>
      <c r="C537" s="264"/>
      <c r="D537" s="264"/>
      <c r="E537" s="283"/>
      <c r="F537" s="264"/>
      <c r="G537" s="277"/>
      <c r="H537" s="277"/>
      <c r="I537" s="267"/>
      <c r="J537" s="26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82"/>
      <c r="C538" s="264"/>
      <c r="D538" s="264"/>
      <c r="E538" s="283"/>
      <c r="F538" s="264"/>
      <c r="G538" s="277"/>
      <c r="H538" s="277"/>
      <c r="I538" s="267"/>
      <c r="J538" s="26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82"/>
      <c r="C539" s="264"/>
      <c r="D539" s="264"/>
      <c r="E539" s="283"/>
      <c r="F539" s="264"/>
      <c r="G539" s="277"/>
      <c r="H539" s="277"/>
      <c r="I539" s="267"/>
      <c r="J539" s="26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82"/>
      <c r="C540" s="264"/>
      <c r="D540" s="264"/>
      <c r="E540" s="283"/>
      <c r="F540" s="264"/>
      <c r="G540" s="277"/>
      <c r="H540" s="277"/>
      <c r="I540" s="267"/>
      <c r="J540" s="26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82"/>
      <c r="C541" s="264"/>
      <c r="D541" s="264"/>
      <c r="E541" s="283"/>
      <c r="F541" s="264"/>
      <c r="G541" s="277"/>
      <c r="H541" s="277"/>
      <c r="I541" s="267"/>
      <c r="J541" s="26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82"/>
      <c r="C542" s="264"/>
      <c r="D542" s="264"/>
      <c r="E542" s="283"/>
      <c r="F542" s="264"/>
      <c r="G542" s="277"/>
      <c r="H542" s="277"/>
      <c r="I542" s="267"/>
      <c r="J542" s="26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82"/>
      <c r="C543" s="264"/>
      <c r="D543" s="264"/>
      <c r="E543" s="283"/>
      <c r="F543" s="264"/>
      <c r="G543" s="277"/>
      <c r="H543" s="277"/>
      <c r="I543" s="267"/>
      <c r="J543" s="26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82"/>
      <c r="C544" s="264"/>
      <c r="D544" s="264"/>
      <c r="E544" s="283"/>
      <c r="F544" s="264"/>
      <c r="G544" s="277"/>
      <c r="H544" s="277"/>
      <c r="I544" s="267"/>
      <c r="J544" s="26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82"/>
      <c r="C545" s="264"/>
      <c r="D545" s="264"/>
      <c r="E545" s="283"/>
      <c r="F545" s="264"/>
      <c r="G545" s="277"/>
      <c r="H545" s="277"/>
      <c r="I545" s="267"/>
      <c r="J545" s="26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82"/>
      <c r="C546" s="264"/>
      <c r="D546" s="264"/>
      <c r="E546" s="283"/>
      <c r="F546" s="264"/>
      <c r="G546" s="277"/>
      <c r="H546" s="277"/>
      <c r="I546" s="267"/>
      <c r="J546" s="26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82"/>
      <c r="C547" s="264"/>
      <c r="D547" s="264"/>
      <c r="E547" s="283"/>
      <c r="F547" s="264"/>
      <c r="G547" s="277"/>
      <c r="H547" s="277"/>
      <c r="I547" s="267"/>
      <c r="J547" s="26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82"/>
      <c r="C548" s="264"/>
      <c r="D548" s="264"/>
      <c r="E548" s="283"/>
      <c r="F548" s="264"/>
      <c r="G548" s="277"/>
      <c r="H548" s="277"/>
      <c r="I548" s="267"/>
      <c r="J548" s="26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82"/>
      <c r="C549" s="264"/>
      <c r="D549" s="264"/>
      <c r="E549" s="283"/>
      <c r="F549" s="264"/>
      <c r="G549" s="277"/>
      <c r="H549" s="277"/>
      <c r="I549" s="267"/>
      <c r="J549" s="26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82"/>
      <c r="C550" s="264"/>
      <c r="D550" s="264"/>
      <c r="E550" s="283"/>
      <c r="F550" s="264"/>
      <c r="G550" s="277"/>
      <c r="H550" s="277"/>
      <c r="I550" s="267"/>
      <c r="J550" s="26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82"/>
      <c r="C551" s="264"/>
      <c r="D551" s="264"/>
      <c r="E551" s="283"/>
      <c r="F551" s="264"/>
      <c r="G551" s="277"/>
      <c r="H551" s="277"/>
      <c r="I551" s="267"/>
      <c r="J551" s="26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82"/>
      <c r="C552" s="264"/>
      <c r="D552" s="264"/>
      <c r="E552" s="283"/>
      <c r="F552" s="264"/>
      <c r="G552" s="277"/>
      <c r="H552" s="277"/>
      <c r="I552" s="267"/>
      <c r="J552" s="26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82"/>
      <c r="C553" s="264"/>
      <c r="D553" s="264"/>
      <c r="E553" s="283"/>
      <c r="F553" s="264"/>
      <c r="G553" s="277"/>
      <c r="H553" s="277"/>
      <c r="I553" s="267"/>
      <c r="J553" s="26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82"/>
      <c r="C554" s="264"/>
      <c r="D554" s="264"/>
      <c r="E554" s="283"/>
      <c r="F554" s="264"/>
      <c r="G554" s="277"/>
      <c r="H554" s="277"/>
      <c r="I554" s="267"/>
      <c r="J554" s="26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82"/>
      <c r="C555" s="264"/>
      <c r="D555" s="264"/>
      <c r="E555" s="283"/>
      <c r="F555" s="264"/>
      <c r="G555" s="277"/>
      <c r="H555" s="277"/>
      <c r="I555" s="267"/>
      <c r="J555" s="26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82"/>
      <c r="C556" s="264"/>
      <c r="D556" s="264"/>
      <c r="E556" s="283"/>
      <c r="F556" s="264"/>
      <c r="G556" s="277"/>
      <c r="H556" s="277"/>
      <c r="I556" s="267"/>
      <c r="J556" s="26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82"/>
      <c r="C557" s="264"/>
      <c r="D557" s="264"/>
      <c r="E557" s="283"/>
      <c r="F557" s="264"/>
      <c r="G557" s="277"/>
      <c r="H557" s="277"/>
      <c r="I557" s="267"/>
      <c r="J557" s="26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82"/>
      <c r="C558" s="264"/>
      <c r="D558" s="264"/>
      <c r="E558" s="283"/>
      <c r="F558" s="264"/>
      <c r="G558" s="277"/>
      <c r="H558" s="277"/>
      <c r="I558" s="267"/>
      <c r="J558" s="26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82"/>
      <c r="C559" s="264"/>
      <c r="D559" s="264"/>
      <c r="E559" s="283"/>
      <c r="F559" s="264"/>
      <c r="G559" s="277"/>
      <c r="H559" s="277"/>
      <c r="I559" s="267"/>
      <c r="J559" s="26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82"/>
      <c r="C560" s="264"/>
      <c r="D560" s="264"/>
      <c r="E560" s="283"/>
      <c r="F560" s="264"/>
      <c r="G560" s="277"/>
      <c r="H560" s="277"/>
      <c r="I560" s="267"/>
      <c r="J560" s="26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82"/>
      <c r="C561" s="264"/>
      <c r="D561" s="264"/>
      <c r="E561" s="283"/>
      <c r="F561" s="264"/>
      <c r="G561" s="277"/>
      <c r="H561" s="277"/>
      <c r="I561" s="267"/>
      <c r="J561" s="26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82"/>
      <c r="C562" s="264"/>
      <c r="D562" s="264"/>
      <c r="E562" s="283"/>
      <c r="F562" s="264"/>
      <c r="G562" s="277"/>
      <c r="H562" s="277"/>
      <c r="I562" s="267"/>
      <c r="J562" s="26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82"/>
      <c r="C563" s="264"/>
      <c r="D563" s="264"/>
      <c r="E563" s="283"/>
      <c r="F563" s="264"/>
      <c r="G563" s="277"/>
      <c r="H563" s="277"/>
      <c r="I563" s="267"/>
      <c r="J563" s="26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82"/>
      <c r="C564" s="264"/>
      <c r="D564" s="264"/>
      <c r="E564" s="283"/>
      <c r="F564" s="264"/>
      <c r="G564" s="277"/>
      <c r="H564" s="277"/>
      <c r="I564" s="267"/>
      <c r="J564" s="26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82"/>
      <c r="C565" s="264"/>
      <c r="D565" s="264"/>
      <c r="E565" s="283"/>
      <c r="F565" s="264"/>
      <c r="G565" s="277"/>
      <c r="H565" s="277"/>
      <c r="I565" s="267"/>
      <c r="J565" s="26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82"/>
      <c r="C566" s="264"/>
      <c r="D566" s="264"/>
      <c r="E566" s="283"/>
      <c r="F566" s="264"/>
      <c r="G566" s="277"/>
      <c r="H566" s="277"/>
      <c r="I566" s="267"/>
      <c r="J566" s="26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82"/>
      <c r="C567" s="264"/>
      <c r="D567" s="264"/>
      <c r="E567" s="283"/>
      <c r="F567" s="264"/>
      <c r="G567" s="277"/>
      <c r="H567" s="277"/>
      <c r="I567" s="267"/>
      <c r="J567" s="26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82"/>
      <c r="C568" s="264"/>
      <c r="D568" s="264"/>
      <c r="E568" s="283"/>
      <c r="F568" s="264"/>
      <c r="G568" s="277"/>
      <c r="H568" s="277"/>
      <c r="I568" s="267"/>
      <c r="J568" s="26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82"/>
      <c r="C569" s="264"/>
      <c r="D569" s="264"/>
      <c r="E569" s="283"/>
      <c r="F569" s="264"/>
      <c r="G569" s="277"/>
      <c r="H569" s="277"/>
      <c r="I569" s="267"/>
      <c r="J569" s="26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82"/>
      <c r="C570" s="264"/>
      <c r="D570" s="264"/>
      <c r="E570" s="283"/>
      <c r="F570" s="264"/>
      <c r="G570" s="277"/>
      <c r="H570" s="277"/>
      <c r="I570" s="267"/>
      <c r="J570" s="26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82"/>
      <c r="C571" s="264"/>
      <c r="D571" s="264"/>
      <c r="E571" s="283"/>
      <c r="F571" s="264"/>
      <c r="G571" s="277"/>
      <c r="H571" s="277"/>
      <c r="I571" s="267"/>
      <c r="J571" s="26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82"/>
      <c r="C572" s="264"/>
      <c r="D572" s="264"/>
      <c r="E572" s="283"/>
      <c r="F572" s="264"/>
      <c r="G572" s="277"/>
      <c r="H572" s="277"/>
      <c r="I572" s="267"/>
      <c r="J572" s="26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82"/>
      <c r="C573" s="264"/>
      <c r="D573" s="264"/>
      <c r="E573" s="283"/>
      <c r="F573" s="264"/>
      <c r="G573" s="277"/>
      <c r="H573" s="277"/>
      <c r="I573" s="267"/>
      <c r="J573" s="26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82"/>
      <c r="C574" s="264"/>
      <c r="D574" s="264"/>
      <c r="E574" s="283"/>
      <c r="F574" s="264"/>
      <c r="G574" s="277"/>
      <c r="H574" s="277"/>
      <c r="I574" s="267"/>
      <c r="J574" s="26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82"/>
      <c r="C575" s="264"/>
      <c r="D575" s="264"/>
      <c r="E575" s="283"/>
      <c r="F575" s="264"/>
      <c r="G575" s="277"/>
      <c r="H575" s="277"/>
      <c r="I575" s="267"/>
      <c r="J575" s="26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82"/>
      <c r="C576" s="264"/>
      <c r="D576" s="264"/>
      <c r="E576" s="283"/>
      <c r="F576" s="264"/>
      <c r="G576" s="277"/>
      <c r="H576" s="277"/>
      <c r="I576" s="267"/>
      <c r="J576" s="26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82"/>
      <c r="C577" s="264"/>
      <c r="D577" s="264"/>
      <c r="E577" s="283"/>
      <c r="F577" s="264"/>
      <c r="G577" s="277"/>
      <c r="H577" s="277"/>
      <c r="I577" s="267"/>
      <c r="J577" s="26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82"/>
      <c r="C578" s="264"/>
      <c r="D578" s="264"/>
      <c r="E578" s="283"/>
      <c r="F578" s="264"/>
      <c r="G578" s="277"/>
      <c r="H578" s="277"/>
      <c r="I578" s="267"/>
      <c r="J578" s="26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82"/>
      <c r="C579" s="264"/>
      <c r="D579" s="264"/>
      <c r="E579" s="283"/>
      <c r="F579" s="264"/>
      <c r="G579" s="277"/>
      <c r="H579" s="277"/>
      <c r="I579" s="267"/>
      <c r="J579" s="26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82"/>
      <c r="C580" s="264"/>
      <c r="D580" s="264"/>
      <c r="E580" s="283"/>
      <c r="F580" s="264"/>
      <c r="G580" s="277"/>
      <c r="H580" s="277"/>
      <c r="I580" s="267"/>
      <c r="J580" s="26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82"/>
      <c r="C581" s="264"/>
      <c r="D581" s="264"/>
      <c r="E581" s="283"/>
      <c r="F581" s="264"/>
      <c r="G581" s="277"/>
      <c r="H581" s="277"/>
      <c r="I581" s="267"/>
      <c r="J581" s="26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82"/>
      <c r="C582" s="264"/>
      <c r="D582" s="264"/>
      <c r="E582" s="283"/>
      <c r="F582" s="264"/>
      <c r="G582" s="277"/>
      <c r="H582" s="277"/>
      <c r="I582" s="267"/>
      <c r="J582" s="26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82"/>
      <c r="C583" s="264"/>
      <c r="D583" s="264"/>
      <c r="E583" s="283"/>
      <c r="F583" s="264"/>
      <c r="G583" s="277"/>
      <c r="H583" s="277"/>
      <c r="I583" s="267"/>
      <c r="J583" s="26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82"/>
      <c r="C584" s="264"/>
      <c r="D584" s="264"/>
      <c r="E584" s="283"/>
      <c r="F584" s="264"/>
      <c r="G584" s="277"/>
      <c r="H584" s="277"/>
      <c r="I584" s="267"/>
      <c r="J584" s="26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82"/>
      <c r="C585" s="264"/>
      <c r="D585" s="264"/>
      <c r="E585" s="283"/>
      <c r="F585" s="264"/>
      <c r="G585" s="277"/>
      <c r="H585" s="277"/>
      <c r="I585" s="267"/>
      <c r="J585" s="26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82"/>
      <c r="C586" s="264"/>
      <c r="D586" s="264"/>
      <c r="E586" s="283"/>
      <c r="F586" s="264"/>
      <c r="G586" s="277"/>
      <c r="H586" s="277"/>
      <c r="I586" s="267"/>
      <c r="J586" s="26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82"/>
      <c r="C587" s="264"/>
      <c r="D587" s="264"/>
      <c r="E587" s="283"/>
      <c r="F587" s="264"/>
      <c r="G587" s="277"/>
      <c r="H587" s="277"/>
      <c r="I587" s="267"/>
      <c r="J587" s="26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82"/>
      <c r="C588" s="264"/>
      <c r="D588" s="264"/>
      <c r="E588" s="283"/>
      <c r="F588" s="264"/>
      <c r="G588" s="277"/>
      <c r="H588" s="277"/>
      <c r="I588" s="267"/>
      <c r="J588" s="26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82"/>
      <c r="C589" s="264"/>
      <c r="D589" s="264"/>
      <c r="E589" s="283"/>
      <c r="F589" s="264"/>
      <c r="G589" s="277"/>
      <c r="H589" s="277"/>
      <c r="I589" s="267"/>
      <c r="J589" s="26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82"/>
      <c r="C590" s="264"/>
      <c r="D590" s="264"/>
      <c r="E590" s="283"/>
      <c r="F590" s="264"/>
      <c r="G590" s="277"/>
      <c r="H590" s="277"/>
      <c r="I590" s="267"/>
      <c r="J590" s="26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82"/>
      <c r="C591" s="264"/>
      <c r="D591" s="264"/>
      <c r="E591" s="283"/>
      <c r="F591" s="264"/>
      <c r="G591" s="277"/>
      <c r="H591" s="277"/>
      <c r="I591" s="267"/>
      <c r="J591" s="26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82"/>
      <c r="C592" s="264"/>
      <c r="D592" s="264"/>
      <c r="E592" s="283"/>
      <c r="F592" s="264"/>
      <c r="G592" s="277"/>
      <c r="H592" s="277"/>
      <c r="I592" s="267"/>
      <c r="J592" s="26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82"/>
      <c r="C593" s="264"/>
      <c r="D593" s="264"/>
      <c r="E593" s="283"/>
      <c r="F593" s="264"/>
      <c r="G593" s="277"/>
      <c r="H593" s="277"/>
      <c r="I593" s="267"/>
      <c r="J593" s="26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82"/>
      <c r="C594" s="264"/>
      <c r="D594" s="264"/>
      <c r="E594" s="283"/>
      <c r="F594" s="264"/>
      <c r="G594" s="277"/>
      <c r="H594" s="277"/>
      <c r="I594" s="267"/>
      <c r="J594" s="26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82"/>
      <c r="C595" s="264"/>
      <c r="D595" s="264"/>
      <c r="E595" s="283"/>
      <c r="F595" s="264"/>
      <c r="G595" s="277"/>
      <c r="H595" s="277"/>
      <c r="I595" s="267"/>
      <c r="J595" s="26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82"/>
      <c r="C596" s="264"/>
      <c r="D596" s="264"/>
      <c r="E596" s="283"/>
      <c r="F596" s="264"/>
      <c r="G596" s="277"/>
      <c r="H596" s="277"/>
      <c r="I596" s="267"/>
      <c r="J596" s="26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82"/>
      <c r="C597" s="264"/>
      <c r="D597" s="264"/>
      <c r="E597" s="283"/>
      <c r="F597" s="264"/>
      <c r="G597" s="277"/>
      <c r="H597" s="277"/>
      <c r="I597" s="267"/>
      <c r="J597" s="26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82"/>
      <c r="C598" s="264"/>
      <c r="D598" s="264"/>
      <c r="E598" s="283"/>
      <c r="F598" s="264"/>
      <c r="G598" s="277"/>
      <c r="H598" s="277"/>
      <c r="I598" s="267"/>
      <c r="J598" s="26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82"/>
      <c r="C599" s="264"/>
      <c r="D599" s="264"/>
      <c r="E599" s="283"/>
      <c r="F599" s="264"/>
      <c r="G599" s="277"/>
      <c r="H599" s="277"/>
      <c r="I599" s="267"/>
      <c r="J599" s="26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82"/>
      <c r="C600" s="264"/>
      <c r="D600" s="264"/>
      <c r="E600" s="283"/>
      <c r="F600" s="264"/>
      <c r="G600" s="277"/>
      <c r="H600" s="277"/>
      <c r="I600" s="267"/>
      <c r="J600" s="26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82"/>
      <c r="C601" s="264"/>
      <c r="D601" s="264"/>
      <c r="E601" s="283"/>
      <c r="F601" s="264"/>
      <c r="G601" s="277"/>
      <c r="H601" s="277"/>
      <c r="I601" s="267"/>
      <c r="J601" s="26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82"/>
      <c r="C602" s="264"/>
      <c r="D602" s="264"/>
      <c r="E602" s="283"/>
      <c r="F602" s="264"/>
      <c r="G602" s="277"/>
      <c r="H602" s="277"/>
      <c r="I602" s="267"/>
      <c r="J602" s="26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82"/>
      <c r="C603" s="264"/>
      <c r="D603" s="264"/>
      <c r="E603" s="283"/>
      <c r="F603" s="264"/>
      <c r="G603" s="277"/>
      <c r="H603" s="277"/>
      <c r="I603" s="267"/>
      <c r="J603" s="26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82"/>
      <c r="C604" s="264"/>
      <c r="D604" s="264"/>
      <c r="E604" s="283"/>
      <c r="F604" s="264"/>
      <c r="G604" s="277"/>
      <c r="H604" s="277"/>
      <c r="I604" s="267"/>
      <c r="J604" s="26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82"/>
      <c r="C605" s="264"/>
      <c r="D605" s="264"/>
      <c r="E605" s="283"/>
      <c r="F605" s="264"/>
      <c r="G605" s="277"/>
      <c r="H605" s="277"/>
      <c r="I605" s="267"/>
      <c r="J605" s="26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82"/>
      <c r="C606" s="264"/>
      <c r="D606" s="264"/>
      <c r="E606" s="283"/>
      <c r="F606" s="264"/>
      <c r="G606" s="277"/>
      <c r="H606" s="277"/>
      <c r="I606" s="267"/>
      <c r="J606" s="26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82"/>
      <c r="C607" s="264"/>
      <c r="D607" s="264"/>
      <c r="E607" s="283"/>
      <c r="F607" s="264"/>
      <c r="G607" s="277"/>
      <c r="H607" s="277"/>
      <c r="I607" s="267"/>
      <c r="J607" s="26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82"/>
      <c r="C608" s="264"/>
      <c r="D608" s="264"/>
      <c r="E608" s="283"/>
      <c r="F608" s="264"/>
      <c r="G608" s="277"/>
      <c r="H608" s="277"/>
      <c r="I608" s="267"/>
      <c r="J608" s="26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82"/>
      <c r="C609" s="264"/>
      <c r="D609" s="264"/>
      <c r="E609" s="283"/>
      <c r="F609" s="264"/>
      <c r="G609" s="277"/>
      <c r="H609" s="277"/>
      <c r="I609" s="267"/>
      <c r="J609" s="26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82"/>
      <c r="C610" s="264"/>
      <c r="D610" s="264"/>
      <c r="E610" s="283"/>
      <c r="F610" s="264"/>
      <c r="G610" s="277"/>
      <c r="H610" s="277"/>
      <c r="I610" s="267"/>
      <c r="J610" s="26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82"/>
      <c r="C611" s="264"/>
      <c r="D611" s="264"/>
      <c r="E611" s="283"/>
      <c r="F611" s="264"/>
      <c r="G611" s="277"/>
      <c r="H611" s="277"/>
      <c r="I611" s="267"/>
      <c r="J611" s="26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82"/>
      <c r="C612" s="264"/>
      <c r="D612" s="264"/>
      <c r="E612" s="283"/>
      <c r="F612" s="264"/>
      <c r="G612" s="277"/>
      <c r="H612" s="277"/>
      <c r="I612" s="267"/>
      <c r="J612" s="26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82"/>
      <c r="C613" s="264"/>
      <c r="D613" s="264"/>
      <c r="E613" s="283"/>
      <c r="F613" s="264"/>
      <c r="G613" s="277"/>
      <c r="H613" s="277"/>
      <c r="I613" s="267"/>
      <c r="J613" s="26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82"/>
      <c r="C614" s="264"/>
      <c r="D614" s="264"/>
      <c r="E614" s="283"/>
      <c r="F614" s="264"/>
      <c r="G614" s="277"/>
      <c r="H614" s="277"/>
      <c r="I614" s="267"/>
      <c r="J614" s="26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82"/>
      <c r="C615" s="264"/>
      <c r="D615" s="264"/>
      <c r="E615" s="283"/>
      <c r="F615" s="264"/>
      <c r="G615" s="277"/>
      <c r="H615" s="277"/>
      <c r="I615" s="267"/>
      <c r="J615" s="26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82"/>
      <c r="C616" s="264"/>
      <c r="D616" s="264"/>
      <c r="E616" s="283"/>
      <c r="F616" s="264"/>
      <c r="G616" s="277"/>
      <c r="H616" s="277"/>
      <c r="I616" s="267"/>
      <c r="J616" s="26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82"/>
      <c r="C617" s="264"/>
      <c r="D617" s="264"/>
      <c r="E617" s="283"/>
      <c r="F617" s="264"/>
      <c r="G617" s="277"/>
      <c r="H617" s="277"/>
      <c r="I617" s="267"/>
      <c r="J617" s="26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82"/>
      <c r="C618" s="264"/>
      <c r="D618" s="264"/>
      <c r="E618" s="283"/>
      <c r="F618" s="264"/>
      <c r="G618" s="277"/>
      <c r="H618" s="277"/>
      <c r="I618" s="267"/>
      <c r="J618" s="26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82"/>
      <c r="C619" s="264"/>
      <c r="D619" s="264"/>
      <c r="E619" s="283"/>
      <c r="F619" s="264"/>
      <c r="G619" s="277"/>
      <c r="H619" s="277"/>
      <c r="I619" s="267"/>
      <c r="J619" s="26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82"/>
      <c r="C620" s="264"/>
      <c r="D620" s="264"/>
      <c r="E620" s="283"/>
      <c r="F620" s="264"/>
      <c r="G620" s="277"/>
      <c r="H620" s="277"/>
      <c r="I620" s="267"/>
      <c r="J620" s="26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82"/>
      <c r="C621" s="264"/>
      <c r="D621" s="264"/>
      <c r="E621" s="283"/>
      <c r="F621" s="264"/>
      <c r="G621" s="277"/>
      <c r="H621" s="277"/>
      <c r="I621" s="267"/>
      <c r="J621" s="26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82"/>
      <c r="C622" s="264"/>
      <c r="D622" s="264"/>
      <c r="E622" s="283"/>
      <c r="F622" s="264"/>
      <c r="G622" s="277"/>
      <c r="H622" s="277"/>
      <c r="I622" s="267"/>
      <c r="J622" s="26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82"/>
      <c r="C623" s="264"/>
      <c r="D623" s="264"/>
      <c r="E623" s="283"/>
      <c r="F623" s="264"/>
      <c r="G623" s="277"/>
      <c r="H623" s="277"/>
      <c r="I623" s="267"/>
      <c r="J623" s="26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82"/>
      <c r="C624" s="264"/>
      <c r="D624" s="264"/>
      <c r="E624" s="283"/>
      <c r="F624" s="264"/>
      <c r="G624" s="277"/>
      <c r="H624" s="277"/>
      <c r="I624" s="267"/>
      <c r="J624" s="26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82"/>
      <c r="C625" s="264"/>
      <c r="D625" s="264"/>
      <c r="E625" s="283"/>
      <c r="F625" s="264"/>
      <c r="G625" s="277"/>
      <c r="H625" s="277"/>
      <c r="I625" s="267"/>
      <c r="J625" s="26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82"/>
      <c r="C626" s="264"/>
      <c r="D626" s="264"/>
      <c r="E626" s="283"/>
      <c r="F626" s="264"/>
      <c r="G626" s="277"/>
      <c r="H626" s="277"/>
      <c r="I626" s="267"/>
      <c r="J626" s="26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82"/>
      <c r="C627" s="264"/>
      <c r="D627" s="264"/>
      <c r="E627" s="283"/>
      <c r="F627" s="264"/>
      <c r="G627" s="277"/>
      <c r="H627" s="277"/>
      <c r="I627" s="267"/>
      <c r="J627" s="26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82"/>
      <c r="C628" s="264"/>
      <c r="D628" s="264"/>
      <c r="E628" s="283"/>
      <c r="F628" s="264"/>
      <c r="G628" s="277"/>
      <c r="H628" s="277"/>
      <c r="I628" s="267"/>
      <c r="J628" s="26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82"/>
      <c r="C629" s="264"/>
      <c r="D629" s="264"/>
      <c r="E629" s="283"/>
      <c r="F629" s="264"/>
      <c r="G629" s="277"/>
      <c r="H629" s="277"/>
      <c r="I629" s="267"/>
      <c r="J629" s="26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82"/>
      <c r="C630" s="264"/>
      <c r="D630" s="264"/>
      <c r="E630" s="283"/>
      <c r="F630" s="264"/>
      <c r="G630" s="277"/>
      <c r="H630" s="277"/>
      <c r="I630" s="267"/>
      <c r="J630" s="26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82"/>
      <c r="C631" s="264"/>
      <c r="D631" s="264"/>
      <c r="E631" s="283"/>
      <c r="F631" s="264"/>
      <c r="G631" s="277"/>
      <c r="H631" s="277"/>
      <c r="I631" s="267"/>
      <c r="J631" s="26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82"/>
      <c r="C632" s="264"/>
      <c r="D632" s="264"/>
      <c r="E632" s="283"/>
      <c r="F632" s="264"/>
      <c r="G632" s="277"/>
      <c r="H632" s="277"/>
      <c r="I632" s="267"/>
      <c r="J632" s="26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82"/>
      <c r="C633" s="264"/>
      <c r="D633" s="264"/>
      <c r="E633" s="283"/>
      <c r="F633" s="264"/>
      <c r="G633" s="277"/>
      <c r="H633" s="277"/>
      <c r="I633" s="267"/>
      <c r="J633" s="26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82"/>
      <c r="C634" s="264"/>
      <c r="D634" s="264"/>
      <c r="E634" s="283"/>
      <c r="F634" s="264"/>
      <c r="G634" s="277"/>
      <c r="H634" s="277"/>
      <c r="I634" s="267"/>
      <c r="J634" s="26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82"/>
      <c r="C635" s="264"/>
      <c r="D635" s="264"/>
      <c r="E635" s="283"/>
      <c r="F635" s="264"/>
      <c r="G635" s="277"/>
      <c r="H635" s="277"/>
      <c r="I635" s="267"/>
      <c r="J635" s="26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82"/>
      <c r="C636" s="264"/>
      <c r="D636" s="264"/>
      <c r="E636" s="283"/>
      <c r="F636" s="264"/>
      <c r="G636" s="277"/>
      <c r="H636" s="277"/>
      <c r="I636" s="267"/>
      <c r="J636" s="26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82"/>
      <c r="C637" s="264"/>
      <c r="D637" s="264"/>
      <c r="E637" s="283"/>
      <c r="F637" s="264"/>
      <c r="G637" s="277"/>
      <c r="H637" s="277"/>
      <c r="I637" s="267"/>
      <c r="J637" s="26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82"/>
      <c r="C638" s="264"/>
      <c r="D638" s="264"/>
      <c r="E638" s="283"/>
      <c r="F638" s="264"/>
      <c r="G638" s="277"/>
      <c r="H638" s="277"/>
      <c r="I638" s="267"/>
      <c r="J638" s="26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82"/>
      <c r="C639" s="264"/>
      <c r="D639" s="264"/>
      <c r="E639" s="283"/>
      <c r="F639" s="264"/>
      <c r="G639" s="277"/>
      <c r="H639" s="277"/>
      <c r="I639" s="267"/>
      <c r="J639" s="26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82"/>
      <c r="C640" s="264"/>
      <c r="D640" s="264"/>
      <c r="E640" s="283"/>
      <c r="F640" s="264"/>
      <c r="G640" s="277"/>
      <c r="H640" s="277"/>
      <c r="I640" s="267"/>
      <c r="J640" s="26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82"/>
      <c r="C641" s="264"/>
      <c r="D641" s="264"/>
      <c r="E641" s="283"/>
      <c r="F641" s="264"/>
      <c r="G641" s="277"/>
      <c r="H641" s="277"/>
      <c r="I641" s="267"/>
      <c r="J641" s="26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82"/>
      <c r="C642" s="264"/>
      <c r="D642" s="264"/>
      <c r="E642" s="283"/>
      <c r="F642" s="264"/>
      <c r="G642" s="277"/>
      <c r="H642" s="277"/>
      <c r="I642" s="267"/>
      <c r="J642" s="26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82"/>
      <c r="C643" s="264"/>
      <c r="D643" s="264"/>
      <c r="E643" s="283"/>
      <c r="F643" s="264"/>
      <c r="G643" s="277"/>
      <c r="H643" s="277"/>
      <c r="I643" s="267"/>
      <c r="J643" s="26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82"/>
      <c r="C644" s="264"/>
      <c r="D644" s="264"/>
      <c r="E644" s="283"/>
      <c r="F644" s="264"/>
      <c r="G644" s="277"/>
      <c r="H644" s="277"/>
      <c r="I644" s="267"/>
      <c r="J644" s="26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82"/>
      <c r="C645" s="264"/>
      <c r="D645" s="264"/>
      <c r="E645" s="283"/>
      <c r="F645" s="264"/>
      <c r="G645" s="277"/>
      <c r="H645" s="277"/>
      <c r="I645" s="267"/>
      <c r="J645" s="26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82"/>
      <c r="C646" s="264"/>
      <c r="D646" s="264"/>
      <c r="E646" s="283"/>
      <c r="F646" s="264"/>
      <c r="G646" s="277"/>
      <c r="H646" s="277"/>
      <c r="I646" s="267"/>
      <c r="J646" s="26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82"/>
      <c r="C647" s="264"/>
      <c r="D647" s="264"/>
      <c r="E647" s="283"/>
      <c r="F647" s="264"/>
      <c r="G647" s="277"/>
      <c r="H647" s="277"/>
      <c r="I647" s="267"/>
      <c r="J647" s="26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82"/>
      <c r="C648" s="264"/>
      <c r="D648" s="264"/>
      <c r="E648" s="283"/>
      <c r="F648" s="264"/>
      <c r="G648" s="277"/>
      <c r="H648" s="277"/>
      <c r="I648" s="267"/>
      <c r="J648" s="26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82"/>
      <c r="C649" s="264"/>
      <c r="D649" s="264"/>
      <c r="E649" s="283"/>
      <c r="F649" s="264"/>
      <c r="G649" s="277"/>
      <c r="H649" s="277"/>
      <c r="I649" s="267"/>
      <c r="J649" s="26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82"/>
      <c r="C650" s="264"/>
      <c r="D650" s="264"/>
      <c r="E650" s="283"/>
      <c r="F650" s="264"/>
      <c r="G650" s="277"/>
      <c r="H650" s="277"/>
      <c r="I650" s="267"/>
      <c r="J650" s="26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82"/>
      <c r="C651" s="264"/>
      <c r="D651" s="264"/>
      <c r="E651" s="283"/>
      <c r="F651" s="264"/>
      <c r="G651" s="277"/>
      <c r="H651" s="277"/>
      <c r="I651" s="267"/>
      <c r="J651" s="26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82"/>
      <c r="C652" s="264"/>
      <c r="D652" s="264"/>
      <c r="E652" s="283"/>
      <c r="F652" s="264"/>
      <c r="G652" s="277"/>
      <c r="H652" s="277"/>
      <c r="I652" s="267"/>
      <c r="J652" s="26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82"/>
      <c r="C653" s="264"/>
      <c r="D653" s="264"/>
      <c r="E653" s="283"/>
      <c r="F653" s="264"/>
      <c r="G653" s="277"/>
      <c r="H653" s="277"/>
      <c r="I653" s="267"/>
      <c r="J653" s="26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82"/>
      <c r="C654" s="264"/>
      <c r="D654" s="264"/>
      <c r="E654" s="283"/>
      <c r="F654" s="264"/>
      <c r="G654" s="277"/>
      <c r="H654" s="277"/>
      <c r="I654" s="267"/>
      <c r="J654" s="26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82"/>
      <c r="C655" s="264"/>
      <c r="D655" s="264"/>
      <c r="E655" s="283"/>
      <c r="F655" s="264"/>
      <c r="G655" s="277"/>
      <c r="H655" s="277"/>
      <c r="I655" s="267"/>
      <c r="J655" s="26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82"/>
      <c r="C656" s="264"/>
      <c r="D656" s="264"/>
      <c r="E656" s="283"/>
      <c r="F656" s="264"/>
      <c r="G656" s="277"/>
      <c r="H656" s="277"/>
      <c r="I656" s="267"/>
      <c r="J656" s="26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82"/>
      <c r="C657" s="264"/>
      <c r="D657" s="264"/>
      <c r="E657" s="283"/>
      <c r="F657" s="264"/>
      <c r="G657" s="277"/>
      <c r="H657" s="277"/>
      <c r="I657" s="267"/>
      <c r="J657" s="26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82"/>
      <c r="C658" s="264"/>
      <c r="D658" s="264"/>
      <c r="E658" s="283"/>
      <c r="F658" s="264"/>
      <c r="G658" s="277"/>
      <c r="H658" s="277"/>
      <c r="I658" s="267"/>
      <c r="J658" s="26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82"/>
      <c r="C659" s="264"/>
      <c r="D659" s="264"/>
      <c r="E659" s="283"/>
      <c r="F659" s="264"/>
      <c r="G659" s="277"/>
      <c r="H659" s="277"/>
      <c r="I659" s="267"/>
      <c r="J659" s="26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82"/>
      <c r="C660" s="264"/>
      <c r="D660" s="264"/>
      <c r="E660" s="283"/>
      <c r="F660" s="264"/>
      <c r="G660" s="277"/>
      <c r="H660" s="277"/>
      <c r="I660" s="267"/>
      <c r="J660" s="26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82"/>
      <c r="C661" s="264"/>
      <c r="D661" s="264"/>
      <c r="E661" s="283"/>
      <c r="F661" s="264"/>
      <c r="G661" s="277"/>
      <c r="H661" s="277"/>
      <c r="I661" s="267"/>
      <c r="J661" s="26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82"/>
      <c r="C662" s="264"/>
      <c r="D662" s="264"/>
      <c r="E662" s="283"/>
      <c r="F662" s="264"/>
      <c r="G662" s="277"/>
      <c r="H662" s="277"/>
      <c r="I662" s="267"/>
      <c r="J662" s="26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82"/>
      <c r="C663" s="264"/>
      <c r="D663" s="264"/>
      <c r="E663" s="283"/>
      <c r="F663" s="264"/>
      <c r="G663" s="277"/>
      <c r="H663" s="277"/>
      <c r="I663" s="267"/>
      <c r="J663" s="26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82"/>
      <c r="C664" s="264"/>
      <c r="D664" s="264"/>
      <c r="E664" s="283"/>
      <c r="F664" s="264"/>
      <c r="G664" s="277"/>
      <c r="H664" s="277"/>
      <c r="I664" s="267"/>
      <c r="J664" s="26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82"/>
      <c r="C665" s="264"/>
      <c r="D665" s="264"/>
      <c r="E665" s="283"/>
      <c r="F665" s="264"/>
      <c r="G665" s="277"/>
      <c r="H665" s="277"/>
      <c r="I665" s="267"/>
      <c r="J665" s="26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82"/>
      <c r="C666" s="264"/>
      <c r="D666" s="264"/>
      <c r="E666" s="283"/>
      <c r="F666" s="264"/>
      <c r="G666" s="277"/>
      <c r="H666" s="277"/>
      <c r="I666" s="267"/>
      <c r="J666" s="26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82"/>
      <c r="C667" s="264"/>
      <c r="D667" s="264"/>
      <c r="E667" s="283"/>
      <c r="F667" s="264"/>
      <c r="G667" s="277"/>
      <c r="H667" s="277"/>
      <c r="I667" s="267"/>
      <c r="J667" s="26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82"/>
      <c r="C668" s="264"/>
      <c r="D668" s="264"/>
      <c r="E668" s="283"/>
      <c r="F668" s="264"/>
      <c r="G668" s="277"/>
      <c r="H668" s="277"/>
      <c r="I668" s="267"/>
      <c r="J668" s="26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82"/>
      <c r="C669" s="264"/>
      <c r="D669" s="264"/>
      <c r="E669" s="283"/>
      <c r="F669" s="264"/>
      <c r="G669" s="277"/>
      <c r="H669" s="277"/>
      <c r="I669" s="267"/>
      <c r="J669" s="26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82"/>
      <c r="C670" s="264"/>
      <c r="D670" s="264"/>
      <c r="E670" s="283"/>
      <c r="F670" s="264"/>
      <c r="G670" s="277"/>
      <c r="H670" s="277"/>
      <c r="I670" s="267"/>
      <c r="J670" s="26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82"/>
      <c r="C671" s="264"/>
      <c r="D671" s="264"/>
      <c r="E671" s="283"/>
      <c r="F671" s="264"/>
      <c r="G671" s="277"/>
      <c r="H671" s="277"/>
      <c r="I671" s="267"/>
      <c r="J671" s="26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82"/>
      <c r="C672" s="264"/>
      <c r="D672" s="264"/>
      <c r="E672" s="283"/>
      <c r="F672" s="264"/>
      <c r="G672" s="277"/>
      <c r="H672" s="277"/>
      <c r="I672" s="267"/>
      <c r="J672" s="26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82"/>
      <c r="C673" s="264"/>
      <c r="D673" s="264"/>
      <c r="E673" s="283"/>
      <c r="F673" s="264"/>
      <c r="G673" s="277"/>
      <c r="H673" s="277"/>
      <c r="I673" s="267"/>
      <c r="J673" s="26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82"/>
      <c r="C674" s="264"/>
      <c r="D674" s="264"/>
      <c r="E674" s="283"/>
      <c r="F674" s="264"/>
      <c r="G674" s="277"/>
      <c r="H674" s="277"/>
      <c r="I674" s="267"/>
      <c r="J674" s="26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82"/>
      <c r="C675" s="264"/>
      <c r="D675" s="264"/>
      <c r="E675" s="283"/>
      <c r="F675" s="264"/>
      <c r="G675" s="277"/>
      <c r="H675" s="277"/>
      <c r="I675" s="267"/>
      <c r="J675" s="26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82"/>
      <c r="C676" s="264"/>
      <c r="D676" s="264"/>
      <c r="E676" s="283"/>
      <c r="F676" s="264"/>
      <c r="G676" s="277"/>
      <c r="H676" s="277"/>
      <c r="I676" s="267"/>
      <c r="J676" s="26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82"/>
      <c r="C677" s="264"/>
      <c r="D677" s="264"/>
      <c r="E677" s="283"/>
      <c r="F677" s="264"/>
      <c r="G677" s="277"/>
      <c r="H677" s="277"/>
      <c r="I677" s="267"/>
      <c r="J677" s="26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82"/>
      <c r="C678" s="264"/>
      <c r="D678" s="264"/>
      <c r="E678" s="283"/>
      <c r="F678" s="264"/>
      <c r="G678" s="277"/>
      <c r="H678" s="277"/>
      <c r="I678" s="267"/>
      <c r="J678" s="26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82"/>
      <c r="C679" s="264"/>
      <c r="D679" s="264"/>
      <c r="E679" s="283"/>
      <c r="F679" s="264"/>
      <c r="G679" s="277"/>
      <c r="H679" s="277"/>
      <c r="I679" s="267"/>
      <c r="J679" s="26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82"/>
      <c r="C680" s="264"/>
      <c r="D680" s="264"/>
      <c r="E680" s="283"/>
      <c r="F680" s="264"/>
      <c r="G680" s="277"/>
      <c r="H680" s="277"/>
      <c r="I680" s="267"/>
      <c r="J680" s="26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82"/>
      <c r="C681" s="264"/>
      <c r="D681" s="264"/>
      <c r="E681" s="283"/>
      <c r="F681" s="264"/>
      <c r="G681" s="277"/>
      <c r="H681" s="277"/>
      <c r="I681" s="267"/>
      <c r="J681" s="26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82"/>
      <c r="C682" s="264"/>
      <c r="D682" s="264"/>
      <c r="E682" s="283"/>
      <c r="F682" s="264"/>
      <c r="G682" s="277"/>
      <c r="H682" s="277"/>
      <c r="I682" s="267"/>
      <c r="J682" s="26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82"/>
      <c r="C683" s="264"/>
      <c r="D683" s="264"/>
      <c r="E683" s="283"/>
      <c r="F683" s="264"/>
      <c r="G683" s="277"/>
      <c r="H683" s="277"/>
      <c r="I683" s="267"/>
      <c r="J683" s="26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82"/>
      <c r="C684" s="264"/>
      <c r="D684" s="264"/>
      <c r="E684" s="283"/>
      <c r="F684" s="264"/>
      <c r="G684" s="277"/>
      <c r="H684" s="277"/>
      <c r="I684" s="267"/>
      <c r="J684" s="26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82"/>
      <c r="C685" s="264"/>
      <c r="D685" s="264"/>
      <c r="E685" s="283"/>
      <c r="F685" s="264"/>
      <c r="G685" s="277"/>
      <c r="H685" s="277"/>
      <c r="I685" s="267"/>
      <c r="J685" s="26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82"/>
      <c r="C686" s="264"/>
      <c r="D686" s="264"/>
      <c r="E686" s="283"/>
      <c r="F686" s="264"/>
      <c r="G686" s="277"/>
      <c r="H686" s="277"/>
      <c r="I686" s="267"/>
      <c r="J686" s="26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82"/>
      <c r="C687" s="264"/>
      <c r="D687" s="264"/>
      <c r="E687" s="283"/>
      <c r="F687" s="264"/>
      <c r="G687" s="277"/>
      <c r="H687" s="277"/>
      <c r="I687" s="267"/>
      <c r="J687" s="26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82"/>
      <c r="C688" s="264"/>
      <c r="D688" s="264"/>
      <c r="E688" s="283"/>
      <c r="F688" s="264"/>
      <c r="G688" s="277"/>
      <c r="H688" s="277"/>
      <c r="I688" s="267"/>
      <c r="J688" s="26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82"/>
      <c r="C689" s="264"/>
      <c r="D689" s="264"/>
      <c r="E689" s="283"/>
      <c r="F689" s="264"/>
      <c r="G689" s="277"/>
      <c r="H689" s="277"/>
      <c r="I689" s="267"/>
      <c r="J689" s="26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82"/>
      <c r="C690" s="264"/>
      <c r="D690" s="264"/>
      <c r="E690" s="283"/>
      <c r="F690" s="264"/>
      <c r="G690" s="277"/>
      <c r="H690" s="277"/>
      <c r="I690" s="267"/>
      <c r="J690" s="26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82"/>
      <c r="C691" s="264"/>
      <c r="D691" s="264"/>
      <c r="E691" s="283"/>
      <c r="F691" s="264"/>
      <c r="G691" s="277"/>
      <c r="H691" s="277"/>
      <c r="I691" s="267"/>
      <c r="J691" s="26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82"/>
      <c r="C692" s="264"/>
      <c r="D692" s="264"/>
      <c r="E692" s="283"/>
      <c r="F692" s="264"/>
      <c r="G692" s="277"/>
      <c r="H692" s="277"/>
      <c r="I692" s="267"/>
      <c r="J692" s="26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82"/>
      <c r="C693" s="264"/>
      <c r="D693" s="264"/>
      <c r="E693" s="283"/>
      <c r="F693" s="264"/>
      <c r="G693" s="277"/>
      <c r="H693" s="277"/>
      <c r="I693" s="267"/>
      <c r="J693" s="26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82"/>
      <c r="C694" s="264"/>
      <c r="D694" s="264"/>
      <c r="E694" s="283"/>
      <c r="F694" s="264"/>
      <c r="G694" s="277"/>
      <c r="H694" s="277"/>
      <c r="I694" s="267"/>
      <c r="J694" s="26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82"/>
      <c r="C695" s="264"/>
      <c r="D695" s="264"/>
      <c r="E695" s="283"/>
      <c r="F695" s="264"/>
      <c r="G695" s="277"/>
      <c r="H695" s="277"/>
      <c r="I695" s="267"/>
      <c r="J695" s="26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82"/>
      <c r="C696" s="264"/>
      <c r="D696" s="264"/>
      <c r="E696" s="283"/>
      <c r="F696" s="264"/>
      <c r="G696" s="277"/>
      <c r="H696" s="277"/>
      <c r="I696" s="267"/>
      <c r="J696" s="26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82"/>
      <c r="C697" s="264"/>
      <c r="D697" s="264"/>
      <c r="E697" s="283"/>
      <c r="F697" s="264"/>
      <c r="G697" s="277"/>
      <c r="H697" s="277"/>
      <c r="I697" s="267"/>
      <c r="J697" s="26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82"/>
      <c r="C698" s="264"/>
      <c r="D698" s="264"/>
      <c r="E698" s="283"/>
      <c r="F698" s="264"/>
      <c r="G698" s="277"/>
      <c r="H698" s="277"/>
      <c r="I698" s="267"/>
      <c r="J698" s="26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82"/>
      <c r="C699" s="264"/>
      <c r="D699" s="264"/>
      <c r="E699" s="283"/>
      <c r="F699" s="264"/>
      <c r="G699" s="277"/>
      <c r="H699" s="277"/>
      <c r="I699" s="267"/>
      <c r="J699" s="26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82"/>
      <c r="C700" s="264"/>
      <c r="D700" s="264"/>
      <c r="E700" s="283"/>
      <c r="F700" s="264"/>
      <c r="G700" s="277"/>
      <c r="H700" s="277"/>
      <c r="I700" s="267"/>
      <c r="J700" s="26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82"/>
      <c r="C701" s="264"/>
      <c r="D701" s="264"/>
      <c r="E701" s="283"/>
      <c r="F701" s="264"/>
      <c r="G701" s="277"/>
      <c r="H701" s="277"/>
      <c r="I701" s="267"/>
      <c r="J701" s="26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82"/>
      <c r="C702" s="264"/>
      <c r="D702" s="264"/>
      <c r="E702" s="283"/>
      <c r="F702" s="264"/>
      <c r="G702" s="277"/>
      <c r="H702" s="277"/>
      <c r="I702" s="267"/>
      <c r="J702" s="26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82"/>
      <c r="C703" s="264"/>
      <c r="D703" s="264"/>
      <c r="E703" s="283"/>
      <c r="F703" s="264"/>
      <c r="G703" s="277"/>
      <c r="H703" s="277"/>
      <c r="I703" s="267"/>
      <c r="J703" s="26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82"/>
      <c r="C704" s="264"/>
      <c r="D704" s="264"/>
      <c r="E704" s="283"/>
      <c r="F704" s="264"/>
      <c r="G704" s="277"/>
      <c r="H704" s="277"/>
      <c r="I704" s="267"/>
      <c r="J704" s="26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82"/>
      <c r="C705" s="264"/>
      <c r="D705" s="264"/>
      <c r="E705" s="283"/>
      <c r="F705" s="264"/>
      <c r="G705" s="277"/>
      <c r="H705" s="277"/>
      <c r="I705" s="267"/>
      <c r="J705" s="26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82"/>
      <c r="C706" s="264"/>
      <c r="D706" s="264"/>
      <c r="E706" s="283"/>
      <c r="F706" s="264"/>
      <c r="G706" s="277"/>
      <c r="H706" s="277"/>
      <c r="I706" s="267"/>
      <c r="J706" s="26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82"/>
      <c r="C707" s="264"/>
      <c r="D707" s="264"/>
      <c r="E707" s="283"/>
      <c r="F707" s="264"/>
      <c r="G707" s="277"/>
      <c r="H707" s="277"/>
      <c r="I707" s="267"/>
      <c r="J707" s="26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82"/>
      <c r="C708" s="264"/>
      <c r="D708" s="264"/>
      <c r="E708" s="283"/>
      <c r="F708" s="264"/>
      <c r="G708" s="277"/>
      <c r="H708" s="277"/>
      <c r="I708" s="267"/>
      <c r="J708" s="26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82"/>
      <c r="C709" s="264"/>
      <c r="D709" s="264"/>
      <c r="E709" s="283"/>
      <c r="F709" s="264"/>
      <c r="G709" s="277"/>
      <c r="H709" s="277"/>
      <c r="I709" s="267"/>
      <c r="J709" s="26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82"/>
      <c r="C710" s="264"/>
      <c r="D710" s="264"/>
      <c r="E710" s="283"/>
      <c r="F710" s="264"/>
      <c r="G710" s="277"/>
      <c r="H710" s="277"/>
      <c r="I710" s="267"/>
      <c r="J710" s="26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82"/>
      <c r="C711" s="264"/>
      <c r="D711" s="264"/>
      <c r="E711" s="283"/>
      <c r="F711" s="264"/>
      <c r="G711" s="277"/>
      <c r="H711" s="277"/>
      <c r="I711" s="267"/>
      <c r="J711" s="26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82"/>
      <c r="C712" s="264"/>
      <c r="D712" s="264"/>
      <c r="E712" s="283"/>
      <c r="F712" s="264"/>
      <c r="G712" s="277"/>
      <c r="H712" s="277"/>
      <c r="I712" s="267"/>
      <c r="J712" s="26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82"/>
      <c r="C713" s="264"/>
      <c r="D713" s="264"/>
      <c r="E713" s="283"/>
      <c r="F713" s="264"/>
      <c r="G713" s="277"/>
      <c r="H713" s="277"/>
      <c r="I713" s="267"/>
      <c r="J713" s="26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82"/>
      <c r="C714" s="264"/>
      <c r="D714" s="264"/>
      <c r="E714" s="283"/>
      <c r="F714" s="264"/>
      <c r="G714" s="277"/>
      <c r="H714" s="277"/>
      <c r="I714" s="267"/>
      <c r="J714" s="26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82"/>
      <c r="C715" s="264"/>
      <c r="D715" s="264"/>
      <c r="E715" s="283"/>
      <c r="F715" s="264"/>
      <c r="G715" s="277"/>
      <c r="H715" s="277"/>
      <c r="I715" s="267"/>
      <c r="J715" s="26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82"/>
      <c r="C716" s="264"/>
      <c r="D716" s="264"/>
      <c r="E716" s="283"/>
      <c r="F716" s="264"/>
      <c r="G716" s="277"/>
      <c r="H716" s="277"/>
      <c r="I716" s="267"/>
      <c r="J716" s="26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82"/>
      <c r="C717" s="264"/>
      <c r="D717" s="264"/>
      <c r="E717" s="283"/>
      <c r="F717" s="264"/>
      <c r="G717" s="277"/>
      <c r="H717" s="277"/>
      <c r="I717" s="267"/>
      <c r="J717" s="26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82"/>
      <c r="C718" s="264"/>
      <c r="D718" s="264"/>
      <c r="E718" s="283"/>
      <c r="F718" s="264"/>
      <c r="G718" s="277"/>
      <c r="H718" s="277"/>
      <c r="I718" s="267"/>
      <c r="J718" s="26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82"/>
      <c r="C719" s="264"/>
      <c r="D719" s="264"/>
      <c r="E719" s="283"/>
      <c r="F719" s="264"/>
      <c r="G719" s="277"/>
      <c r="H719" s="277"/>
      <c r="I719" s="267"/>
      <c r="J719" s="26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82"/>
      <c r="C720" s="264"/>
      <c r="D720" s="264"/>
      <c r="E720" s="283"/>
      <c r="F720" s="264"/>
      <c r="G720" s="277"/>
      <c r="H720" s="277"/>
      <c r="I720" s="267"/>
      <c r="J720" s="26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82"/>
      <c r="C721" s="264"/>
      <c r="D721" s="264"/>
      <c r="E721" s="283"/>
      <c r="F721" s="264"/>
      <c r="G721" s="277"/>
      <c r="H721" s="277"/>
      <c r="I721" s="267"/>
      <c r="J721" s="26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82"/>
      <c r="C722" s="264"/>
      <c r="D722" s="264"/>
      <c r="E722" s="283"/>
      <c r="F722" s="264"/>
      <c r="G722" s="277"/>
      <c r="H722" s="277"/>
      <c r="I722" s="267"/>
      <c r="J722" s="26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82"/>
      <c r="C723" s="264"/>
      <c r="D723" s="264"/>
      <c r="E723" s="283"/>
      <c r="F723" s="264"/>
      <c r="G723" s="277"/>
      <c r="H723" s="277"/>
      <c r="I723" s="267"/>
      <c r="J723" s="26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82"/>
      <c r="C724" s="264"/>
      <c r="D724" s="264"/>
      <c r="E724" s="283"/>
      <c r="F724" s="264"/>
      <c r="G724" s="277"/>
      <c r="H724" s="277"/>
      <c r="I724" s="267"/>
      <c r="J724" s="26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82"/>
      <c r="C725" s="264"/>
      <c r="D725" s="264"/>
      <c r="E725" s="283"/>
      <c r="F725" s="264"/>
      <c r="G725" s="277"/>
      <c r="H725" s="277"/>
      <c r="I725" s="267"/>
      <c r="J725" s="26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82"/>
      <c r="C726" s="264"/>
      <c r="D726" s="264"/>
      <c r="E726" s="283"/>
      <c r="F726" s="264"/>
      <c r="G726" s="277"/>
      <c r="H726" s="277"/>
      <c r="I726" s="267"/>
      <c r="J726" s="26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82"/>
      <c r="C727" s="264"/>
      <c r="D727" s="264"/>
      <c r="E727" s="283"/>
      <c r="F727" s="264"/>
      <c r="G727" s="277"/>
      <c r="H727" s="277"/>
      <c r="I727" s="267"/>
      <c r="J727" s="26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82"/>
      <c r="C728" s="264"/>
      <c r="D728" s="264"/>
      <c r="E728" s="283"/>
      <c r="F728" s="264"/>
      <c r="G728" s="277"/>
      <c r="H728" s="277"/>
      <c r="I728" s="267"/>
      <c r="J728" s="26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82"/>
      <c r="C729" s="264"/>
      <c r="D729" s="264"/>
      <c r="E729" s="283"/>
      <c r="F729" s="264"/>
      <c r="G729" s="277"/>
      <c r="H729" s="277"/>
      <c r="I729" s="267"/>
      <c r="J729" s="26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82"/>
      <c r="C730" s="264"/>
      <c r="D730" s="264"/>
      <c r="E730" s="283"/>
      <c r="F730" s="264"/>
      <c r="G730" s="277"/>
      <c r="H730" s="277"/>
      <c r="I730" s="267"/>
      <c r="J730" s="26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82"/>
      <c r="C731" s="264"/>
      <c r="D731" s="264"/>
      <c r="E731" s="283"/>
      <c r="F731" s="264"/>
      <c r="G731" s="277"/>
      <c r="H731" s="277"/>
      <c r="I731" s="267"/>
      <c r="J731" s="26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82"/>
      <c r="C732" s="264"/>
      <c r="D732" s="264"/>
      <c r="E732" s="283"/>
      <c r="F732" s="264"/>
      <c r="G732" s="277"/>
      <c r="H732" s="277"/>
      <c r="I732" s="267"/>
      <c r="J732" s="26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82"/>
      <c r="C733" s="264"/>
      <c r="D733" s="264"/>
      <c r="E733" s="283"/>
      <c r="F733" s="264"/>
      <c r="G733" s="277"/>
      <c r="H733" s="277"/>
      <c r="I733" s="267"/>
      <c r="J733" s="26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82"/>
      <c r="C734" s="264"/>
      <c r="D734" s="264"/>
      <c r="E734" s="283"/>
      <c r="F734" s="264"/>
      <c r="G734" s="277"/>
      <c r="H734" s="277"/>
      <c r="I734" s="267"/>
      <c r="J734" s="26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82"/>
      <c r="C735" s="264"/>
      <c r="D735" s="264"/>
      <c r="E735" s="283"/>
      <c r="F735" s="264"/>
      <c r="G735" s="277"/>
      <c r="H735" s="277"/>
      <c r="I735" s="267"/>
      <c r="J735" s="26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82"/>
      <c r="C736" s="264"/>
      <c r="D736" s="264"/>
      <c r="E736" s="283"/>
      <c r="F736" s="264"/>
      <c r="G736" s="277"/>
      <c r="H736" s="277"/>
      <c r="I736" s="267"/>
      <c r="J736" s="26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82"/>
      <c r="C737" s="264"/>
      <c r="D737" s="264"/>
      <c r="E737" s="283"/>
      <c r="F737" s="264"/>
      <c r="G737" s="277"/>
      <c r="H737" s="277"/>
      <c r="I737" s="267"/>
      <c r="J737" s="26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82"/>
      <c r="C738" s="264"/>
      <c r="D738" s="264"/>
      <c r="E738" s="283"/>
      <c r="F738" s="264"/>
      <c r="G738" s="277"/>
      <c r="H738" s="277"/>
      <c r="I738" s="267"/>
      <c r="J738" s="26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82"/>
      <c r="C739" s="264"/>
      <c r="D739" s="264"/>
      <c r="E739" s="283"/>
      <c r="F739" s="264"/>
      <c r="G739" s="277"/>
      <c r="H739" s="277"/>
      <c r="I739" s="267"/>
      <c r="J739" s="26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82"/>
      <c r="C740" s="264"/>
      <c r="D740" s="264"/>
      <c r="E740" s="283"/>
      <c r="F740" s="264"/>
      <c r="G740" s="277"/>
      <c r="H740" s="277"/>
      <c r="I740" s="267"/>
      <c r="J740" s="26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82"/>
      <c r="C741" s="264"/>
      <c r="D741" s="264"/>
      <c r="E741" s="283"/>
      <c r="F741" s="264"/>
      <c r="G741" s="277"/>
      <c r="H741" s="277"/>
      <c r="I741" s="267"/>
      <c r="J741" s="26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82"/>
      <c r="C742" s="264"/>
      <c r="D742" s="264"/>
      <c r="E742" s="283"/>
      <c r="F742" s="264"/>
      <c r="G742" s="277"/>
      <c r="H742" s="277"/>
      <c r="I742" s="267"/>
      <c r="J742" s="26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82"/>
      <c r="C743" s="264"/>
      <c r="D743" s="264"/>
      <c r="E743" s="283"/>
      <c r="F743" s="264"/>
      <c r="G743" s="277"/>
      <c r="H743" s="277"/>
      <c r="I743" s="267"/>
      <c r="J743" s="26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82"/>
      <c r="C744" s="264"/>
      <c r="D744" s="264"/>
      <c r="E744" s="283"/>
      <c r="F744" s="264"/>
      <c r="G744" s="277"/>
      <c r="H744" s="277"/>
      <c r="I744" s="267"/>
      <c r="J744" s="26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82"/>
      <c r="C745" s="264"/>
      <c r="D745" s="264"/>
      <c r="E745" s="283"/>
      <c r="F745" s="264"/>
      <c r="G745" s="277"/>
      <c r="H745" s="277"/>
      <c r="I745" s="267"/>
      <c r="J745" s="26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82"/>
      <c r="C746" s="264"/>
      <c r="D746" s="264"/>
      <c r="E746" s="283"/>
      <c r="F746" s="264"/>
      <c r="G746" s="277"/>
      <c r="H746" s="277"/>
      <c r="I746" s="267"/>
      <c r="J746" s="26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82"/>
      <c r="C747" s="264"/>
      <c r="D747" s="264"/>
      <c r="E747" s="283"/>
      <c r="F747" s="264"/>
      <c r="G747" s="277"/>
      <c r="H747" s="277"/>
      <c r="I747" s="267"/>
      <c r="J747" s="26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82"/>
      <c r="C748" s="264"/>
      <c r="D748" s="264"/>
      <c r="E748" s="283"/>
      <c r="F748" s="264"/>
      <c r="G748" s="277"/>
      <c r="H748" s="277"/>
      <c r="I748" s="267"/>
      <c r="J748" s="26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82"/>
      <c r="C749" s="264"/>
      <c r="D749" s="264"/>
      <c r="E749" s="283"/>
      <c r="F749" s="264"/>
      <c r="G749" s="277"/>
      <c r="H749" s="277"/>
      <c r="I749" s="267"/>
      <c r="J749" s="26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82"/>
      <c r="C750" s="264"/>
      <c r="D750" s="264"/>
      <c r="E750" s="283"/>
      <c r="F750" s="264"/>
      <c r="G750" s="277"/>
      <c r="H750" s="277"/>
      <c r="I750" s="267"/>
      <c r="J750" s="26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82"/>
      <c r="C751" s="264"/>
      <c r="D751" s="264"/>
      <c r="E751" s="283"/>
      <c r="F751" s="264"/>
      <c r="G751" s="277"/>
      <c r="H751" s="277"/>
      <c r="I751" s="267"/>
      <c r="J751" s="26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82"/>
      <c r="C752" s="264"/>
      <c r="D752" s="264"/>
      <c r="E752" s="283"/>
      <c r="F752" s="264"/>
      <c r="G752" s="277"/>
      <c r="H752" s="277"/>
      <c r="I752" s="267"/>
      <c r="J752" s="26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82"/>
      <c r="C753" s="264"/>
      <c r="D753" s="264"/>
      <c r="E753" s="283"/>
      <c r="F753" s="264"/>
      <c r="G753" s="277"/>
      <c r="H753" s="277"/>
      <c r="I753" s="267"/>
      <c r="J753" s="26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82"/>
      <c r="C754" s="264"/>
      <c r="D754" s="264"/>
      <c r="E754" s="283"/>
      <c r="F754" s="264"/>
      <c r="G754" s="277"/>
      <c r="H754" s="277"/>
      <c r="I754" s="267"/>
      <c r="J754" s="26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82"/>
      <c r="C755" s="264"/>
      <c r="D755" s="264"/>
      <c r="E755" s="283"/>
      <c r="F755" s="264"/>
      <c r="G755" s="277"/>
      <c r="H755" s="277"/>
      <c r="I755" s="267"/>
      <c r="J755" s="26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82"/>
      <c r="C756" s="264"/>
      <c r="D756" s="264"/>
      <c r="E756" s="283"/>
      <c r="F756" s="264"/>
      <c r="G756" s="277"/>
      <c r="H756" s="277"/>
      <c r="I756" s="267"/>
      <c r="J756" s="26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82"/>
      <c r="C757" s="264"/>
      <c r="D757" s="264"/>
      <c r="E757" s="283"/>
      <c r="F757" s="264"/>
      <c r="G757" s="277"/>
      <c r="H757" s="277"/>
      <c r="I757" s="267"/>
      <c r="J757" s="26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82"/>
      <c r="C758" s="264"/>
      <c r="D758" s="264"/>
      <c r="E758" s="283"/>
      <c r="F758" s="264"/>
      <c r="G758" s="277"/>
      <c r="H758" s="277"/>
      <c r="I758" s="267"/>
      <c r="J758" s="26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82"/>
      <c r="C759" s="264"/>
      <c r="D759" s="264"/>
      <c r="E759" s="283"/>
      <c r="F759" s="264"/>
      <c r="G759" s="277"/>
      <c r="H759" s="277"/>
      <c r="I759" s="267"/>
      <c r="J759" s="26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82"/>
      <c r="C760" s="264"/>
      <c r="D760" s="264"/>
      <c r="E760" s="283"/>
      <c r="F760" s="264"/>
      <c r="G760" s="277"/>
      <c r="H760" s="277"/>
      <c r="I760" s="267"/>
      <c r="J760" s="26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82"/>
      <c r="C761" s="264"/>
      <c r="D761" s="264"/>
      <c r="E761" s="283"/>
      <c r="F761" s="264"/>
      <c r="G761" s="277"/>
      <c r="H761" s="277"/>
      <c r="I761" s="267"/>
      <c r="J761" s="26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82"/>
      <c r="C762" s="264"/>
      <c r="D762" s="264"/>
      <c r="E762" s="283"/>
      <c r="F762" s="264"/>
      <c r="G762" s="277"/>
      <c r="H762" s="277"/>
      <c r="I762" s="267"/>
      <c r="J762" s="26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82"/>
      <c r="C763" s="264"/>
      <c r="D763" s="264"/>
      <c r="E763" s="283"/>
      <c r="F763" s="264"/>
      <c r="G763" s="277"/>
      <c r="H763" s="277"/>
      <c r="I763" s="267"/>
      <c r="J763" s="26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82"/>
      <c r="C764" s="264"/>
      <c r="D764" s="264"/>
      <c r="E764" s="283"/>
      <c r="F764" s="264"/>
      <c r="G764" s="277"/>
      <c r="H764" s="277"/>
      <c r="I764" s="267"/>
      <c r="J764" s="26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82"/>
      <c r="C765" s="264"/>
      <c r="D765" s="264"/>
      <c r="E765" s="283"/>
      <c r="F765" s="264"/>
      <c r="G765" s="277"/>
      <c r="H765" s="277"/>
      <c r="I765" s="267"/>
      <c r="J765" s="26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82"/>
      <c r="C766" s="264"/>
      <c r="D766" s="264"/>
      <c r="E766" s="283"/>
      <c r="F766" s="264"/>
      <c r="G766" s="277"/>
      <c r="H766" s="277"/>
      <c r="I766" s="267"/>
      <c r="J766" s="26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82"/>
      <c r="C767" s="264"/>
      <c r="D767" s="264"/>
      <c r="E767" s="283"/>
      <c r="F767" s="264"/>
      <c r="G767" s="277"/>
      <c r="H767" s="277"/>
      <c r="I767" s="267"/>
      <c r="J767" s="26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82"/>
      <c r="C768" s="264"/>
      <c r="D768" s="264"/>
      <c r="E768" s="283"/>
      <c r="F768" s="264"/>
      <c r="G768" s="277"/>
      <c r="H768" s="277"/>
      <c r="I768" s="267"/>
      <c r="J768" s="26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82"/>
      <c r="C769" s="264"/>
      <c r="D769" s="264"/>
      <c r="E769" s="283"/>
      <c r="F769" s="264"/>
      <c r="G769" s="277"/>
      <c r="H769" s="277"/>
      <c r="I769" s="267"/>
      <c r="J769" s="26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82"/>
      <c r="C770" s="264"/>
      <c r="D770" s="264"/>
      <c r="E770" s="283"/>
      <c r="F770" s="264"/>
      <c r="G770" s="277"/>
      <c r="H770" s="277"/>
      <c r="I770" s="267"/>
      <c r="J770" s="26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82"/>
      <c r="C771" s="264"/>
      <c r="D771" s="264"/>
      <c r="E771" s="283"/>
      <c r="F771" s="264"/>
      <c r="G771" s="277"/>
      <c r="H771" s="277"/>
      <c r="I771" s="267"/>
      <c r="J771" s="26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82"/>
      <c r="C772" s="264"/>
      <c r="D772" s="264"/>
      <c r="E772" s="283"/>
      <c r="F772" s="264"/>
      <c r="G772" s="277"/>
      <c r="H772" s="277"/>
      <c r="I772" s="267"/>
      <c r="J772" s="26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82"/>
      <c r="C773" s="264"/>
      <c r="D773" s="264"/>
      <c r="E773" s="283"/>
      <c r="F773" s="264"/>
      <c r="G773" s="277"/>
      <c r="H773" s="277"/>
      <c r="I773" s="267"/>
      <c r="J773" s="26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82"/>
      <c r="C774" s="264"/>
      <c r="D774" s="264"/>
      <c r="E774" s="283"/>
      <c r="F774" s="264"/>
      <c r="G774" s="277"/>
      <c r="H774" s="277"/>
      <c r="I774" s="267"/>
      <c r="J774" s="26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82"/>
      <c r="C775" s="264"/>
      <c r="D775" s="264"/>
      <c r="E775" s="283"/>
      <c r="F775" s="264"/>
      <c r="G775" s="277"/>
      <c r="H775" s="277"/>
      <c r="I775" s="267"/>
      <c r="J775" s="26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82"/>
      <c r="C776" s="264"/>
      <c r="D776" s="264"/>
      <c r="E776" s="283"/>
      <c r="F776" s="264"/>
      <c r="G776" s="277"/>
      <c r="H776" s="277"/>
      <c r="I776" s="267"/>
      <c r="J776" s="26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82"/>
      <c r="C777" s="264"/>
      <c r="D777" s="264"/>
      <c r="E777" s="283"/>
      <c r="F777" s="264"/>
      <c r="G777" s="277"/>
      <c r="H777" s="277"/>
      <c r="I777" s="267"/>
      <c r="J777" s="26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82"/>
      <c r="C778" s="264"/>
      <c r="D778" s="264"/>
      <c r="E778" s="283"/>
      <c r="F778" s="264"/>
      <c r="G778" s="277"/>
      <c r="H778" s="277"/>
      <c r="I778" s="267"/>
      <c r="J778" s="26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82"/>
      <c r="C779" s="264"/>
      <c r="D779" s="264"/>
      <c r="E779" s="283"/>
      <c r="F779" s="264"/>
      <c r="G779" s="277"/>
      <c r="H779" s="277"/>
      <c r="I779" s="267"/>
      <c r="J779" s="26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82"/>
      <c r="C780" s="264"/>
      <c r="D780" s="264"/>
      <c r="E780" s="283"/>
      <c r="F780" s="264"/>
      <c r="G780" s="277"/>
      <c r="H780" s="277"/>
      <c r="I780" s="267"/>
      <c r="J780" s="26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82"/>
      <c r="C781" s="264"/>
      <c r="D781" s="264"/>
      <c r="E781" s="283"/>
      <c r="F781" s="264"/>
      <c r="G781" s="277"/>
      <c r="H781" s="277"/>
      <c r="I781" s="267"/>
      <c r="J781" s="26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82"/>
      <c r="C782" s="264"/>
      <c r="D782" s="264"/>
      <c r="E782" s="283"/>
      <c r="F782" s="264"/>
      <c r="G782" s="277"/>
      <c r="H782" s="277"/>
      <c r="I782" s="267"/>
      <c r="J782" s="26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82"/>
      <c r="C783" s="264"/>
      <c r="D783" s="264"/>
      <c r="E783" s="283"/>
      <c r="F783" s="264"/>
      <c r="G783" s="277"/>
      <c r="H783" s="277"/>
      <c r="I783" s="267"/>
      <c r="J783" s="26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82"/>
      <c r="C784" s="264"/>
      <c r="D784" s="264"/>
      <c r="E784" s="283"/>
      <c r="F784" s="264"/>
      <c r="G784" s="277"/>
      <c r="H784" s="277"/>
      <c r="I784" s="267"/>
      <c r="J784" s="26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82"/>
      <c r="C785" s="264"/>
      <c r="D785" s="264"/>
      <c r="E785" s="283"/>
      <c r="F785" s="264"/>
      <c r="G785" s="277"/>
      <c r="H785" s="277"/>
      <c r="I785" s="267"/>
      <c r="J785" s="26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82"/>
      <c r="C786" s="264"/>
      <c r="D786" s="264"/>
      <c r="E786" s="283"/>
      <c r="F786" s="264"/>
      <c r="G786" s="277"/>
      <c r="H786" s="277"/>
      <c r="I786" s="267"/>
      <c r="J786" s="26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82"/>
      <c r="C787" s="264"/>
      <c r="D787" s="264"/>
      <c r="E787" s="283"/>
      <c r="F787" s="264"/>
      <c r="G787" s="277"/>
      <c r="H787" s="277"/>
      <c r="I787" s="267"/>
      <c r="J787" s="26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82"/>
      <c r="C788" s="264"/>
      <c r="D788" s="264"/>
      <c r="E788" s="283"/>
      <c r="F788" s="264"/>
      <c r="G788" s="277"/>
      <c r="H788" s="277"/>
      <c r="I788" s="267"/>
      <c r="J788" s="26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82"/>
      <c r="C789" s="264"/>
      <c r="D789" s="264"/>
      <c r="E789" s="283"/>
      <c r="F789" s="264"/>
      <c r="G789" s="277"/>
      <c r="H789" s="277"/>
      <c r="I789" s="267"/>
      <c r="J789" s="26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82"/>
      <c r="C790" s="264"/>
      <c r="D790" s="264"/>
      <c r="E790" s="283"/>
      <c r="F790" s="264"/>
      <c r="G790" s="277"/>
      <c r="H790" s="277"/>
      <c r="I790" s="267"/>
      <c r="J790" s="26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82"/>
      <c r="C791" s="264"/>
      <c r="D791" s="264"/>
      <c r="E791" s="283"/>
      <c r="F791" s="264"/>
      <c r="G791" s="277"/>
      <c r="H791" s="277"/>
      <c r="I791" s="267"/>
      <c r="J791" s="26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82"/>
      <c r="C792" s="264"/>
      <c r="D792" s="264"/>
      <c r="E792" s="283"/>
      <c r="F792" s="264"/>
      <c r="G792" s="277"/>
      <c r="H792" s="277"/>
      <c r="I792" s="267"/>
      <c r="J792" s="26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82"/>
      <c r="C793" s="264"/>
      <c r="D793" s="264"/>
      <c r="E793" s="283"/>
      <c r="F793" s="264"/>
      <c r="G793" s="277"/>
      <c r="H793" s="277"/>
      <c r="I793" s="267"/>
      <c r="J793" s="26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82"/>
      <c r="C794" s="264"/>
      <c r="D794" s="264"/>
      <c r="E794" s="283"/>
      <c r="F794" s="264"/>
      <c r="G794" s="277"/>
      <c r="H794" s="277"/>
      <c r="I794" s="267"/>
      <c r="J794" s="26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82"/>
      <c r="C795" s="264"/>
      <c r="D795" s="264"/>
      <c r="E795" s="283"/>
      <c r="F795" s="264"/>
      <c r="G795" s="277"/>
      <c r="H795" s="277"/>
      <c r="I795" s="267"/>
      <c r="J795" s="26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82"/>
      <c r="C796" s="264"/>
      <c r="D796" s="264"/>
      <c r="E796" s="283"/>
      <c r="F796" s="264"/>
      <c r="G796" s="277"/>
      <c r="H796" s="277"/>
      <c r="I796" s="267"/>
      <c r="J796" s="26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82"/>
      <c r="C797" s="264"/>
      <c r="D797" s="264"/>
      <c r="E797" s="283"/>
      <c r="F797" s="264"/>
      <c r="G797" s="277"/>
      <c r="H797" s="277"/>
      <c r="I797" s="267"/>
      <c r="J797" s="26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82"/>
      <c r="C798" s="264"/>
      <c r="D798" s="264"/>
      <c r="E798" s="283"/>
      <c r="F798" s="264"/>
      <c r="G798" s="277"/>
      <c r="H798" s="277"/>
      <c r="I798" s="267"/>
      <c r="J798" s="26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82"/>
      <c r="C799" s="264"/>
      <c r="D799" s="264"/>
      <c r="E799" s="283"/>
      <c r="F799" s="264"/>
      <c r="G799" s="277"/>
      <c r="H799" s="277"/>
      <c r="I799" s="267"/>
      <c r="J799" s="26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82"/>
      <c r="C800" s="264"/>
      <c r="D800" s="264"/>
      <c r="E800" s="283"/>
      <c r="F800" s="264"/>
      <c r="G800" s="277"/>
      <c r="H800" s="277"/>
      <c r="I800" s="267"/>
      <c r="J800" s="26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82"/>
      <c r="C801" s="264"/>
      <c r="D801" s="264"/>
      <c r="E801" s="283"/>
      <c r="F801" s="264"/>
      <c r="G801" s="277"/>
      <c r="H801" s="277"/>
      <c r="I801" s="267"/>
      <c r="J801" s="26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82"/>
      <c r="C802" s="264"/>
      <c r="D802" s="264"/>
      <c r="E802" s="283"/>
      <c r="F802" s="264"/>
      <c r="G802" s="277"/>
      <c r="H802" s="277"/>
      <c r="I802" s="267"/>
      <c r="J802" s="26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82"/>
      <c r="C803" s="264"/>
      <c r="D803" s="264"/>
      <c r="E803" s="283"/>
      <c r="F803" s="264"/>
      <c r="G803" s="277"/>
      <c r="H803" s="277"/>
      <c r="I803" s="267"/>
      <c r="J803" s="26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82"/>
      <c r="C804" s="264"/>
      <c r="D804" s="264"/>
      <c r="E804" s="283"/>
      <c r="F804" s="264"/>
      <c r="G804" s="277"/>
      <c r="H804" s="277"/>
      <c r="I804" s="267"/>
      <c r="J804" s="26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82"/>
      <c r="C805" s="264"/>
      <c r="D805" s="264"/>
      <c r="E805" s="283"/>
      <c r="F805" s="264"/>
      <c r="G805" s="277"/>
      <c r="H805" s="277"/>
      <c r="I805" s="267"/>
      <c r="J805" s="26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82"/>
      <c r="C806" s="264"/>
      <c r="D806" s="264"/>
      <c r="E806" s="283"/>
      <c r="F806" s="264"/>
      <c r="G806" s="277"/>
      <c r="H806" s="277"/>
      <c r="I806" s="267"/>
      <c r="J806" s="26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82"/>
      <c r="C807" s="264"/>
      <c r="D807" s="264"/>
      <c r="E807" s="283"/>
      <c r="F807" s="264"/>
      <c r="G807" s="277"/>
      <c r="H807" s="277"/>
      <c r="I807" s="267"/>
      <c r="J807" s="26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82"/>
      <c r="C808" s="264"/>
      <c r="D808" s="264"/>
      <c r="E808" s="283"/>
      <c r="F808" s="264"/>
      <c r="G808" s="277"/>
      <c r="H808" s="277"/>
      <c r="I808" s="267"/>
      <c r="J808" s="26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82"/>
      <c r="C809" s="264"/>
      <c r="D809" s="264"/>
      <c r="E809" s="283"/>
      <c r="F809" s="264"/>
      <c r="G809" s="277"/>
      <c r="H809" s="277"/>
      <c r="I809" s="267"/>
      <c r="J809" s="26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82"/>
      <c r="C810" s="264"/>
      <c r="D810" s="264"/>
      <c r="E810" s="283"/>
      <c r="F810" s="264"/>
      <c r="G810" s="277"/>
      <c r="H810" s="277"/>
      <c r="I810" s="267"/>
      <c r="J810" s="26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82"/>
      <c r="C811" s="264"/>
      <c r="D811" s="264"/>
      <c r="E811" s="283"/>
      <c r="F811" s="264"/>
      <c r="G811" s="277"/>
      <c r="H811" s="277"/>
      <c r="I811" s="267"/>
      <c r="J811" s="26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82"/>
      <c r="C812" s="264"/>
      <c r="D812" s="264"/>
      <c r="E812" s="283"/>
      <c r="F812" s="264"/>
      <c r="G812" s="277"/>
      <c r="H812" s="277"/>
      <c r="I812" s="267"/>
      <c r="J812" s="26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82"/>
      <c r="C813" s="264"/>
      <c r="D813" s="264"/>
      <c r="E813" s="283"/>
      <c r="F813" s="264"/>
      <c r="G813" s="277"/>
      <c r="H813" s="277"/>
      <c r="I813" s="267"/>
      <c r="J813" s="26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82"/>
      <c r="C814" s="264"/>
      <c r="D814" s="264"/>
      <c r="E814" s="283"/>
      <c r="F814" s="264"/>
      <c r="G814" s="277"/>
      <c r="H814" s="277"/>
      <c r="I814" s="267"/>
      <c r="J814" s="26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82"/>
      <c r="C815" s="264"/>
      <c r="D815" s="264"/>
      <c r="E815" s="283"/>
      <c r="F815" s="264"/>
      <c r="G815" s="277"/>
      <c r="H815" s="277"/>
      <c r="I815" s="267"/>
      <c r="J815" s="26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82"/>
      <c r="C816" s="264"/>
      <c r="D816" s="264"/>
      <c r="E816" s="283"/>
      <c r="F816" s="264"/>
      <c r="G816" s="277"/>
      <c r="H816" s="277"/>
      <c r="I816" s="267"/>
      <c r="J816" s="26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82"/>
      <c r="C817" s="264"/>
      <c r="D817" s="264"/>
      <c r="E817" s="283"/>
      <c r="F817" s="264"/>
      <c r="G817" s="277"/>
      <c r="H817" s="277"/>
      <c r="I817" s="267"/>
      <c r="J817" s="26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82"/>
      <c r="C818" s="264"/>
      <c r="D818" s="264"/>
      <c r="E818" s="283"/>
      <c r="F818" s="264"/>
      <c r="G818" s="277"/>
      <c r="H818" s="277"/>
      <c r="I818" s="267"/>
      <c r="J818" s="26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82"/>
      <c r="C819" s="264"/>
      <c r="D819" s="264"/>
      <c r="E819" s="283"/>
      <c r="F819" s="264"/>
      <c r="G819" s="277"/>
      <c r="H819" s="277"/>
      <c r="I819" s="267"/>
      <c r="J819" s="26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82"/>
      <c r="C820" s="264"/>
      <c r="D820" s="264"/>
      <c r="E820" s="283"/>
      <c r="F820" s="264"/>
      <c r="G820" s="277"/>
      <c r="H820" s="277"/>
      <c r="I820" s="267"/>
      <c r="J820" s="26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82"/>
      <c r="C821" s="264"/>
      <c r="D821" s="264"/>
      <c r="E821" s="283"/>
      <c r="F821" s="264"/>
      <c r="G821" s="277"/>
      <c r="H821" s="277"/>
      <c r="I821" s="267"/>
      <c r="J821" s="26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82"/>
      <c r="C822" s="264"/>
      <c r="D822" s="264"/>
      <c r="E822" s="283"/>
      <c r="F822" s="264"/>
      <c r="G822" s="277"/>
      <c r="H822" s="277"/>
      <c r="I822" s="267"/>
      <c r="J822" s="26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82"/>
      <c r="C823" s="264"/>
      <c r="D823" s="264"/>
      <c r="E823" s="283"/>
      <c r="F823" s="264"/>
      <c r="G823" s="277"/>
      <c r="H823" s="277"/>
      <c r="I823" s="267"/>
      <c r="J823" s="26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82"/>
      <c r="C824" s="264"/>
      <c r="D824" s="264"/>
      <c r="E824" s="283"/>
      <c r="F824" s="264"/>
      <c r="G824" s="277"/>
      <c r="H824" s="277"/>
      <c r="I824" s="267"/>
      <c r="J824" s="26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82"/>
      <c r="C825" s="264"/>
      <c r="D825" s="264"/>
      <c r="E825" s="283"/>
      <c r="F825" s="264"/>
      <c r="G825" s="277"/>
      <c r="H825" s="277"/>
      <c r="I825" s="267"/>
      <c r="J825" s="26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82"/>
      <c r="C826" s="264"/>
      <c r="D826" s="264"/>
      <c r="E826" s="283"/>
      <c r="F826" s="264"/>
      <c r="G826" s="277"/>
      <c r="H826" s="277"/>
      <c r="I826" s="267"/>
      <c r="J826" s="26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82"/>
      <c r="C827" s="264"/>
      <c r="D827" s="264"/>
      <c r="E827" s="283"/>
      <c r="F827" s="264"/>
      <c r="G827" s="277"/>
      <c r="H827" s="277"/>
      <c r="I827" s="267"/>
      <c r="J827" s="26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82"/>
      <c r="C828" s="264"/>
      <c r="D828" s="264"/>
      <c r="E828" s="283"/>
      <c r="F828" s="264"/>
      <c r="G828" s="277"/>
      <c r="H828" s="277"/>
      <c r="I828" s="267"/>
      <c r="J828" s="26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82"/>
      <c r="C829" s="264"/>
      <c r="D829" s="264"/>
      <c r="E829" s="283"/>
      <c r="F829" s="264"/>
      <c r="G829" s="277"/>
      <c r="H829" s="277"/>
      <c r="I829" s="267"/>
      <c r="J829" s="26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82"/>
      <c r="C830" s="264"/>
      <c r="D830" s="264"/>
      <c r="E830" s="283"/>
      <c r="F830" s="264"/>
      <c r="G830" s="277"/>
      <c r="H830" s="277"/>
      <c r="I830" s="267"/>
      <c r="J830" s="26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82"/>
      <c r="C831" s="264"/>
      <c r="D831" s="264"/>
      <c r="E831" s="283"/>
      <c r="F831" s="264"/>
      <c r="G831" s="277"/>
      <c r="H831" s="277"/>
      <c r="I831" s="267"/>
      <c r="J831" s="26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82"/>
      <c r="C832" s="264"/>
      <c r="D832" s="264"/>
      <c r="E832" s="283"/>
      <c r="F832" s="264"/>
      <c r="G832" s="277"/>
      <c r="H832" s="277"/>
      <c r="I832" s="267"/>
      <c r="J832" s="26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82"/>
      <c r="C833" s="264"/>
      <c r="D833" s="264"/>
      <c r="E833" s="283"/>
      <c r="F833" s="264"/>
      <c r="G833" s="277"/>
      <c r="H833" s="277"/>
      <c r="I833" s="267"/>
      <c r="J833" s="26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82"/>
      <c r="C834" s="264"/>
      <c r="D834" s="264"/>
      <c r="E834" s="283"/>
      <c r="F834" s="264"/>
      <c r="G834" s="277"/>
      <c r="H834" s="277"/>
      <c r="I834" s="267"/>
      <c r="J834" s="26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82"/>
      <c r="C835" s="264"/>
      <c r="D835" s="264"/>
      <c r="E835" s="283"/>
      <c r="F835" s="264"/>
      <c r="G835" s="277"/>
      <c r="H835" s="277"/>
      <c r="I835" s="267"/>
      <c r="J835" s="26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82"/>
      <c r="C836" s="264"/>
      <c r="D836" s="264"/>
      <c r="E836" s="283"/>
      <c r="F836" s="264"/>
      <c r="G836" s="277"/>
      <c r="H836" s="277"/>
      <c r="I836" s="267"/>
      <c r="J836" s="26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82"/>
      <c r="C837" s="264"/>
      <c r="D837" s="264"/>
      <c r="E837" s="283"/>
      <c r="F837" s="264"/>
      <c r="G837" s="277"/>
      <c r="H837" s="277"/>
      <c r="I837" s="267"/>
      <c r="J837" s="26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82"/>
      <c r="C838" s="264"/>
      <c r="D838" s="264"/>
      <c r="E838" s="283"/>
      <c r="F838" s="264"/>
      <c r="G838" s="277"/>
      <c r="H838" s="277"/>
      <c r="I838" s="267"/>
      <c r="J838" s="26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82"/>
      <c r="C839" s="264"/>
      <c r="D839" s="264"/>
      <c r="E839" s="283"/>
      <c r="F839" s="264"/>
      <c r="G839" s="277"/>
      <c r="H839" s="277"/>
      <c r="I839" s="267"/>
      <c r="J839" s="26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82"/>
      <c r="C840" s="264"/>
      <c r="D840" s="264"/>
      <c r="E840" s="283"/>
      <c r="F840" s="264"/>
      <c r="G840" s="277"/>
      <c r="H840" s="277"/>
      <c r="I840" s="267"/>
      <c r="J840" s="26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82"/>
      <c r="C841" s="264"/>
      <c r="D841" s="264"/>
      <c r="E841" s="283"/>
      <c r="F841" s="264"/>
      <c r="G841" s="277"/>
      <c r="H841" s="277"/>
      <c r="I841" s="267"/>
      <c r="J841" s="26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82"/>
      <c r="C842" s="264"/>
      <c r="D842" s="264"/>
      <c r="E842" s="283"/>
      <c r="F842" s="264"/>
      <c r="G842" s="277"/>
      <c r="H842" s="277"/>
      <c r="I842" s="267"/>
      <c r="J842" s="26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82"/>
      <c r="C843" s="264"/>
      <c r="D843" s="264"/>
      <c r="E843" s="283"/>
      <c r="F843" s="264"/>
      <c r="G843" s="277"/>
      <c r="H843" s="277"/>
      <c r="I843" s="267"/>
      <c r="J843" s="26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82"/>
      <c r="C844" s="264"/>
      <c r="D844" s="264"/>
      <c r="E844" s="283"/>
      <c r="F844" s="264"/>
      <c r="G844" s="277"/>
      <c r="H844" s="277"/>
      <c r="I844" s="267"/>
      <c r="J844" s="26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82"/>
      <c r="C845" s="264"/>
      <c r="D845" s="264"/>
      <c r="E845" s="283"/>
      <c r="F845" s="264"/>
      <c r="G845" s="277"/>
      <c r="H845" s="277"/>
      <c r="I845" s="267"/>
      <c r="J845" s="26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82"/>
      <c r="C846" s="264"/>
      <c r="D846" s="264"/>
      <c r="E846" s="283"/>
      <c r="F846" s="264"/>
      <c r="G846" s="277"/>
      <c r="H846" s="277"/>
      <c r="I846" s="267"/>
      <c r="J846" s="26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82"/>
      <c r="C847" s="264"/>
      <c r="D847" s="264"/>
      <c r="E847" s="283"/>
      <c r="F847" s="264"/>
      <c r="G847" s="277"/>
      <c r="H847" s="277"/>
      <c r="I847" s="267"/>
      <c r="J847" s="26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82"/>
      <c r="C848" s="264"/>
      <c r="D848" s="264"/>
      <c r="E848" s="283"/>
      <c r="F848" s="264"/>
      <c r="G848" s="277"/>
      <c r="H848" s="277"/>
      <c r="I848" s="267"/>
      <c r="J848" s="26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82"/>
      <c r="C849" s="264"/>
      <c r="D849" s="264"/>
      <c r="E849" s="283"/>
      <c r="F849" s="264"/>
      <c r="G849" s="277"/>
      <c r="H849" s="277"/>
      <c r="I849" s="267"/>
      <c r="J849" s="26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82"/>
      <c r="C850" s="264"/>
      <c r="D850" s="264"/>
      <c r="E850" s="283"/>
      <c r="F850" s="264"/>
      <c r="G850" s="277"/>
      <c r="H850" s="277"/>
      <c r="I850" s="267"/>
      <c r="J850" s="26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82"/>
      <c r="C851" s="264"/>
      <c r="D851" s="264"/>
      <c r="E851" s="283"/>
      <c r="F851" s="264"/>
      <c r="G851" s="277"/>
      <c r="H851" s="277"/>
      <c r="I851" s="267"/>
      <c r="J851" s="26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82"/>
      <c r="C852" s="264"/>
      <c r="D852" s="264"/>
      <c r="E852" s="283"/>
      <c r="F852" s="264"/>
      <c r="G852" s="277"/>
      <c r="H852" s="277"/>
      <c r="I852" s="267"/>
      <c r="J852" s="26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82"/>
      <c r="C853" s="264"/>
      <c r="D853" s="264"/>
      <c r="E853" s="283"/>
      <c r="F853" s="264"/>
      <c r="G853" s="277"/>
      <c r="H853" s="277"/>
      <c r="I853" s="267"/>
      <c r="J853" s="26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82"/>
      <c r="C854" s="264"/>
      <c r="D854" s="264"/>
      <c r="E854" s="283"/>
      <c r="F854" s="264"/>
      <c r="G854" s="277"/>
      <c r="H854" s="277"/>
      <c r="I854" s="267"/>
      <c r="J854" s="26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82"/>
      <c r="C855" s="264"/>
      <c r="D855" s="264"/>
      <c r="E855" s="283"/>
      <c r="F855" s="264"/>
      <c r="G855" s="277"/>
      <c r="H855" s="277"/>
      <c r="I855" s="267"/>
      <c r="J855" s="26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82"/>
      <c r="C856" s="264"/>
      <c r="D856" s="264"/>
      <c r="E856" s="283"/>
      <c r="F856" s="264"/>
      <c r="G856" s="277"/>
      <c r="H856" s="277"/>
      <c r="I856" s="267"/>
      <c r="J856" s="26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82"/>
      <c r="C857" s="264"/>
      <c r="D857" s="264"/>
      <c r="E857" s="283"/>
      <c r="F857" s="264"/>
      <c r="G857" s="277"/>
      <c r="H857" s="277"/>
      <c r="I857" s="267"/>
      <c r="J857" s="26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82"/>
      <c r="C858" s="264"/>
      <c r="D858" s="264"/>
      <c r="E858" s="283"/>
      <c r="F858" s="264"/>
      <c r="G858" s="277"/>
      <c r="H858" s="277"/>
      <c r="I858" s="267"/>
      <c r="J858" s="26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82"/>
      <c r="C859" s="264"/>
      <c r="D859" s="264"/>
      <c r="E859" s="283"/>
      <c r="F859" s="264"/>
      <c r="G859" s="277"/>
      <c r="H859" s="277"/>
      <c r="I859" s="267"/>
      <c r="J859" s="26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82"/>
      <c r="C860" s="264"/>
      <c r="D860" s="264"/>
      <c r="E860" s="283"/>
      <c r="F860" s="264"/>
      <c r="G860" s="277"/>
      <c r="H860" s="277"/>
      <c r="I860" s="267"/>
      <c r="J860" s="26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82"/>
      <c r="C861" s="264"/>
      <c r="D861" s="264"/>
      <c r="E861" s="283"/>
      <c r="F861" s="264"/>
      <c r="G861" s="277"/>
      <c r="H861" s="277"/>
      <c r="I861" s="267"/>
      <c r="J861" s="26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82"/>
      <c r="C862" s="264"/>
      <c r="D862" s="264"/>
      <c r="E862" s="283"/>
      <c r="F862" s="264"/>
      <c r="G862" s="277"/>
      <c r="H862" s="277"/>
      <c r="I862" s="267"/>
      <c r="J862" s="26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82"/>
      <c r="C863" s="264"/>
      <c r="D863" s="264"/>
      <c r="E863" s="283"/>
      <c r="F863" s="264"/>
      <c r="G863" s="277"/>
      <c r="H863" s="277"/>
      <c r="I863" s="267"/>
      <c r="J863" s="26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82"/>
      <c r="C864" s="264"/>
      <c r="D864" s="264"/>
      <c r="E864" s="283"/>
      <c r="F864" s="264"/>
      <c r="G864" s="277"/>
      <c r="H864" s="277"/>
      <c r="I864" s="267"/>
      <c r="J864" s="26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82"/>
      <c r="C865" s="264"/>
      <c r="D865" s="264"/>
      <c r="E865" s="283"/>
      <c r="F865" s="264"/>
      <c r="G865" s="277"/>
      <c r="H865" s="277"/>
      <c r="I865" s="267"/>
      <c r="J865" s="26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82"/>
      <c r="C866" s="264"/>
      <c r="D866" s="264"/>
      <c r="E866" s="283"/>
      <c r="F866" s="264"/>
      <c r="G866" s="277"/>
      <c r="H866" s="277"/>
      <c r="I866" s="267"/>
      <c r="J866" s="26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82"/>
      <c r="C867" s="264"/>
      <c r="D867" s="264"/>
      <c r="E867" s="283"/>
      <c r="F867" s="264"/>
      <c r="G867" s="277"/>
      <c r="H867" s="277"/>
      <c r="I867" s="267"/>
      <c r="J867" s="26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82"/>
      <c r="C868" s="264"/>
      <c r="D868" s="264"/>
      <c r="E868" s="283"/>
      <c r="F868" s="264"/>
      <c r="G868" s="277"/>
      <c r="H868" s="277"/>
      <c r="I868" s="267"/>
      <c r="J868" s="26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82"/>
      <c r="C869" s="264"/>
      <c r="D869" s="264"/>
      <c r="E869" s="283"/>
      <c r="F869" s="264"/>
      <c r="G869" s="277"/>
      <c r="H869" s="277"/>
      <c r="I869" s="267"/>
      <c r="J869" s="26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82"/>
      <c r="C870" s="264"/>
      <c r="D870" s="264"/>
      <c r="E870" s="283"/>
      <c r="F870" s="264"/>
      <c r="G870" s="277"/>
      <c r="H870" s="277"/>
      <c r="I870" s="267"/>
      <c r="J870" s="26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82"/>
      <c r="C871" s="264"/>
      <c r="D871" s="264"/>
      <c r="E871" s="283"/>
      <c r="F871" s="264"/>
      <c r="G871" s="277"/>
      <c r="H871" s="277"/>
      <c r="I871" s="267"/>
      <c r="J871" s="26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82"/>
      <c r="C872" s="264"/>
      <c r="D872" s="264"/>
      <c r="E872" s="283"/>
      <c r="F872" s="264"/>
      <c r="G872" s="277"/>
      <c r="H872" s="277"/>
      <c r="I872" s="267"/>
      <c r="J872" s="26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82"/>
      <c r="C873" s="264"/>
      <c r="D873" s="264"/>
      <c r="E873" s="283"/>
      <c r="F873" s="264"/>
      <c r="G873" s="277"/>
      <c r="H873" s="277"/>
      <c r="I873" s="267"/>
      <c r="J873" s="26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82"/>
      <c r="C874" s="264"/>
      <c r="D874" s="264"/>
      <c r="E874" s="283"/>
      <c r="F874" s="264"/>
      <c r="G874" s="277"/>
      <c r="H874" s="277"/>
      <c r="I874" s="267"/>
      <c r="J874" s="26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82"/>
      <c r="C875" s="264"/>
      <c r="D875" s="264"/>
      <c r="E875" s="283"/>
      <c r="F875" s="264"/>
      <c r="G875" s="277"/>
      <c r="H875" s="277"/>
      <c r="I875" s="267"/>
      <c r="J875" s="26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82"/>
      <c r="C876" s="264"/>
      <c r="D876" s="264"/>
      <c r="E876" s="283"/>
      <c r="F876" s="264"/>
      <c r="G876" s="277"/>
      <c r="H876" s="277"/>
      <c r="I876" s="267"/>
      <c r="J876" s="26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82"/>
      <c r="C877" s="264"/>
      <c r="D877" s="264"/>
      <c r="E877" s="283"/>
      <c r="F877" s="264"/>
      <c r="G877" s="277"/>
      <c r="H877" s="277"/>
      <c r="I877" s="267"/>
      <c r="J877" s="26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82"/>
      <c r="C878" s="264"/>
      <c r="D878" s="264"/>
      <c r="E878" s="283"/>
      <c r="F878" s="264"/>
      <c r="G878" s="277"/>
      <c r="H878" s="277"/>
      <c r="I878" s="267"/>
      <c r="J878" s="26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82"/>
      <c r="C879" s="264"/>
      <c r="D879" s="264"/>
      <c r="E879" s="283"/>
      <c r="F879" s="264"/>
      <c r="G879" s="277"/>
      <c r="H879" s="277"/>
      <c r="I879" s="267"/>
      <c r="J879" s="26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82"/>
      <c r="C880" s="264"/>
      <c r="D880" s="264"/>
      <c r="E880" s="283"/>
      <c r="F880" s="264"/>
      <c r="G880" s="277"/>
      <c r="H880" s="277"/>
      <c r="I880" s="267"/>
      <c r="J880" s="26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82"/>
      <c r="C881" s="264"/>
      <c r="D881" s="264"/>
      <c r="E881" s="283"/>
      <c r="F881" s="264"/>
      <c r="G881" s="277"/>
      <c r="H881" s="277"/>
      <c r="I881" s="267"/>
      <c r="J881" s="26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82"/>
      <c r="C882" s="264"/>
      <c r="D882" s="264"/>
      <c r="E882" s="283"/>
      <c r="F882" s="264"/>
      <c r="G882" s="277"/>
      <c r="H882" s="277"/>
      <c r="I882" s="267"/>
      <c r="J882" s="26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82"/>
      <c r="C883" s="264"/>
      <c r="D883" s="264"/>
      <c r="E883" s="283"/>
      <c r="F883" s="264"/>
      <c r="G883" s="277"/>
      <c r="H883" s="277"/>
      <c r="I883" s="267"/>
      <c r="J883" s="26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82"/>
      <c r="C884" s="264"/>
      <c r="D884" s="264"/>
      <c r="E884" s="283"/>
      <c r="F884" s="264"/>
      <c r="G884" s="277"/>
      <c r="H884" s="277"/>
      <c r="I884" s="267"/>
      <c r="J884" s="26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82"/>
      <c r="C885" s="264"/>
      <c r="D885" s="264"/>
      <c r="E885" s="283"/>
      <c r="F885" s="264"/>
      <c r="G885" s="277"/>
      <c r="H885" s="277"/>
      <c r="I885" s="267"/>
      <c r="J885" s="26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82"/>
      <c r="C886" s="264"/>
      <c r="D886" s="264"/>
      <c r="E886" s="283"/>
      <c r="F886" s="264"/>
      <c r="G886" s="277"/>
      <c r="H886" s="277"/>
      <c r="I886" s="267"/>
      <c r="J886" s="26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82"/>
      <c r="C887" s="264"/>
      <c r="D887" s="264"/>
      <c r="E887" s="283"/>
      <c r="F887" s="264"/>
      <c r="G887" s="277"/>
      <c r="H887" s="277"/>
      <c r="I887" s="267"/>
      <c r="J887" s="26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82"/>
      <c r="C888" s="264"/>
      <c r="D888" s="264"/>
      <c r="E888" s="283"/>
      <c r="F888" s="264"/>
      <c r="G888" s="277"/>
      <c r="H888" s="277"/>
      <c r="I888" s="267"/>
      <c r="J888" s="26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82"/>
      <c r="C889" s="264"/>
      <c r="D889" s="264"/>
      <c r="E889" s="283"/>
      <c r="F889" s="264"/>
      <c r="G889" s="277"/>
      <c r="H889" s="277"/>
      <c r="I889" s="267"/>
      <c r="J889" s="26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82"/>
      <c r="C890" s="264"/>
      <c r="D890" s="264"/>
      <c r="E890" s="283"/>
      <c r="F890" s="264"/>
      <c r="G890" s="277"/>
      <c r="H890" s="277"/>
      <c r="I890" s="267"/>
      <c r="J890" s="26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82"/>
      <c r="C891" s="264"/>
      <c r="D891" s="264"/>
      <c r="E891" s="283"/>
      <c r="F891" s="264"/>
      <c r="G891" s="277"/>
      <c r="H891" s="277"/>
      <c r="I891" s="267"/>
      <c r="J891" s="26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82"/>
      <c r="C892" s="264"/>
      <c r="D892" s="264"/>
      <c r="E892" s="283"/>
      <c r="F892" s="264"/>
      <c r="G892" s="277"/>
      <c r="H892" s="277"/>
      <c r="I892" s="267"/>
      <c r="J892" s="26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82"/>
      <c r="C893" s="264"/>
      <c r="D893" s="264"/>
      <c r="E893" s="283"/>
      <c r="F893" s="264"/>
      <c r="G893" s="277"/>
      <c r="H893" s="277"/>
      <c r="I893" s="267"/>
      <c r="J893" s="26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82"/>
      <c r="C894" s="264"/>
      <c r="D894" s="264"/>
      <c r="E894" s="283"/>
      <c r="F894" s="264"/>
      <c r="G894" s="277"/>
      <c r="H894" s="277"/>
      <c r="I894" s="267"/>
      <c r="J894" s="26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82"/>
      <c r="C895" s="264"/>
      <c r="D895" s="264"/>
      <c r="E895" s="283"/>
      <c r="F895" s="264"/>
      <c r="G895" s="277"/>
      <c r="H895" s="277"/>
      <c r="I895" s="267"/>
      <c r="J895" s="26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82"/>
      <c r="C896" s="264"/>
      <c r="D896" s="264"/>
      <c r="E896" s="283"/>
      <c r="F896" s="264"/>
      <c r="G896" s="277"/>
      <c r="H896" s="277"/>
      <c r="I896" s="267"/>
      <c r="J896" s="26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82"/>
      <c r="C897" s="264"/>
      <c r="D897" s="264"/>
      <c r="E897" s="283"/>
      <c r="F897" s="264"/>
      <c r="G897" s="277"/>
      <c r="H897" s="277"/>
      <c r="I897" s="267"/>
      <c r="J897" s="26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82"/>
      <c r="C898" s="264"/>
      <c r="D898" s="264"/>
      <c r="E898" s="283"/>
      <c r="F898" s="264"/>
      <c r="G898" s="277"/>
      <c r="H898" s="277"/>
      <c r="I898" s="267"/>
      <c r="J898" s="26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82"/>
      <c r="C899" s="264"/>
      <c r="D899" s="264"/>
      <c r="E899" s="283"/>
      <c r="F899" s="264"/>
      <c r="G899" s="277"/>
      <c r="H899" s="277"/>
      <c r="I899" s="267"/>
      <c r="J899" s="26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82"/>
      <c r="C900" s="264"/>
      <c r="D900" s="264"/>
      <c r="E900" s="283"/>
      <c r="F900" s="264"/>
      <c r="G900" s="277"/>
      <c r="H900" s="277"/>
      <c r="I900" s="267"/>
      <c r="J900" s="26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82"/>
      <c r="C901" s="264"/>
      <c r="D901" s="264"/>
      <c r="E901" s="283"/>
      <c r="F901" s="264"/>
      <c r="G901" s="277"/>
      <c r="H901" s="277"/>
      <c r="I901" s="267"/>
      <c r="J901" s="26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82"/>
      <c r="C902" s="264"/>
      <c r="D902" s="264"/>
      <c r="E902" s="283"/>
      <c r="F902" s="264"/>
      <c r="G902" s="277"/>
      <c r="H902" s="277"/>
      <c r="I902" s="267"/>
      <c r="J902" s="26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82"/>
      <c r="C903" s="264"/>
      <c r="D903" s="264"/>
      <c r="E903" s="283"/>
      <c r="F903" s="264"/>
      <c r="G903" s="277"/>
      <c r="H903" s="277"/>
      <c r="I903" s="267"/>
      <c r="J903" s="26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82"/>
      <c r="C904" s="264"/>
      <c r="D904" s="264"/>
      <c r="E904" s="283"/>
      <c r="F904" s="264"/>
      <c r="G904" s="277"/>
      <c r="H904" s="277"/>
      <c r="I904" s="267"/>
      <c r="J904" s="26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82"/>
      <c r="C905" s="264"/>
      <c r="D905" s="264"/>
      <c r="E905" s="283"/>
      <c r="F905" s="264"/>
      <c r="G905" s="277"/>
      <c r="H905" s="277"/>
      <c r="I905" s="267"/>
      <c r="J905" s="26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82"/>
      <c r="C906" s="264"/>
      <c r="D906" s="264"/>
      <c r="E906" s="283"/>
      <c r="F906" s="264"/>
      <c r="G906" s="277"/>
      <c r="H906" s="277"/>
      <c r="I906" s="267"/>
      <c r="J906" s="26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82"/>
      <c r="C907" s="264"/>
      <c r="D907" s="264"/>
      <c r="E907" s="283"/>
      <c r="F907" s="264"/>
      <c r="G907" s="277"/>
      <c r="H907" s="277"/>
      <c r="I907" s="267"/>
      <c r="J907" s="26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82"/>
      <c r="C908" s="264"/>
      <c r="D908" s="264"/>
      <c r="E908" s="283"/>
      <c r="F908" s="264"/>
      <c r="G908" s="277"/>
      <c r="H908" s="277"/>
      <c r="I908" s="267"/>
      <c r="J908" s="26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82"/>
      <c r="C909" s="264"/>
      <c r="D909" s="264"/>
      <c r="E909" s="283"/>
      <c r="F909" s="264"/>
      <c r="G909" s="277"/>
      <c r="H909" s="277"/>
      <c r="I909" s="267"/>
      <c r="J909" s="26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82"/>
      <c r="C910" s="264"/>
      <c r="D910" s="264"/>
      <c r="E910" s="283"/>
      <c r="F910" s="264"/>
      <c r="G910" s="277"/>
      <c r="H910" s="277"/>
      <c r="I910" s="267"/>
      <c r="J910" s="26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82"/>
      <c r="C911" s="264"/>
      <c r="D911" s="264"/>
      <c r="E911" s="283"/>
      <c r="F911" s="264"/>
      <c r="G911" s="277"/>
      <c r="H911" s="277"/>
      <c r="I911" s="267"/>
      <c r="J911" s="26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82"/>
      <c r="C912" s="264"/>
      <c r="D912" s="264"/>
      <c r="E912" s="283"/>
      <c r="F912" s="264"/>
      <c r="G912" s="277"/>
      <c r="H912" s="277"/>
      <c r="I912" s="267"/>
      <c r="J912" s="26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82"/>
      <c r="C913" s="264"/>
      <c r="D913" s="264"/>
      <c r="E913" s="283"/>
      <c r="F913" s="264"/>
      <c r="G913" s="277"/>
      <c r="H913" s="277"/>
      <c r="I913" s="267"/>
      <c r="J913" s="26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82"/>
      <c r="C914" s="264"/>
      <c r="D914" s="264"/>
      <c r="E914" s="283"/>
      <c r="F914" s="264"/>
      <c r="G914" s="277"/>
      <c r="H914" s="277"/>
      <c r="I914" s="267"/>
      <c r="J914" s="26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82"/>
      <c r="C915" s="264"/>
      <c r="D915" s="264"/>
      <c r="E915" s="283"/>
      <c r="F915" s="264"/>
      <c r="G915" s="277"/>
      <c r="H915" s="277"/>
      <c r="I915" s="267"/>
      <c r="J915" s="26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82"/>
      <c r="C916" s="264"/>
      <c r="D916" s="264"/>
      <c r="E916" s="283"/>
      <c r="F916" s="264"/>
      <c r="G916" s="277"/>
      <c r="H916" s="277"/>
      <c r="I916" s="267"/>
      <c r="J916" s="26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82"/>
      <c r="C917" s="264"/>
      <c r="D917" s="264"/>
      <c r="E917" s="283"/>
      <c r="F917" s="264"/>
      <c r="G917" s="277"/>
      <c r="H917" s="277"/>
      <c r="I917" s="267"/>
      <c r="J917" s="26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82"/>
      <c r="C918" s="264"/>
      <c r="D918" s="264"/>
      <c r="E918" s="283"/>
      <c r="F918" s="264"/>
      <c r="G918" s="277"/>
      <c r="H918" s="277"/>
      <c r="I918" s="267"/>
      <c r="J918" s="26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82"/>
      <c r="C919" s="264"/>
      <c r="D919" s="264"/>
      <c r="E919" s="283"/>
      <c r="F919" s="264"/>
      <c r="G919" s="277"/>
      <c r="H919" s="277"/>
      <c r="I919" s="267"/>
      <c r="J919" s="26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82"/>
      <c r="C920" s="264"/>
      <c r="D920" s="264"/>
      <c r="E920" s="283"/>
      <c r="F920" s="264"/>
      <c r="G920" s="277"/>
      <c r="H920" s="277"/>
      <c r="I920" s="267"/>
      <c r="J920" s="26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82"/>
      <c r="C921" s="264"/>
      <c r="D921" s="264"/>
      <c r="E921" s="283"/>
      <c r="F921" s="264"/>
      <c r="G921" s="277"/>
      <c r="H921" s="277"/>
      <c r="I921" s="267"/>
      <c r="J921" s="26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82"/>
      <c r="C922" s="264"/>
      <c r="D922" s="264"/>
      <c r="E922" s="283"/>
      <c r="F922" s="264"/>
      <c r="G922" s="277"/>
      <c r="H922" s="277"/>
      <c r="I922" s="267"/>
      <c r="J922" s="26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82"/>
      <c r="C923" s="264"/>
      <c r="D923" s="264"/>
      <c r="E923" s="283"/>
      <c r="F923" s="264"/>
      <c r="G923" s="277"/>
      <c r="H923" s="277"/>
      <c r="I923" s="267"/>
      <c r="J923" s="26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82"/>
      <c r="C924" s="264"/>
      <c r="D924" s="264"/>
      <c r="E924" s="283"/>
      <c r="F924" s="264"/>
      <c r="G924" s="277"/>
      <c r="H924" s="277"/>
      <c r="I924" s="267"/>
      <c r="J924" s="26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82"/>
      <c r="C925" s="264"/>
      <c r="D925" s="264"/>
      <c r="E925" s="283"/>
      <c r="F925" s="264"/>
      <c r="G925" s="277"/>
      <c r="H925" s="277"/>
      <c r="I925" s="267"/>
      <c r="J925" s="26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82"/>
      <c r="C926" s="264"/>
      <c r="D926" s="264"/>
      <c r="E926" s="283"/>
      <c r="F926" s="264"/>
      <c r="G926" s="277"/>
      <c r="H926" s="277"/>
      <c r="I926" s="267"/>
      <c r="J926" s="26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82"/>
      <c r="C927" s="264"/>
      <c r="D927" s="264"/>
      <c r="E927" s="283"/>
      <c r="F927" s="264"/>
      <c r="G927" s="277"/>
      <c r="H927" s="277"/>
      <c r="I927" s="267"/>
      <c r="J927" s="26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82"/>
      <c r="C928" s="264"/>
      <c r="D928" s="264"/>
      <c r="E928" s="283"/>
      <c r="F928" s="264"/>
      <c r="G928" s="277"/>
      <c r="H928" s="277"/>
      <c r="I928" s="267"/>
      <c r="J928" s="26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82"/>
      <c r="C929" s="264"/>
      <c r="D929" s="264"/>
      <c r="E929" s="283"/>
      <c r="F929" s="264"/>
      <c r="G929" s="277"/>
      <c r="H929" s="277"/>
      <c r="I929" s="267"/>
      <c r="J929" s="26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82"/>
      <c r="C930" s="264"/>
      <c r="D930" s="264"/>
      <c r="E930" s="283"/>
      <c r="F930" s="264"/>
      <c r="G930" s="277"/>
      <c r="H930" s="277"/>
      <c r="I930" s="267"/>
      <c r="J930" s="26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82"/>
      <c r="C931" s="264"/>
      <c r="D931" s="264"/>
      <c r="E931" s="283"/>
      <c r="F931" s="264"/>
      <c r="G931" s="277"/>
      <c r="H931" s="277"/>
      <c r="I931" s="267"/>
      <c r="J931" s="26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82"/>
      <c r="C932" s="264"/>
      <c r="D932" s="264"/>
      <c r="E932" s="283"/>
      <c r="F932" s="264"/>
      <c r="G932" s="277"/>
      <c r="H932" s="277"/>
      <c r="I932" s="267"/>
      <c r="J932" s="26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82"/>
      <c r="C933" s="264"/>
      <c r="D933" s="264"/>
      <c r="E933" s="283"/>
      <c r="F933" s="264"/>
      <c r="G933" s="277"/>
      <c r="H933" s="277"/>
      <c r="I933" s="267"/>
      <c r="J933" s="26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82"/>
      <c r="C934" s="264"/>
      <c r="D934" s="264"/>
      <c r="E934" s="283"/>
      <c r="F934" s="264"/>
      <c r="G934" s="277"/>
      <c r="H934" s="277"/>
      <c r="I934" s="267"/>
      <c r="J934" s="26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82"/>
      <c r="C935" s="264"/>
      <c r="D935" s="264"/>
      <c r="E935" s="283"/>
      <c r="F935" s="264"/>
      <c r="G935" s="277"/>
      <c r="H935" s="277"/>
      <c r="I935" s="267"/>
      <c r="J935" s="26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82"/>
      <c r="C936" s="264"/>
      <c r="D936" s="264"/>
      <c r="E936" s="283"/>
      <c r="F936" s="264"/>
      <c r="G936" s="277"/>
      <c r="H936" s="277"/>
      <c r="I936" s="267"/>
      <c r="J936" s="26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82"/>
      <c r="C937" s="264"/>
      <c r="D937" s="264"/>
      <c r="E937" s="283"/>
      <c r="F937" s="264"/>
      <c r="G937" s="277"/>
      <c r="H937" s="277"/>
      <c r="I937" s="267"/>
      <c r="J937" s="26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82"/>
      <c r="C938" s="264"/>
      <c r="D938" s="264"/>
      <c r="E938" s="283"/>
      <c r="F938" s="264"/>
      <c r="G938" s="277"/>
      <c r="H938" s="277"/>
      <c r="I938" s="267"/>
      <c r="J938" s="26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82"/>
      <c r="C939" s="264"/>
      <c r="D939" s="264"/>
      <c r="E939" s="283"/>
      <c r="F939" s="264"/>
      <c r="G939" s="277"/>
      <c r="H939" s="277"/>
      <c r="I939" s="267"/>
      <c r="J939" s="26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82"/>
      <c r="C940" s="264"/>
      <c r="D940" s="264"/>
      <c r="E940" s="283"/>
      <c r="F940" s="264"/>
      <c r="G940" s="277"/>
      <c r="H940" s="277"/>
      <c r="I940" s="267"/>
      <c r="J940" s="26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82"/>
      <c r="C941" s="264"/>
      <c r="D941" s="264"/>
      <c r="E941" s="283"/>
      <c r="F941" s="264"/>
      <c r="G941" s="277"/>
      <c r="H941" s="277"/>
      <c r="I941" s="267"/>
      <c r="J941" s="26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82"/>
      <c r="C942" s="264"/>
      <c r="D942" s="264"/>
      <c r="E942" s="283"/>
      <c r="F942" s="264"/>
      <c r="G942" s="277"/>
      <c r="H942" s="277"/>
      <c r="I942" s="267"/>
      <c r="J942" s="26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82"/>
      <c r="C943" s="264"/>
      <c r="D943" s="264"/>
      <c r="E943" s="283"/>
      <c r="F943" s="264"/>
      <c r="G943" s="277"/>
      <c r="H943" s="277"/>
      <c r="I943" s="267"/>
      <c r="J943" s="26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82"/>
      <c r="C944" s="264"/>
      <c r="D944" s="264"/>
      <c r="E944" s="283"/>
      <c r="F944" s="264"/>
      <c r="G944" s="277"/>
      <c r="H944" s="277"/>
      <c r="I944" s="267"/>
      <c r="J944" s="26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82"/>
      <c r="C945" s="264"/>
      <c r="D945" s="264"/>
      <c r="E945" s="283"/>
      <c r="F945" s="264"/>
      <c r="G945" s="277"/>
      <c r="H945" s="277"/>
      <c r="I945" s="267"/>
      <c r="J945" s="26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82"/>
      <c r="C946" s="264"/>
      <c r="D946" s="264"/>
      <c r="E946" s="283"/>
      <c r="F946" s="264"/>
      <c r="G946" s="277"/>
      <c r="H946" s="277"/>
      <c r="I946" s="267"/>
      <c r="J946" s="26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82"/>
      <c r="C947" s="264"/>
      <c r="D947" s="264"/>
      <c r="E947" s="283"/>
      <c r="F947" s="264"/>
      <c r="G947" s="277"/>
      <c r="H947" s="277"/>
      <c r="I947" s="267"/>
      <c r="J947" s="26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82"/>
      <c r="C948" s="264"/>
      <c r="D948" s="264"/>
      <c r="E948" s="283"/>
      <c r="F948" s="264"/>
      <c r="G948" s="277"/>
      <c r="H948" s="277"/>
      <c r="I948" s="267"/>
      <c r="J948" s="26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82"/>
      <c r="C949" s="264"/>
      <c r="D949" s="264"/>
      <c r="E949" s="283"/>
      <c r="F949" s="264"/>
      <c r="G949" s="277"/>
      <c r="H949" s="277"/>
      <c r="I949" s="267"/>
      <c r="J949" s="26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82"/>
      <c r="C950" s="264"/>
      <c r="D950" s="264"/>
      <c r="E950" s="283"/>
      <c r="F950" s="264"/>
      <c r="G950" s="277"/>
      <c r="H950" s="277"/>
      <c r="I950" s="267"/>
      <c r="J950" s="26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82"/>
      <c r="C951" s="264"/>
      <c r="D951" s="264"/>
      <c r="E951" s="283"/>
      <c r="F951" s="264"/>
      <c r="G951" s="277"/>
      <c r="H951" s="277"/>
      <c r="I951" s="267"/>
      <c r="J951" s="26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82"/>
      <c r="C952" s="264"/>
      <c r="D952" s="264"/>
      <c r="E952" s="283"/>
      <c r="F952" s="264"/>
      <c r="G952" s="277"/>
      <c r="H952" s="277"/>
      <c r="I952" s="267"/>
      <c r="J952" s="26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82"/>
      <c r="C953" s="264"/>
      <c r="D953" s="264"/>
      <c r="E953" s="283"/>
      <c r="F953" s="264"/>
      <c r="G953" s="277"/>
      <c r="H953" s="277"/>
      <c r="I953" s="267"/>
      <c r="J953" s="26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82"/>
      <c r="C954" s="264"/>
      <c r="D954" s="264"/>
      <c r="E954" s="283"/>
      <c r="F954" s="264"/>
      <c r="G954" s="277"/>
      <c r="H954" s="277"/>
      <c r="I954" s="267"/>
      <c r="J954" s="26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82"/>
      <c r="C955" s="264"/>
      <c r="D955" s="264"/>
      <c r="E955" s="283"/>
      <c r="F955" s="264"/>
      <c r="G955" s="277"/>
      <c r="H955" s="277"/>
      <c r="I955" s="267"/>
      <c r="J955" s="26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82"/>
      <c r="C956" s="264"/>
      <c r="D956" s="264"/>
      <c r="E956" s="283"/>
      <c r="F956" s="264"/>
      <c r="G956" s="277"/>
      <c r="H956" s="277"/>
      <c r="I956" s="267"/>
      <c r="J956" s="26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82"/>
      <c r="C957" s="264"/>
      <c r="D957" s="264"/>
      <c r="E957" s="283"/>
      <c r="F957" s="264"/>
      <c r="G957" s="277"/>
      <c r="H957" s="277"/>
      <c r="I957" s="267"/>
      <c r="J957" s="26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82"/>
      <c r="C958" s="264"/>
      <c r="D958" s="264"/>
      <c r="E958" s="283"/>
      <c r="F958" s="264"/>
      <c r="G958" s="277"/>
      <c r="H958" s="277"/>
      <c r="I958" s="267"/>
      <c r="J958" s="26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82"/>
      <c r="C959" s="264"/>
      <c r="D959" s="264"/>
      <c r="E959" s="283"/>
      <c r="F959" s="264"/>
      <c r="G959" s="277"/>
      <c r="H959" s="277"/>
      <c r="I959" s="267"/>
      <c r="J959" s="26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82"/>
      <c r="C960" s="264"/>
      <c r="D960" s="264"/>
      <c r="E960" s="283"/>
      <c r="F960" s="264"/>
      <c r="G960" s="277"/>
      <c r="H960" s="277"/>
      <c r="I960" s="267"/>
      <c r="J960" s="26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82"/>
      <c r="C961" s="264"/>
      <c r="D961" s="264"/>
      <c r="E961" s="283"/>
      <c r="F961" s="264"/>
      <c r="G961" s="277"/>
      <c r="H961" s="277"/>
      <c r="I961" s="267"/>
      <c r="J961" s="26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82"/>
      <c r="C962" s="264"/>
      <c r="D962" s="264"/>
      <c r="E962" s="283"/>
      <c r="F962" s="264"/>
      <c r="G962" s="277"/>
      <c r="H962" s="277"/>
      <c r="I962" s="267"/>
      <c r="J962" s="26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82"/>
      <c r="C963" s="264"/>
      <c r="D963" s="264"/>
      <c r="E963" s="283"/>
      <c r="F963" s="264"/>
      <c r="G963" s="277"/>
      <c r="H963" s="277"/>
      <c r="I963" s="267"/>
      <c r="J963" s="26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82"/>
      <c r="C964" s="264"/>
      <c r="D964" s="264"/>
      <c r="E964" s="283"/>
      <c r="F964" s="264"/>
      <c r="G964" s="277"/>
      <c r="H964" s="277"/>
      <c r="I964" s="267"/>
      <c r="J964" s="26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82"/>
      <c r="C965" s="264"/>
      <c r="D965" s="264"/>
      <c r="E965" s="283"/>
      <c r="F965" s="264"/>
      <c r="G965" s="277"/>
      <c r="H965" s="277"/>
      <c r="I965" s="267"/>
      <c r="J965" s="26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82"/>
      <c r="C966" s="264"/>
      <c r="D966" s="264"/>
      <c r="E966" s="283"/>
      <c r="F966" s="264"/>
      <c r="G966" s="277"/>
      <c r="H966" s="277"/>
      <c r="I966" s="267"/>
      <c r="J966" s="26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82"/>
      <c r="C967" s="264"/>
      <c r="D967" s="264"/>
      <c r="E967" s="283"/>
      <c r="F967" s="264"/>
      <c r="G967" s="277"/>
      <c r="H967" s="277"/>
      <c r="I967" s="267"/>
      <c r="J967" s="26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82"/>
      <c r="C968" s="264"/>
      <c r="D968" s="264"/>
      <c r="E968" s="283"/>
      <c r="F968" s="264"/>
      <c r="G968" s="277"/>
      <c r="H968" s="277"/>
      <c r="I968" s="267"/>
      <c r="J968" s="26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82"/>
      <c r="C969" s="264"/>
      <c r="D969" s="264"/>
      <c r="E969" s="283"/>
      <c r="F969" s="264"/>
      <c r="G969" s="277"/>
      <c r="H969" s="277"/>
      <c r="I969" s="267"/>
      <c r="J969" s="26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82"/>
      <c r="C970" s="264"/>
      <c r="D970" s="264"/>
      <c r="E970" s="283"/>
      <c r="F970" s="264"/>
      <c r="G970" s="277"/>
      <c r="H970" s="277"/>
      <c r="I970" s="267"/>
      <c r="J970" s="26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82"/>
      <c r="C971" s="264"/>
      <c r="D971" s="264"/>
      <c r="E971" s="283"/>
      <c r="F971" s="264"/>
      <c r="G971" s="277"/>
      <c r="H971" s="277"/>
      <c r="I971" s="267"/>
      <c r="J971" s="26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82"/>
      <c r="C972" s="264"/>
      <c r="D972" s="264"/>
      <c r="E972" s="283"/>
      <c r="F972" s="264"/>
      <c r="G972" s="277"/>
      <c r="H972" s="277"/>
      <c r="I972" s="267"/>
      <c r="J972" s="26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82"/>
      <c r="C973" s="264"/>
      <c r="D973" s="264"/>
      <c r="E973" s="283"/>
      <c r="F973" s="264"/>
      <c r="G973" s="277"/>
      <c r="H973" s="277"/>
      <c r="I973" s="267"/>
      <c r="J973" s="26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82"/>
      <c r="C974" s="264"/>
      <c r="D974" s="264"/>
      <c r="E974" s="283"/>
      <c r="F974" s="264"/>
      <c r="G974" s="277"/>
      <c r="H974" s="277"/>
      <c r="I974" s="267"/>
      <c r="J974" s="26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82"/>
      <c r="C975" s="264"/>
      <c r="D975" s="264"/>
      <c r="E975" s="283"/>
      <c r="F975" s="264"/>
      <c r="G975" s="277"/>
      <c r="H975" s="277"/>
      <c r="I975" s="267"/>
      <c r="J975" s="26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82"/>
      <c r="C976" s="264"/>
      <c r="D976" s="264"/>
      <c r="E976" s="283"/>
      <c r="F976" s="264"/>
      <c r="G976" s="277"/>
      <c r="H976" s="277"/>
      <c r="I976" s="267"/>
      <c r="J976" s="26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82"/>
      <c r="C977" s="264"/>
      <c r="D977" s="264"/>
      <c r="E977" s="283"/>
      <c r="F977" s="264"/>
      <c r="G977" s="277"/>
      <c r="H977" s="277"/>
      <c r="I977" s="267"/>
      <c r="J977" s="26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82"/>
      <c r="C978" s="264"/>
      <c r="D978" s="264"/>
      <c r="E978" s="283"/>
      <c r="F978" s="264"/>
      <c r="G978" s="277"/>
      <c r="H978" s="277"/>
      <c r="I978" s="267"/>
      <c r="J978" s="26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82"/>
      <c r="C979" s="264"/>
      <c r="D979" s="264"/>
      <c r="E979" s="283"/>
      <c r="F979" s="264"/>
      <c r="G979" s="277"/>
      <c r="H979" s="277"/>
      <c r="I979" s="267"/>
      <c r="J979" s="26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82"/>
      <c r="C980" s="264"/>
      <c r="D980" s="264"/>
      <c r="E980" s="283"/>
      <c r="F980" s="264"/>
      <c r="G980" s="277"/>
      <c r="H980" s="277"/>
      <c r="I980" s="267"/>
      <c r="J980" s="26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82"/>
      <c r="C981" s="264"/>
      <c r="D981" s="264"/>
      <c r="E981" s="283"/>
      <c r="F981" s="264"/>
      <c r="G981" s="277"/>
      <c r="H981" s="277"/>
      <c r="I981" s="267"/>
      <c r="J981" s="26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82"/>
      <c r="C982" s="264"/>
      <c r="D982" s="264"/>
      <c r="E982" s="283"/>
      <c r="F982" s="264"/>
      <c r="G982" s="277"/>
      <c r="H982" s="277"/>
      <c r="I982" s="267"/>
      <c r="J982" s="26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82"/>
      <c r="C983" s="264"/>
      <c r="D983" s="264"/>
      <c r="E983" s="283"/>
      <c r="F983" s="264"/>
      <c r="G983" s="277"/>
      <c r="H983" s="277"/>
      <c r="I983" s="267"/>
      <c r="J983" s="26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82"/>
      <c r="C984" s="264"/>
      <c r="D984" s="264"/>
      <c r="E984" s="283"/>
      <c r="F984" s="264"/>
      <c r="G984" s="277"/>
      <c r="H984" s="277"/>
      <c r="I984" s="267"/>
      <c r="J984" s="26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82"/>
      <c r="C985" s="264"/>
      <c r="D985" s="264"/>
      <c r="E985" s="283"/>
      <c r="F985" s="264"/>
      <c r="G985" s="277"/>
      <c r="H985" s="277"/>
      <c r="I985" s="267"/>
      <c r="J985" s="26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82"/>
      <c r="C986" s="264"/>
      <c r="D986" s="264"/>
      <c r="E986" s="283"/>
      <c r="F986" s="264"/>
      <c r="G986" s="277"/>
      <c r="H986" s="277"/>
      <c r="I986" s="267"/>
      <c r="J986" s="26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82"/>
      <c r="C987" s="264"/>
      <c r="D987" s="264"/>
      <c r="E987" s="283"/>
      <c r="F987" s="264"/>
      <c r="G987" s="277"/>
      <c r="H987" s="277"/>
      <c r="I987" s="267"/>
      <c r="J987" s="26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82"/>
      <c r="C988" s="264"/>
      <c r="D988" s="264"/>
      <c r="E988" s="283"/>
      <c r="F988" s="264"/>
      <c r="G988" s="277"/>
      <c r="H988" s="277"/>
      <c r="I988" s="267"/>
      <c r="J988" s="26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82"/>
      <c r="C989" s="264"/>
      <c r="D989" s="264"/>
      <c r="E989" s="283"/>
      <c r="F989" s="264"/>
      <c r="G989" s="277"/>
      <c r="H989" s="277"/>
      <c r="I989" s="267"/>
      <c r="J989" s="26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82"/>
      <c r="C990" s="264"/>
      <c r="D990" s="264"/>
      <c r="E990" s="283"/>
      <c r="F990" s="264"/>
      <c r="G990" s="277"/>
      <c r="H990" s="277"/>
      <c r="I990" s="267"/>
      <c r="J990" s="26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82"/>
      <c r="C991" s="264"/>
      <c r="D991" s="264"/>
      <c r="E991" s="283"/>
      <c r="F991" s="264"/>
      <c r="G991" s="277"/>
      <c r="H991" s="277"/>
      <c r="I991" s="267"/>
      <c r="J991" s="26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82"/>
      <c r="C992" s="264"/>
      <c r="D992" s="264"/>
      <c r="E992" s="283"/>
      <c r="F992" s="264"/>
      <c r="G992" s="277"/>
      <c r="H992" s="277"/>
      <c r="I992" s="267"/>
      <c r="J992" s="26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82"/>
      <c r="C993" s="264"/>
      <c r="D993" s="264"/>
      <c r="E993" s="283"/>
      <c r="F993" s="264"/>
      <c r="G993" s="277"/>
      <c r="H993" s="277"/>
      <c r="I993" s="267"/>
      <c r="J993" s="26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82"/>
      <c r="C994" s="264"/>
      <c r="D994" s="264"/>
      <c r="E994" s="283"/>
      <c r="F994" s="264"/>
      <c r="G994" s="277"/>
      <c r="H994" s="277"/>
      <c r="I994" s="267"/>
      <c r="J994" s="26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82"/>
      <c r="C995" s="264"/>
      <c r="D995" s="264"/>
      <c r="E995" s="283"/>
      <c r="F995" s="264"/>
      <c r="G995" s="277"/>
      <c r="H995" s="277"/>
      <c r="I995" s="267"/>
      <c r="J995" s="26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82"/>
      <c r="C996" s="264"/>
      <c r="D996" s="264"/>
      <c r="E996" s="283"/>
      <c r="F996" s="264"/>
      <c r="G996" s="277"/>
      <c r="H996" s="277"/>
      <c r="I996" s="267"/>
      <c r="J996" s="26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82"/>
      <c r="C997" s="264"/>
      <c r="D997" s="264"/>
      <c r="E997" s="283"/>
      <c r="F997" s="264"/>
      <c r="G997" s="277"/>
      <c r="H997" s="277"/>
      <c r="I997" s="267"/>
      <c r="J997" s="26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82"/>
      <c r="C998" s="264"/>
      <c r="D998" s="264"/>
      <c r="E998" s="283"/>
      <c r="F998" s="264"/>
      <c r="G998" s="277"/>
      <c r="H998" s="277"/>
      <c r="I998" s="267"/>
      <c r="J998" s="26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82"/>
      <c r="C999" s="264"/>
      <c r="D999" s="264"/>
      <c r="E999" s="283"/>
      <c r="F999" s="264"/>
      <c r="G999" s="277"/>
      <c r="H999" s="277"/>
      <c r="I999" s="267"/>
      <c r="J999" s="26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82"/>
      <c r="C1000" s="264"/>
      <c r="D1000" s="264"/>
      <c r="E1000" s="283"/>
      <c r="F1000" s="264"/>
      <c r="G1000" s="277"/>
      <c r="H1000" s="277"/>
      <c r="I1000" s="267"/>
      <c r="J1000" s="26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1">
    <mergeCell ref="M3:R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Z1000"/>
  <sheetViews>
    <sheetView workbookViewId="0"/>
  </sheetViews>
  <sheetFormatPr defaultColWidth="12.5390625" defaultRowHeight="15" customHeight="1" x14ac:dyDescent="0.15"/>
  <cols>
    <col min="1" max="1" width="5.390625" customWidth="1"/>
    <col min="2" max="2" width="21.84375" customWidth="1"/>
    <col min="3" max="3" width="24.00390625" customWidth="1"/>
    <col min="4" max="8" width="8.08984375" customWidth="1"/>
    <col min="9" max="9" width="6.60546875" customWidth="1"/>
    <col min="10" max="12" width="4.58203125" customWidth="1"/>
    <col min="13" max="13" width="7.01171875" customWidth="1"/>
    <col min="14" max="14" width="18.203125" customWidth="1"/>
    <col min="15" max="15" width="24.2734375" customWidth="1"/>
    <col min="16" max="16" width="6.47265625" customWidth="1"/>
    <col min="17" max="17" width="6.203125" customWidth="1"/>
    <col min="18" max="18" width="9.4375" customWidth="1"/>
    <col min="19" max="26" width="7.953125" customWidth="1"/>
  </cols>
  <sheetData>
    <row r="1" spans="1:26" ht="12.75" customHeight="1" x14ac:dyDescent="0.15">
      <c r="A1" s="264"/>
      <c r="B1" s="264"/>
      <c r="C1" s="264"/>
      <c r="D1" s="264"/>
      <c r="E1" s="264"/>
      <c r="F1" s="264"/>
      <c r="G1" s="264"/>
      <c r="H1" s="264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90"/>
      <c r="T1" s="290"/>
      <c r="U1" s="277"/>
      <c r="V1" s="277"/>
      <c r="W1" s="277"/>
      <c r="X1" s="277"/>
      <c r="Y1" s="277"/>
      <c r="Z1" s="277"/>
    </row>
    <row r="2" spans="1:26" ht="12.75" customHeight="1" x14ac:dyDescent="0.15">
      <c r="A2" s="291" t="s">
        <v>0</v>
      </c>
      <c r="B2" s="275" t="s">
        <v>572</v>
      </c>
      <c r="C2" s="275" t="s">
        <v>634</v>
      </c>
      <c r="D2" s="275" t="s">
        <v>580</v>
      </c>
      <c r="E2" s="275" t="s">
        <v>581</v>
      </c>
      <c r="F2" s="275" t="s">
        <v>635</v>
      </c>
      <c r="G2" s="275" t="s">
        <v>579</v>
      </c>
      <c r="H2" s="275" t="s">
        <v>607</v>
      </c>
      <c r="I2" s="277"/>
      <c r="J2" s="277"/>
    </row>
    <row r="3" spans="1:26" ht="12.75" customHeight="1" x14ac:dyDescent="0.15">
      <c r="A3" s="292">
        <v>1</v>
      </c>
      <c r="B3" s="288" t="str">
        <f>Základ!B3</f>
        <v>Ivan Chvátal</v>
      </c>
      <c r="C3" s="288" t="str">
        <f>Základ!C3</f>
        <v>KOSMOS OLOMOUC</v>
      </c>
      <c r="D3" s="273">
        <f>SUM(Základ!D3,Základ!F3)</f>
        <v>168</v>
      </c>
      <c r="E3" s="273">
        <f>SUM(Základ!E3,Základ!G3)</f>
        <v>79</v>
      </c>
      <c r="F3" s="273">
        <f t="shared" ref="F3:F257" si="0">SUM(D3:E3)</f>
        <v>247</v>
      </c>
      <c r="G3" s="273">
        <f>SUM(Základ!I3)</f>
        <v>4</v>
      </c>
      <c r="H3" s="273"/>
      <c r="I3" s="277"/>
      <c r="J3" s="277"/>
      <c r="M3" s="380" t="s">
        <v>610</v>
      </c>
      <c r="N3" s="374"/>
      <c r="O3" s="374"/>
      <c r="P3" s="374"/>
      <c r="Q3" s="374"/>
      <c r="R3" s="374"/>
      <c r="S3" s="375"/>
    </row>
    <row r="4" spans="1:26" ht="12.75" customHeight="1" x14ac:dyDescent="0.2">
      <c r="A4" s="292">
        <v>2</v>
      </c>
      <c r="B4" s="288" t="str">
        <f>Základ!B4</f>
        <v>Petr Zavadil</v>
      </c>
      <c r="C4" s="288" t="str">
        <f>Základ!C4</f>
        <v>KOSMOS OLOMOUC</v>
      </c>
      <c r="D4" s="273">
        <f>SUM(Základ!D4,Základ!F4)</f>
        <v>206</v>
      </c>
      <c r="E4" s="273">
        <f>SUM(Základ!E4,Základ!G4)</f>
        <v>80</v>
      </c>
      <c r="F4" s="273">
        <f t="shared" si="0"/>
        <v>286</v>
      </c>
      <c r="G4" s="273">
        <f>SUM(Základ!I4)</f>
        <v>5</v>
      </c>
      <c r="H4" s="273"/>
      <c r="I4" s="277"/>
      <c r="J4" s="277"/>
      <c r="M4" s="279" t="s">
        <v>607</v>
      </c>
      <c r="N4" s="279" t="s">
        <v>636</v>
      </c>
      <c r="O4" s="279" t="s">
        <v>637</v>
      </c>
      <c r="P4" s="279" t="s">
        <v>580</v>
      </c>
      <c r="Q4" s="279" t="s">
        <v>581</v>
      </c>
      <c r="R4" s="279" t="s">
        <v>582</v>
      </c>
      <c r="S4" s="279" t="s">
        <v>579</v>
      </c>
    </row>
    <row r="5" spans="1:26" ht="12.75" customHeight="1" x14ac:dyDescent="0.15">
      <c r="A5" s="292">
        <v>3</v>
      </c>
      <c r="B5" s="288" t="str">
        <f>Základ!B5</f>
        <v>Radek Soušek</v>
      </c>
      <c r="C5" s="288" t="str">
        <f>Základ!C5</f>
        <v>KOSMOS OLOMOUC</v>
      </c>
      <c r="D5" s="273">
        <f>SUM(Základ!D5,Základ!F5)</f>
        <v>0</v>
      </c>
      <c r="E5" s="273">
        <f>SUM(Základ!E5,Základ!G5)</f>
        <v>0</v>
      </c>
      <c r="F5" s="273">
        <f t="shared" si="0"/>
        <v>0</v>
      </c>
      <c r="G5" s="273">
        <f>SUM(Základ!I5)</f>
        <v>0</v>
      </c>
      <c r="H5" s="273"/>
      <c r="I5" s="277"/>
      <c r="J5" s="277"/>
      <c r="M5" s="293">
        <v>1</v>
      </c>
      <c r="N5" s="294" t="s">
        <v>3459</v>
      </c>
      <c r="O5" s="295" t="s">
        <v>614</v>
      </c>
      <c r="P5" s="293">
        <v>206</v>
      </c>
      <c r="Q5" s="293">
        <v>114</v>
      </c>
      <c r="R5" s="296">
        <v>320</v>
      </c>
      <c r="S5" s="293">
        <v>5</v>
      </c>
    </row>
    <row r="6" spans="1:26" ht="12.75" customHeight="1" x14ac:dyDescent="0.15">
      <c r="A6" s="292">
        <v>4</v>
      </c>
      <c r="B6" s="288" t="str">
        <f>Základ!B6</f>
        <v>Libor Kiš</v>
      </c>
      <c r="C6" s="288" t="str">
        <f>Základ!C6</f>
        <v>KOSMOS OLOMOUC</v>
      </c>
      <c r="D6" s="273">
        <f>SUM(Základ!D6,Základ!F6)</f>
        <v>170</v>
      </c>
      <c r="E6" s="273">
        <f>SUM(Základ!E6,Základ!G6)</f>
        <v>77</v>
      </c>
      <c r="F6" s="273">
        <f t="shared" si="0"/>
        <v>247</v>
      </c>
      <c r="G6" s="273">
        <f>SUM(Základ!I6)</f>
        <v>3</v>
      </c>
      <c r="H6" s="273"/>
      <c r="I6" s="277"/>
      <c r="J6" s="277"/>
      <c r="M6" s="293">
        <v>2</v>
      </c>
      <c r="N6" s="295" t="s">
        <v>638</v>
      </c>
      <c r="O6" s="295" t="s">
        <v>613</v>
      </c>
      <c r="P6" s="293">
        <v>207</v>
      </c>
      <c r="Q6" s="293">
        <v>111</v>
      </c>
      <c r="R6" s="296">
        <v>318</v>
      </c>
      <c r="S6" s="293">
        <v>4</v>
      </c>
    </row>
    <row r="7" spans="1:26" ht="12.75" customHeight="1" x14ac:dyDescent="0.15">
      <c r="A7" s="292">
        <v>5</v>
      </c>
      <c r="B7" s="273" t="str">
        <f>Základ!B7</f>
        <v>Radomír Kočí</v>
      </c>
      <c r="C7" s="288" t="str">
        <f>Základ!C7</f>
        <v>KOSMOS OLOMOUC</v>
      </c>
      <c r="D7" s="273">
        <f>SUM(Základ!D7,Základ!F7)</f>
        <v>197</v>
      </c>
      <c r="E7" s="273">
        <f>SUM(Základ!E7,Základ!G7)</f>
        <v>87</v>
      </c>
      <c r="F7" s="273">
        <f t="shared" si="0"/>
        <v>284</v>
      </c>
      <c r="G7" s="273">
        <f>SUM(Základ!I7)</f>
        <v>4</v>
      </c>
      <c r="H7" s="273"/>
      <c r="I7" s="277"/>
      <c r="J7" s="277"/>
      <c r="M7" s="293">
        <v>3</v>
      </c>
      <c r="N7" s="295" t="s">
        <v>639</v>
      </c>
      <c r="O7" s="295" t="s">
        <v>616</v>
      </c>
      <c r="P7" s="293">
        <v>209</v>
      </c>
      <c r="Q7" s="293">
        <v>97</v>
      </c>
      <c r="R7" s="296">
        <v>306</v>
      </c>
      <c r="S7" s="293">
        <v>4</v>
      </c>
    </row>
    <row r="8" spans="1:26" ht="12.75" customHeight="1" x14ac:dyDescent="0.15">
      <c r="A8" s="292">
        <v>6</v>
      </c>
      <c r="B8" s="288">
        <f>Základ!B8</f>
        <v>0</v>
      </c>
      <c r="C8" s="288" t="str">
        <f>Základ!C8</f>
        <v>KOSMOS OLOMOUC</v>
      </c>
      <c r="D8" s="273">
        <f>SUM(Základ!D8,Základ!F8)</f>
        <v>0</v>
      </c>
      <c r="E8" s="273">
        <f>SUM(Základ!E8,Základ!G8)</f>
        <v>0</v>
      </c>
      <c r="F8" s="273">
        <f t="shared" si="0"/>
        <v>0</v>
      </c>
      <c r="G8" s="273">
        <f>SUM(Základ!I8)</f>
        <v>0</v>
      </c>
      <c r="H8" s="273"/>
      <c r="I8" s="277"/>
      <c r="J8" s="277"/>
      <c r="M8" s="293">
        <v>4</v>
      </c>
      <c r="N8" s="295" t="s">
        <v>640</v>
      </c>
      <c r="O8" s="295" t="s">
        <v>615</v>
      </c>
      <c r="P8" s="293">
        <v>188</v>
      </c>
      <c r="Q8" s="293">
        <v>116</v>
      </c>
      <c r="R8" s="296">
        <v>304</v>
      </c>
      <c r="S8" s="293">
        <v>1</v>
      </c>
    </row>
    <row r="9" spans="1:26" ht="12.75" customHeight="1" x14ac:dyDescent="0.15">
      <c r="A9" s="292">
        <v>7</v>
      </c>
      <c r="B9" s="288">
        <f>Základ!B9</f>
        <v>0</v>
      </c>
      <c r="C9" s="288">
        <f>Základ!C9</f>
        <v>0</v>
      </c>
      <c r="D9" s="273">
        <f>SUM(Základ!D9,Základ!F9)</f>
        <v>0</v>
      </c>
      <c r="E9" s="273">
        <f>SUM(Základ!E9,Základ!G9)</f>
        <v>0</v>
      </c>
      <c r="F9" s="273">
        <f t="shared" si="0"/>
        <v>0</v>
      </c>
      <c r="G9" s="273">
        <f>SUM(Základ!I9)</f>
        <v>0</v>
      </c>
      <c r="H9" s="273"/>
      <c r="I9" s="277"/>
      <c r="J9" s="277"/>
      <c r="M9" s="293">
        <v>5</v>
      </c>
      <c r="N9" s="295" t="s">
        <v>641</v>
      </c>
      <c r="O9" s="295" t="s">
        <v>599</v>
      </c>
      <c r="P9" s="293">
        <v>189</v>
      </c>
      <c r="Q9" s="293">
        <v>115</v>
      </c>
      <c r="R9" s="296">
        <v>304</v>
      </c>
      <c r="S9" s="293">
        <v>4</v>
      </c>
    </row>
    <row r="10" spans="1:26" ht="12.75" customHeight="1" x14ac:dyDescent="0.15">
      <c r="A10" s="291">
        <v>8</v>
      </c>
      <c r="B10" s="273" t="str">
        <f>Základ!B10</f>
        <v>Drahoslav Brňák</v>
      </c>
      <c r="C10" s="273" t="str">
        <f>Základ!C10</f>
        <v>LICHNOVÁCI</v>
      </c>
      <c r="D10" s="273">
        <f>SUM(Základ!D10,Základ!F10)</f>
        <v>173</v>
      </c>
      <c r="E10" s="273">
        <f>SUM(Základ!E10,Základ!G10)</f>
        <v>102</v>
      </c>
      <c r="F10" s="273">
        <f t="shared" si="0"/>
        <v>275</v>
      </c>
      <c r="G10" s="273">
        <f>SUM(Základ!I10)</f>
        <v>1</v>
      </c>
      <c r="H10" s="273"/>
      <c r="I10" s="277"/>
      <c r="J10" s="277"/>
      <c r="M10" s="293">
        <v>6</v>
      </c>
      <c r="N10" s="295" t="s">
        <v>642</v>
      </c>
      <c r="O10" s="295" t="s">
        <v>619</v>
      </c>
      <c r="P10" s="293">
        <v>198</v>
      </c>
      <c r="Q10" s="293">
        <v>106</v>
      </c>
      <c r="R10" s="296">
        <v>304</v>
      </c>
      <c r="S10" s="293">
        <v>4</v>
      </c>
    </row>
    <row r="11" spans="1:26" ht="12.75" customHeight="1" x14ac:dyDescent="0.15">
      <c r="A11" s="291">
        <v>9</v>
      </c>
      <c r="B11" s="288" t="str">
        <f>Základ!B11</f>
        <v>Jan Opěla</v>
      </c>
      <c r="C11" s="288" t="str">
        <f>Základ!C11</f>
        <v>LICHNOVÁCI</v>
      </c>
      <c r="D11" s="273">
        <f>SUM(Základ!D11,Základ!F11)</f>
        <v>189</v>
      </c>
      <c r="E11" s="273">
        <f>SUM(Základ!E11,Základ!G11)</f>
        <v>115</v>
      </c>
      <c r="F11" s="273">
        <f t="shared" si="0"/>
        <v>304</v>
      </c>
      <c r="G11" s="273">
        <f>SUM(Základ!I11)</f>
        <v>4</v>
      </c>
      <c r="H11" s="273"/>
      <c r="I11" s="277"/>
      <c r="J11" s="277"/>
      <c r="M11" s="293">
        <v>7</v>
      </c>
      <c r="N11" s="295" t="s">
        <v>643</v>
      </c>
      <c r="O11" s="295" t="s">
        <v>618</v>
      </c>
      <c r="P11" s="293">
        <v>204</v>
      </c>
      <c r="Q11" s="293">
        <v>100</v>
      </c>
      <c r="R11" s="296">
        <v>304</v>
      </c>
      <c r="S11" s="293">
        <v>0</v>
      </c>
    </row>
    <row r="12" spans="1:26" ht="12.75" customHeight="1" x14ac:dyDescent="0.15">
      <c r="A12" s="291">
        <v>10</v>
      </c>
      <c r="B12" s="288" t="str">
        <f>Základ!B12</f>
        <v>David Slíva</v>
      </c>
      <c r="C12" s="288" t="str">
        <f>Základ!C12</f>
        <v>LICHNOVÁCI</v>
      </c>
      <c r="D12" s="273">
        <f>SUM(Základ!D12,Základ!F12)</f>
        <v>170</v>
      </c>
      <c r="E12" s="273">
        <f>SUM(Základ!E12,Základ!G12)</f>
        <v>97</v>
      </c>
      <c r="F12" s="273">
        <f t="shared" si="0"/>
        <v>267</v>
      </c>
      <c r="G12" s="273">
        <f>SUM(Základ!I12)</f>
        <v>4</v>
      </c>
      <c r="H12" s="273"/>
      <c r="I12" s="277"/>
      <c r="J12" s="277"/>
      <c r="M12" s="293">
        <v>8</v>
      </c>
      <c r="N12" s="295" t="s">
        <v>644</v>
      </c>
      <c r="O12" s="295" t="s">
        <v>617</v>
      </c>
      <c r="P12" s="293">
        <v>195</v>
      </c>
      <c r="Q12" s="293">
        <v>108</v>
      </c>
      <c r="R12" s="296">
        <v>303</v>
      </c>
      <c r="S12" s="293">
        <v>1</v>
      </c>
    </row>
    <row r="13" spans="1:26" ht="12.75" customHeight="1" x14ac:dyDescent="0.15">
      <c r="A13" s="291">
        <v>11</v>
      </c>
      <c r="B13" s="288" t="str">
        <f>Základ!B13</f>
        <v>Jiří Maňásek</v>
      </c>
      <c r="C13" s="288" t="str">
        <f>Základ!C13</f>
        <v>LICHNOVÁCI</v>
      </c>
      <c r="D13" s="273">
        <f>SUM(Základ!D13,Základ!F13)</f>
        <v>194</v>
      </c>
      <c r="E13" s="273">
        <f>SUM(Základ!E13,Základ!G13)</f>
        <v>86</v>
      </c>
      <c r="F13" s="273">
        <f t="shared" si="0"/>
        <v>280</v>
      </c>
      <c r="G13" s="273">
        <f>SUM(Základ!I13)</f>
        <v>4</v>
      </c>
      <c r="H13" s="273"/>
      <c r="I13" s="277"/>
      <c r="J13" s="277"/>
      <c r="M13" s="293">
        <v>9</v>
      </c>
      <c r="N13" s="295" t="s">
        <v>645</v>
      </c>
      <c r="O13" s="295" t="s">
        <v>605</v>
      </c>
      <c r="P13" s="293">
        <v>194</v>
      </c>
      <c r="Q13" s="293">
        <v>107</v>
      </c>
      <c r="R13" s="296">
        <v>301</v>
      </c>
      <c r="S13" s="293">
        <v>2</v>
      </c>
    </row>
    <row r="14" spans="1:26" ht="12.75" customHeight="1" x14ac:dyDescent="0.15">
      <c r="A14" s="291">
        <v>12</v>
      </c>
      <c r="B14" s="288" t="str">
        <f>Základ!B14</f>
        <v>0</v>
      </c>
      <c r="C14" s="288" t="str">
        <f>Základ!C14</f>
        <v>LICHNOVÁCI</v>
      </c>
      <c r="D14" s="273">
        <f>SUM(Základ!D14,Základ!F14)</f>
        <v>0</v>
      </c>
      <c r="E14" s="273">
        <f>SUM(Základ!E14,Základ!G14)</f>
        <v>0</v>
      </c>
      <c r="F14" s="273">
        <f t="shared" si="0"/>
        <v>0</v>
      </c>
      <c r="G14" s="273">
        <f>SUM(Základ!I14)</f>
        <v>0</v>
      </c>
      <c r="H14" s="273"/>
      <c r="I14" s="277"/>
      <c r="J14" s="277"/>
      <c r="M14" s="293">
        <v>10</v>
      </c>
      <c r="N14" s="295" t="s">
        <v>646</v>
      </c>
      <c r="O14" s="295" t="s">
        <v>626</v>
      </c>
      <c r="P14" s="293">
        <v>193</v>
      </c>
      <c r="Q14" s="293">
        <v>106</v>
      </c>
      <c r="R14" s="296">
        <v>299</v>
      </c>
      <c r="S14" s="293">
        <v>4</v>
      </c>
    </row>
    <row r="15" spans="1:26" ht="12.75" customHeight="1" x14ac:dyDescent="0.15">
      <c r="A15" s="291">
        <v>13</v>
      </c>
      <c r="B15" s="288" t="str">
        <f>Základ!B15</f>
        <v>0</v>
      </c>
      <c r="C15" s="288" t="str">
        <f>Základ!C15</f>
        <v>0</v>
      </c>
      <c r="D15" s="273">
        <f>SUM(Základ!D15,Základ!F15)</f>
        <v>0</v>
      </c>
      <c r="E15" s="273">
        <f>SUM(Základ!E15,Základ!G15)</f>
        <v>0</v>
      </c>
      <c r="F15" s="273">
        <f t="shared" si="0"/>
        <v>0</v>
      </c>
      <c r="G15" s="273">
        <f>SUM(Základ!I15)</f>
        <v>0</v>
      </c>
      <c r="H15" s="273"/>
      <c r="I15" s="277"/>
      <c r="J15" s="277"/>
      <c r="M15" s="293">
        <v>11</v>
      </c>
      <c r="N15" s="295" t="s">
        <v>647</v>
      </c>
      <c r="O15" s="295" t="s">
        <v>616</v>
      </c>
      <c r="P15" s="293">
        <v>189</v>
      </c>
      <c r="Q15" s="293">
        <v>108</v>
      </c>
      <c r="R15" s="296">
        <v>297</v>
      </c>
      <c r="S15" s="293">
        <v>0</v>
      </c>
    </row>
    <row r="16" spans="1:26" ht="12.75" customHeight="1" x14ac:dyDescent="0.15">
      <c r="A16" s="291">
        <v>14</v>
      </c>
      <c r="B16" s="273">
        <f>Základ!B16</f>
        <v>0</v>
      </c>
      <c r="C16" s="273">
        <f>Základ!C16</f>
        <v>0</v>
      </c>
      <c r="D16" s="273">
        <f>SUM(Základ!D16,Základ!F16)</f>
        <v>0</v>
      </c>
      <c r="E16" s="273">
        <f>SUM(Základ!E16,Základ!G16)</f>
        <v>0</v>
      </c>
      <c r="F16" s="273">
        <f t="shared" si="0"/>
        <v>0</v>
      </c>
      <c r="G16" s="273">
        <f>SUM(Základ!I16)</f>
        <v>0</v>
      </c>
      <c r="H16" s="273"/>
      <c r="I16" s="277"/>
      <c r="J16" s="277"/>
      <c r="M16" s="293">
        <v>12</v>
      </c>
      <c r="N16" s="295" t="s">
        <v>648</v>
      </c>
      <c r="O16" s="295" t="s">
        <v>617</v>
      </c>
      <c r="P16" s="293">
        <v>189</v>
      </c>
      <c r="Q16" s="293">
        <v>108</v>
      </c>
      <c r="R16" s="296">
        <v>297</v>
      </c>
      <c r="S16" s="293">
        <v>3</v>
      </c>
    </row>
    <row r="17" spans="1:19" ht="12.75" customHeight="1" x14ac:dyDescent="0.15">
      <c r="A17" s="292">
        <v>15</v>
      </c>
      <c r="B17" s="288" t="str">
        <f>Základ!B17</f>
        <v>Milan Dusbaba (h)</v>
      </c>
      <c r="C17" s="288" t="str">
        <f>Základ!C17</f>
        <v>HIC PARTA</v>
      </c>
      <c r="D17" s="273">
        <f>SUM(Základ!D17,Základ!F17)</f>
        <v>196</v>
      </c>
      <c r="E17" s="273">
        <f>SUM(Základ!E17,Základ!G17)</f>
        <v>70</v>
      </c>
      <c r="F17" s="273">
        <f t="shared" si="0"/>
        <v>266</v>
      </c>
      <c r="G17" s="273">
        <f>SUM(Základ!I17)</f>
        <v>10</v>
      </c>
      <c r="H17" s="273"/>
      <c r="I17" s="277"/>
      <c r="J17" s="277"/>
      <c r="M17" s="293">
        <v>13</v>
      </c>
      <c r="N17" s="295" t="s">
        <v>649</v>
      </c>
      <c r="O17" s="295" t="s">
        <v>620</v>
      </c>
      <c r="P17" s="293">
        <v>199</v>
      </c>
      <c r="Q17" s="293">
        <v>98</v>
      </c>
      <c r="R17" s="296">
        <v>297</v>
      </c>
      <c r="S17" s="293">
        <v>2</v>
      </c>
    </row>
    <row r="18" spans="1:19" ht="12.75" customHeight="1" x14ac:dyDescent="0.15">
      <c r="A18" s="292">
        <v>16</v>
      </c>
      <c r="B18" s="288" t="str">
        <f>Základ!B18</f>
        <v>Petr Hofman</v>
      </c>
      <c r="C18" s="288" t="str">
        <f>Základ!C18</f>
        <v>HIC PARTA</v>
      </c>
      <c r="D18" s="273">
        <f>SUM(Základ!D18,Základ!F18)</f>
        <v>172</v>
      </c>
      <c r="E18" s="273">
        <f>SUM(Základ!E18,Základ!G18)</f>
        <v>80</v>
      </c>
      <c r="F18" s="273">
        <f t="shared" si="0"/>
        <v>252</v>
      </c>
      <c r="G18" s="273">
        <f>SUM(Základ!I18)</f>
        <v>7</v>
      </c>
      <c r="H18" s="273"/>
      <c r="I18" s="277"/>
      <c r="J18" s="277"/>
      <c r="M18" s="293">
        <v>14</v>
      </c>
      <c r="N18" s="295" t="s">
        <v>650</v>
      </c>
      <c r="O18" s="295" t="s">
        <v>621</v>
      </c>
      <c r="P18" s="293">
        <v>179</v>
      </c>
      <c r="Q18" s="293">
        <v>117</v>
      </c>
      <c r="R18" s="296">
        <v>296</v>
      </c>
      <c r="S18" s="293">
        <v>0</v>
      </c>
    </row>
    <row r="19" spans="1:19" ht="12.75" customHeight="1" x14ac:dyDescent="0.15">
      <c r="A19" s="292">
        <v>17</v>
      </c>
      <c r="B19" s="288" t="str">
        <f>Základ!B19</f>
        <v>Milan Falta</v>
      </c>
      <c r="C19" s="288" t="str">
        <f>Základ!C19</f>
        <v>HIC PARTA</v>
      </c>
      <c r="D19" s="273">
        <f>SUM(Základ!D19,Základ!F19)</f>
        <v>176</v>
      </c>
      <c r="E19" s="273">
        <f>SUM(Základ!E19,Základ!G19)</f>
        <v>72</v>
      </c>
      <c r="F19" s="273">
        <f t="shared" si="0"/>
        <v>248</v>
      </c>
      <c r="G19" s="273">
        <f>SUM(Základ!I19)</f>
        <v>11</v>
      </c>
      <c r="H19" s="273"/>
      <c r="I19" s="277"/>
      <c r="J19" s="277"/>
      <c r="M19" s="293">
        <v>15</v>
      </c>
      <c r="N19" s="295" t="s">
        <v>651</v>
      </c>
      <c r="O19" s="295" t="s">
        <v>627</v>
      </c>
      <c r="P19" s="293">
        <v>201</v>
      </c>
      <c r="Q19" s="293">
        <v>95</v>
      </c>
      <c r="R19" s="296">
        <v>296</v>
      </c>
      <c r="S19" s="293">
        <v>1</v>
      </c>
    </row>
    <row r="20" spans="1:19" ht="12.75" customHeight="1" x14ac:dyDescent="0.15">
      <c r="A20" s="292">
        <v>18</v>
      </c>
      <c r="B20" s="288" t="str">
        <f>Základ!B20</f>
        <v>Michal Kubinec</v>
      </c>
      <c r="C20" s="288" t="str">
        <f>Základ!C20</f>
        <v>HIC PARTA</v>
      </c>
      <c r="D20" s="273">
        <f>SUM(Základ!D20,Základ!F20)</f>
        <v>211</v>
      </c>
      <c r="E20" s="273">
        <f>SUM(Základ!E20,Základ!G20)</f>
        <v>71</v>
      </c>
      <c r="F20" s="273">
        <f t="shared" si="0"/>
        <v>282</v>
      </c>
      <c r="G20" s="273">
        <f>SUM(Základ!I20)</f>
        <v>7</v>
      </c>
      <c r="H20" s="273"/>
      <c r="I20" s="277"/>
      <c r="J20" s="277"/>
      <c r="M20" s="293">
        <v>16</v>
      </c>
      <c r="N20" s="295" t="s">
        <v>652</v>
      </c>
      <c r="O20" s="295" t="s">
        <v>620</v>
      </c>
      <c r="P20" s="293">
        <v>202</v>
      </c>
      <c r="Q20" s="293">
        <v>94</v>
      </c>
      <c r="R20" s="296">
        <v>296</v>
      </c>
      <c r="S20" s="293">
        <v>2</v>
      </c>
    </row>
    <row r="21" spans="1:19" ht="12.75" customHeight="1" x14ac:dyDescent="0.15">
      <c r="A21" s="292">
        <v>19</v>
      </c>
      <c r="B21" s="288" t="str">
        <f>Základ!B21</f>
        <v>0</v>
      </c>
      <c r="C21" s="288" t="str">
        <f>Základ!C21</f>
        <v>HIC PARTA</v>
      </c>
      <c r="D21" s="273">
        <f>SUM(Základ!D21,Základ!F21)</f>
        <v>0</v>
      </c>
      <c r="E21" s="273">
        <f>SUM(Základ!E21,Základ!G21)</f>
        <v>0</v>
      </c>
      <c r="F21" s="273">
        <f t="shared" si="0"/>
        <v>0</v>
      </c>
      <c r="G21" s="273">
        <f>SUM(Základ!I21)</f>
        <v>0</v>
      </c>
      <c r="H21" s="273"/>
      <c r="I21" s="277"/>
      <c r="J21" s="277"/>
      <c r="M21" s="293">
        <v>17</v>
      </c>
      <c r="N21" s="295" t="s">
        <v>653</v>
      </c>
      <c r="O21" s="295" t="s">
        <v>615</v>
      </c>
      <c r="P21" s="293">
        <v>190</v>
      </c>
      <c r="Q21" s="293">
        <v>105</v>
      </c>
      <c r="R21" s="296">
        <v>295</v>
      </c>
      <c r="S21" s="293">
        <v>3</v>
      </c>
    </row>
    <row r="22" spans="1:19" ht="12.75" customHeight="1" x14ac:dyDescent="0.15">
      <c r="A22" s="292">
        <v>20</v>
      </c>
      <c r="B22" s="288" t="str">
        <f>Základ!B22</f>
        <v>0</v>
      </c>
      <c r="C22" s="288" t="str">
        <f>Základ!C22</f>
        <v>0</v>
      </c>
      <c r="D22" s="273">
        <f>SUM(Základ!D22,Základ!F22)</f>
        <v>0</v>
      </c>
      <c r="E22" s="273">
        <f>SUM(Základ!E22,Základ!G22)</f>
        <v>0</v>
      </c>
      <c r="F22" s="273">
        <f t="shared" si="0"/>
        <v>0</v>
      </c>
      <c r="G22" s="273">
        <f>SUM(Základ!I22)</f>
        <v>0</v>
      </c>
      <c r="H22" s="273"/>
      <c r="I22" s="277"/>
      <c r="J22" s="277"/>
      <c r="M22" s="293">
        <v>18</v>
      </c>
      <c r="N22" s="295" t="s">
        <v>654</v>
      </c>
      <c r="O22" s="295" t="s">
        <v>605</v>
      </c>
      <c r="P22" s="293">
        <v>197</v>
      </c>
      <c r="Q22" s="293">
        <v>97</v>
      </c>
      <c r="R22" s="296">
        <v>294</v>
      </c>
      <c r="S22" s="293">
        <v>4</v>
      </c>
    </row>
    <row r="23" spans="1:19" ht="12.75" customHeight="1" x14ac:dyDescent="0.15">
      <c r="A23" s="292">
        <v>21</v>
      </c>
      <c r="B23" s="288" t="str">
        <f>Základ!B23</f>
        <v>0</v>
      </c>
      <c r="C23" s="288" t="str">
        <f>Základ!C23</f>
        <v>0</v>
      </c>
      <c r="D23" s="273">
        <f>SUM(Základ!D23,Základ!F23)</f>
        <v>0</v>
      </c>
      <c r="E23" s="273">
        <f>SUM(Základ!E23,Základ!G23)</f>
        <v>0</v>
      </c>
      <c r="F23" s="273">
        <f t="shared" si="0"/>
        <v>0</v>
      </c>
      <c r="G23" s="273">
        <f>SUM(Základ!I23)</f>
        <v>0</v>
      </c>
      <c r="H23" s="273"/>
      <c r="I23" s="277"/>
      <c r="J23" s="277"/>
      <c r="M23" s="293">
        <v>19</v>
      </c>
      <c r="N23" s="295" t="s">
        <v>655</v>
      </c>
      <c r="O23" s="295" t="s">
        <v>618</v>
      </c>
      <c r="P23" s="293">
        <v>199</v>
      </c>
      <c r="Q23" s="293">
        <v>95</v>
      </c>
      <c r="R23" s="296">
        <v>294</v>
      </c>
      <c r="S23" s="293">
        <v>2</v>
      </c>
    </row>
    <row r="24" spans="1:19" ht="12.75" customHeight="1" x14ac:dyDescent="0.15">
      <c r="A24" s="291">
        <v>22</v>
      </c>
      <c r="B24" s="288" t="str">
        <f>Základ!B24</f>
        <v>Bohumír Chlebovský</v>
      </c>
      <c r="C24" s="288" t="str">
        <f>Základ!C24</f>
        <v>KOS KRNOV</v>
      </c>
      <c r="D24" s="273">
        <f>SUM(Základ!D24,Základ!F24)</f>
        <v>193</v>
      </c>
      <c r="E24" s="273">
        <f>SUM(Základ!E24,Základ!G24)</f>
        <v>81</v>
      </c>
      <c r="F24" s="273">
        <f t="shared" si="0"/>
        <v>274</v>
      </c>
      <c r="G24" s="273">
        <f>SUM(Základ!I24)</f>
        <v>4</v>
      </c>
      <c r="H24" s="273"/>
      <c r="I24" s="277"/>
      <c r="J24" s="277"/>
      <c r="M24" s="293">
        <v>20</v>
      </c>
      <c r="N24" s="295" t="s">
        <v>656</v>
      </c>
      <c r="O24" s="295" t="s">
        <v>625</v>
      </c>
      <c r="P24" s="293">
        <v>187</v>
      </c>
      <c r="Q24" s="293">
        <v>106</v>
      </c>
      <c r="R24" s="296">
        <v>293</v>
      </c>
      <c r="S24" s="293">
        <v>2</v>
      </c>
    </row>
    <row r="25" spans="1:19" ht="12.75" customHeight="1" x14ac:dyDescent="0.15">
      <c r="A25" s="291">
        <v>23</v>
      </c>
      <c r="B25" s="288" t="str">
        <f>Základ!B25</f>
        <v>Petr Daranský</v>
      </c>
      <c r="C25" s="288" t="str">
        <f>Základ!C25</f>
        <v>KOS KRNOV</v>
      </c>
      <c r="D25" s="273">
        <f>SUM(Základ!D25,Základ!F25)</f>
        <v>0</v>
      </c>
      <c r="E25" s="273">
        <f>SUM(Základ!E25,Základ!G25)</f>
        <v>0</v>
      </c>
      <c r="F25" s="273">
        <f t="shared" si="0"/>
        <v>0</v>
      </c>
      <c r="G25" s="273">
        <f>SUM(Základ!I25)</f>
        <v>0</v>
      </c>
      <c r="H25" s="273"/>
      <c r="I25" s="277"/>
      <c r="J25" s="277"/>
      <c r="M25" s="293">
        <v>21</v>
      </c>
      <c r="N25" s="295" t="s">
        <v>657</v>
      </c>
      <c r="O25" s="295" t="s">
        <v>658</v>
      </c>
      <c r="P25" s="293">
        <v>198</v>
      </c>
      <c r="Q25" s="293">
        <v>95</v>
      </c>
      <c r="R25" s="296">
        <v>293</v>
      </c>
      <c r="S25" s="293">
        <v>3</v>
      </c>
    </row>
    <row r="26" spans="1:19" ht="12.75" customHeight="1" x14ac:dyDescent="0.15">
      <c r="A26" s="291">
        <v>24</v>
      </c>
      <c r="B26" s="288" t="str">
        <f>Základ!B26</f>
        <v>Bedřich Pluhař</v>
      </c>
      <c r="C26" s="288" t="str">
        <f>Základ!C26</f>
        <v>KOS KRNOV</v>
      </c>
      <c r="D26" s="273">
        <f>SUM(Základ!D26,Základ!F26)</f>
        <v>175</v>
      </c>
      <c r="E26" s="273">
        <f>SUM(Základ!E26,Základ!G26)</f>
        <v>80</v>
      </c>
      <c r="F26" s="273">
        <f t="shared" si="0"/>
        <v>255</v>
      </c>
      <c r="G26" s="273">
        <f>SUM(Základ!I26)</f>
        <v>2</v>
      </c>
      <c r="H26" s="273"/>
      <c r="I26" s="277"/>
      <c r="J26" s="277"/>
      <c r="M26" s="293">
        <v>22</v>
      </c>
      <c r="N26" s="295" t="s">
        <v>659</v>
      </c>
      <c r="O26" s="295" t="s">
        <v>658</v>
      </c>
      <c r="P26" s="293">
        <v>183</v>
      </c>
      <c r="Q26" s="293">
        <v>107</v>
      </c>
      <c r="R26" s="296">
        <v>290</v>
      </c>
      <c r="S26" s="293">
        <v>1</v>
      </c>
    </row>
    <row r="27" spans="1:19" ht="12.75" customHeight="1" x14ac:dyDescent="0.15">
      <c r="A27" s="291">
        <v>25</v>
      </c>
      <c r="B27" s="288" t="str">
        <f>Základ!B27</f>
        <v>Roman Anderle (h)</v>
      </c>
      <c r="C27" s="288" t="str">
        <f>Základ!C27</f>
        <v>KOS KRNOV</v>
      </c>
      <c r="D27" s="273">
        <f>SUM(Základ!D27,Základ!F27)</f>
        <v>171</v>
      </c>
      <c r="E27" s="273">
        <f>SUM(Základ!E27,Základ!G27)</f>
        <v>96</v>
      </c>
      <c r="F27" s="273">
        <f t="shared" si="0"/>
        <v>267</v>
      </c>
      <c r="G27" s="273">
        <f>SUM(Základ!I27)</f>
        <v>4</v>
      </c>
      <c r="H27" s="273"/>
      <c r="I27" s="277"/>
      <c r="J27" s="277"/>
      <c r="M27" s="293">
        <v>23</v>
      </c>
      <c r="N27" s="293" t="s">
        <v>602</v>
      </c>
      <c r="O27" s="295" t="s">
        <v>605</v>
      </c>
      <c r="P27" s="293">
        <v>184</v>
      </c>
      <c r="Q27" s="293">
        <v>105</v>
      </c>
      <c r="R27" s="296">
        <v>289</v>
      </c>
      <c r="S27" s="293">
        <v>4</v>
      </c>
    </row>
    <row r="28" spans="1:19" ht="12.75" customHeight="1" x14ac:dyDescent="0.15">
      <c r="A28" s="291">
        <v>26</v>
      </c>
      <c r="B28" s="273" t="str">
        <f>Základ!B28</f>
        <v>Rudolf Pecha</v>
      </c>
      <c r="C28" s="288" t="str">
        <f>Základ!C28</f>
        <v>KOS KRNOV</v>
      </c>
      <c r="D28" s="273">
        <f>SUM(Základ!D28,Základ!F28)</f>
        <v>172</v>
      </c>
      <c r="E28" s="273">
        <f>SUM(Základ!E28,Základ!G28)</f>
        <v>70</v>
      </c>
      <c r="F28" s="273">
        <f t="shared" si="0"/>
        <v>242</v>
      </c>
      <c r="G28" s="273">
        <f>SUM(Základ!I28)</f>
        <v>7</v>
      </c>
      <c r="H28" s="273"/>
      <c r="I28" s="277"/>
      <c r="J28" s="277"/>
      <c r="M28" s="293">
        <v>24</v>
      </c>
      <c r="N28" s="295" t="s">
        <v>660</v>
      </c>
      <c r="O28" s="295" t="s">
        <v>658</v>
      </c>
      <c r="P28" s="293">
        <v>198</v>
      </c>
      <c r="Q28" s="293">
        <v>90</v>
      </c>
      <c r="R28" s="296">
        <v>288</v>
      </c>
      <c r="S28" s="293">
        <v>5</v>
      </c>
    </row>
    <row r="29" spans="1:19" ht="12.75" customHeight="1" x14ac:dyDescent="0.15">
      <c r="A29" s="291">
        <v>27</v>
      </c>
      <c r="B29" s="288" t="str">
        <f>Základ!B29</f>
        <v>0</v>
      </c>
      <c r="C29" s="288" t="str">
        <f>Základ!C29</f>
        <v>0</v>
      </c>
      <c r="D29" s="273">
        <f>SUM(Základ!D29,Základ!F29)</f>
        <v>0</v>
      </c>
      <c r="E29" s="273">
        <f>SUM(Základ!E29,Základ!G29)</f>
        <v>0</v>
      </c>
      <c r="F29" s="273">
        <f t="shared" si="0"/>
        <v>0</v>
      </c>
      <c r="G29" s="273">
        <f>SUM(Základ!I29)</f>
        <v>0</v>
      </c>
      <c r="H29" s="273"/>
      <c r="I29" s="277"/>
      <c r="J29" s="277"/>
      <c r="M29" s="293">
        <v>25</v>
      </c>
      <c r="N29" s="295" t="s">
        <v>661</v>
      </c>
      <c r="O29" s="295" t="s">
        <v>623</v>
      </c>
      <c r="P29" s="293">
        <v>210</v>
      </c>
      <c r="Q29" s="293">
        <v>78</v>
      </c>
      <c r="R29" s="296">
        <v>288</v>
      </c>
      <c r="S29" s="293">
        <v>4</v>
      </c>
    </row>
    <row r="30" spans="1:19" ht="12.75" customHeight="1" x14ac:dyDescent="0.15">
      <c r="A30" s="291">
        <v>28</v>
      </c>
      <c r="B30" s="288" t="str">
        <f>Základ!B30</f>
        <v>0</v>
      </c>
      <c r="C30" s="288" t="str">
        <f>Základ!C30</f>
        <v>0</v>
      </c>
      <c r="D30" s="273">
        <f>SUM(Základ!D30,Základ!F30)</f>
        <v>0</v>
      </c>
      <c r="E30" s="273">
        <f>SUM(Základ!E30,Základ!G30)</f>
        <v>0</v>
      </c>
      <c r="F30" s="273">
        <f t="shared" si="0"/>
        <v>0</v>
      </c>
      <c r="G30" s="273">
        <f>SUM(Základ!I30)</f>
        <v>0</v>
      </c>
      <c r="H30" s="273"/>
      <c r="I30" s="277"/>
      <c r="J30" s="277"/>
      <c r="M30" s="293">
        <v>26</v>
      </c>
      <c r="N30" s="295" t="s">
        <v>662</v>
      </c>
      <c r="O30" s="295" t="s">
        <v>622</v>
      </c>
      <c r="P30" s="293">
        <v>180</v>
      </c>
      <c r="Q30" s="293">
        <v>107</v>
      </c>
      <c r="R30" s="296">
        <v>287</v>
      </c>
      <c r="S30" s="293">
        <v>1</v>
      </c>
    </row>
    <row r="31" spans="1:19" ht="12.75" customHeight="1" x14ac:dyDescent="0.15">
      <c r="A31" s="292">
        <v>29</v>
      </c>
      <c r="B31" s="288" t="str">
        <f>Základ!B31</f>
        <v>Petr Šístek</v>
      </c>
      <c r="C31" s="288" t="str">
        <f>Základ!C31</f>
        <v>ČD UZEL PŘEROV</v>
      </c>
      <c r="D31" s="273">
        <f>SUM(Základ!D31,Základ!F31)</f>
        <v>199</v>
      </c>
      <c r="E31" s="273">
        <f>SUM(Základ!E31,Základ!G31)</f>
        <v>95</v>
      </c>
      <c r="F31" s="273">
        <f t="shared" si="0"/>
        <v>294</v>
      </c>
      <c r="G31" s="273">
        <f>SUM(Základ!I31)</f>
        <v>2</v>
      </c>
      <c r="H31" s="273"/>
      <c r="I31" s="277"/>
      <c r="J31" s="277"/>
      <c r="M31" s="293">
        <v>27</v>
      </c>
      <c r="N31" s="295" t="s">
        <v>663</v>
      </c>
      <c r="O31" s="295" t="s">
        <v>619</v>
      </c>
      <c r="P31" s="293">
        <v>189</v>
      </c>
      <c r="Q31" s="293">
        <v>98</v>
      </c>
      <c r="R31" s="296">
        <v>287</v>
      </c>
      <c r="S31" s="293">
        <v>1</v>
      </c>
    </row>
    <row r="32" spans="1:19" ht="12.75" customHeight="1" x14ac:dyDescent="0.15">
      <c r="A32" s="292">
        <v>30</v>
      </c>
      <c r="B32" s="288" t="str">
        <f>Základ!B32</f>
        <v>František Hnilica</v>
      </c>
      <c r="C32" s="288" t="str">
        <f>Základ!C32</f>
        <v>ČD UZEL PŘEROV</v>
      </c>
      <c r="D32" s="273">
        <f>SUM(Základ!D32,Základ!F32)</f>
        <v>174</v>
      </c>
      <c r="E32" s="273">
        <f>SUM(Základ!E32,Základ!G32)</f>
        <v>78</v>
      </c>
      <c r="F32" s="273">
        <f t="shared" si="0"/>
        <v>252</v>
      </c>
      <c r="G32" s="273">
        <f>SUM(Základ!I32)</f>
        <v>5</v>
      </c>
      <c r="H32" s="273"/>
      <c r="I32" s="277"/>
      <c r="J32" s="277"/>
      <c r="M32" s="293">
        <v>28</v>
      </c>
      <c r="N32" s="295" t="s">
        <v>664</v>
      </c>
      <c r="O32" s="295" t="s">
        <v>613</v>
      </c>
      <c r="P32" s="293">
        <v>188</v>
      </c>
      <c r="Q32" s="293">
        <v>98</v>
      </c>
      <c r="R32" s="296">
        <v>286</v>
      </c>
      <c r="S32" s="293">
        <v>2</v>
      </c>
    </row>
    <row r="33" spans="1:19" ht="12.75" customHeight="1" x14ac:dyDescent="0.15">
      <c r="A33" s="292">
        <v>31</v>
      </c>
      <c r="B33" s="288" t="str">
        <f>Základ!B33</f>
        <v>Michaela Sedláčková</v>
      </c>
      <c r="C33" s="288" t="str">
        <f>Základ!C33</f>
        <v>ČD UZEL PŘEROV</v>
      </c>
      <c r="D33" s="273">
        <f>SUM(Základ!D33,Základ!F33)</f>
        <v>204</v>
      </c>
      <c r="E33" s="273">
        <f>SUM(Základ!E33,Základ!G33)</f>
        <v>100</v>
      </c>
      <c r="F33" s="273">
        <f t="shared" si="0"/>
        <v>304</v>
      </c>
      <c r="G33" s="273">
        <f>SUM(Základ!I33)</f>
        <v>0</v>
      </c>
      <c r="H33" s="273"/>
      <c r="I33" s="277"/>
      <c r="J33" s="277"/>
      <c r="M33" s="293">
        <v>29</v>
      </c>
      <c r="N33" s="295" t="s">
        <v>665</v>
      </c>
      <c r="O33" s="295" t="s">
        <v>629</v>
      </c>
      <c r="P33" s="293">
        <v>197</v>
      </c>
      <c r="Q33" s="293">
        <v>89</v>
      </c>
      <c r="R33" s="296">
        <v>286</v>
      </c>
      <c r="S33" s="293">
        <v>6</v>
      </c>
    </row>
    <row r="34" spans="1:19" ht="12.75" customHeight="1" x14ac:dyDescent="0.15">
      <c r="A34" s="292">
        <v>32</v>
      </c>
      <c r="B34" s="288" t="str">
        <f>Základ!B34</f>
        <v>Jaroslav Kolla</v>
      </c>
      <c r="C34" s="288" t="str">
        <f>Základ!C34</f>
        <v>ČD UZEL PŘEROV</v>
      </c>
      <c r="D34" s="273">
        <f>SUM(Základ!D34,Základ!F34)</f>
        <v>196</v>
      </c>
      <c r="E34" s="273">
        <f>SUM(Základ!E34,Základ!G34)</f>
        <v>83</v>
      </c>
      <c r="F34" s="273">
        <f t="shared" si="0"/>
        <v>279</v>
      </c>
      <c r="G34" s="273">
        <f>SUM(Základ!I34)</f>
        <v>4</v>
      </c>
      <c r="H34" s="273"/>
      <c r="I34" s="277"/>
      <c r="J34" s="277"/>
      <c r="M34" s="293">
        <v>30</v>
      </c>
      <c r="N34" s="295" t="s">
        <v>666</v>
      </c>
      <c r="O34" s="295" t="s">
        <v>613</v>
      </c>
      <c r="P34" s="293">
        <v>202</v>
      </c>
      <c r="Q34" s="293">
        <v>84</v>
      </c>
      <c r="R34" s="296">
        <v>286</v>
      </c>
      <c r="S34" s="293">
        <v>3</v>
      </c>
    </row>
    <row r="35" spans="1:19" ht="12.75" customHeight="1" x14ac:dyDescent="0.15">
      <c r="A35" s="292">
        <v>33</v>
      </c>
      <c r="B35" s="288" t="str">
        <f>Základ!B35</f>
        <v>Antonín Příhoda</v>
      </c>
      <c r="C35" s="288" t="str">
        <f>Základ!C35</f>
        <v>ČD UZEL PŘEROV</v>
      </c>
      <c r="D35" s="273">
        <f>SUM(Základ!D35,Základ!F35)</f>
        <v>0</v>
      </c>
      <c r="E35" s="273">
        <f>SUM(Základ!E35,Základ!G35)</f>
        <v>0</v>
      </c>
      <c r="F35" s="273">
        <f t="shared" si="0"/>
        <v>0</v>
      </c>
      <c r="G35" s="273">
        <f>SUM(Základ!I35)</f>
        <v>0</v>
      </c>
      <c r="H35" s="273"/>
      <c r="I35" s="277"/>
      <c r="J35" s="277"/>
      <c r="M35" s="293">
        <v>31</v>
      </c>
      <c r="N35" s="295" t="s">
        <v>667</v>
      </c>
      <c r="O35" s="295" t="s">
        <v>630</v>
      </c>
      <c r="P35" s="293">
        <v>206</v>
      </c>
      <c r="Q35" s="293">
        <v>80</v>
      </c>
      <c r="R35" s="296">
        <v>286</v>
      </c>
      <c r="S35" s="293">
        <v>5</v>
      </c>
    </row>
    <row r="36" spans="1:19" ht="12.75" customHeight="1" x14ac:dyDescent="0.15">
      <c r="A36" s="292">
        <v>34</v>
      </c>
      <c r="B36" s="288" t="str">
        <f>Základ!B36</f>
        <v>Vlastimil Křupala</v>
      </c>
      <c r="C36" s="288" t="str">
        <f>Základ!C36</f>
        <v>ČD UZEL PŘEROV</v>
      </c>
      <c r="D36" s="273">
        <f>SUM(Základ!D36,Základ!F36)</f>
        <v>0</v>
      </c>
      <c r="E36" s="273">
        <f>SUM(Základ!E36,Základ!G36)</f>
        <v>0</v>
      </c>
      <c r="F36" s="273">
        <f t="shared" si="0"/>
        <v>0</v>
      </c>
      <c r="G36" s="273">
        <f>SUM(Základ!I36)</f>
        <v>0</v>
      </c>
      <c r="H36" s="273"/>
      <c r="I36" s="277"/>
      <c r="J36" s="277"/>
      <c r="M36" s="293">
        <v>32</v>
      </c>
      <c r="N36" s="295" t="s">
        <v>668</v>
      </c>
      <c r="O36" s="295" t="s">
        <v>624</v>
      </c>
      <c r="P36" s="293">
        <v>196</v>
      </c>
      <c r="Q36" s="293">
        <v>89</v>
      </c>
      <c r="R36" s="296">
        <v>285</v>
      </c>
      <c r="S36" s="293">
        <v>6</v>
      </c>
    </row>
    <row r="37" spans="1:19" ht="12.75" customHeight="1" x14ac:dyDescent="0.15">
      <c r="A37" s="292">
        <v>35</v>
      </c>
      <c r="B37" s="288" t="str">
        <f>Základ!B37</f>
        <v>0</v>
      </c>
      <c r="C37" s="288" t="str">
        <f>Základ!C37</f>
        <v>ČD UZEL PŘEROV</v>
      </c>
      <c r="D37" s="273">
        <f>SUM(Základ!D37,Základ!F37)</f>
        <v>0</v>
      </c>
      <c r="E37" s="273">
        <f>SUM(Základ!E37,Základ!G37)</f>
        <v>0</v>
      </c>
      <c r="F37" s="273">
        <f t="shared" si="0"/>
        <v>0</v>
      </c>
      <c r="G37" s="273">
        <f>SUM(Základ!I37)</f>
        <v>0</v>
      </c>
      <c r="H37" s="273"/>
      <c r="I37" s="277"/>
      <c r="J37" s="277"/>
      <c r="M37" s="293">
        <v>33</v>
      </c>
      <c r="N37" s="295" t="s">
        <v>669</v>
      </c>
      <c r="O37" s="295" t="s">
        <v>658</v>
      </c>
      <c r="P37" s="293">
        <v>194</v>
      </c>
      <c r="Q37" s="293">
        <v>90</v>
      </c>
      <c r="R37" s="296">
        <v>284</v>
      </c>
      <c r="S37" s="293">
        <v>2</v>
      </c>
    </row>
    <row r="38" spans="1:19" ht="12.75" customHeight="1" x14ac:dyDescent="0.15">
      <c r="A38" s="291">
        <v>36</v>
      </c>
      <c r="B38" s="288" t="str">
        <f>Základ!B38</f>
        <v>Jan Šmerda</v>
      </c>
      <c r="C38" s="288" t="str">
        <f>Základ!C38</f>
        <v>A JE TO BLANSKO</v>
      </c>
      <c r="D38" s="273">
        <f>SUM(Základ!D38,Základ!F38)</f>
        <v>0</v>
      </c>
      <c r="E38" s="273">
        <f>SUM(Základ!E38,Základ!G38)</f>
        <v>0</v>
      </c>
      <c r="F38" s="273">
        <f t="shared" si="0"/>
        <v>0</v>
      </c>
      <c r="G38" s="273">
        <f>SUM(Základ!I38)</f>
        <v>0</v>
      </c>
      <c r="H38" s="273"/>
      <c r="I38" s="277"/>
      <c r="J38" s="277"/>
      <c r="M38" s="293">
        <v>34</v>
      </c>
      <c r="N38" s="293" t="s">
        <v>597</v>
      </c>
      <c r="O38" s="295" t="s">
        <v>630</v>
      </c>
      <c r="P38" s="293">
        <v>197</v>
      </c>
      <c r="Q38" s="293">
        <v>87</v>
      </c>
      <c r="R38" s="296">
        <v>284</v>
      </c>
      <c r="S38" s="293">
        <v>4</v>
      </c>
    </row>
    <row r="39" spans="1:19" ht="12.75" customHeight="1" x14ac:dyDescent="0.15">
      <c r="A39" s="291">
        <v>37</v>
      </c>
      <c r="B39" s="288" t="str">
        <f>Základ!B39</f>
        <v>Iva Stejskalová</v>
      </c>
      <c r="C39" s="288" t="str">
        <f>Základ!C39</f>
        <v>A JE TO BLANSKO</v>
      </c>
      <c r="D39" s="273">
        <f>SUM(Základ!D39,Základ!F39)</f>
        <v>177</v>
      </c>
      <c r="E39" s="273">
        <f>SUM(Základ!E39,Základ!G39)</f>
        <v>77</v>
      </c>
      <c r="F39" s="273">
        <f t="shared" si="0"/>
        <v>254</v>
      </c>
      <c r="G39" s="273">
        <f>SUM(Základ!I39)</f>
        <v>3</v>
      </c>
      <c r="H39" s="273"/>
      <c r="I39" s="277"/>
      <c r="J39" s="277"/>
      <c r="M39" s="293">
        <v>35</v>
      </c>
      <c r="N39" s="295" t="s">
        <v>670</v>
      </c>
      <c r="O39" s="295" t="s">
        <v>624</v>
      </c>
      <c r="P39" s="293">
        <v>198</v>
      </c>
      <c r="Q39" s="293">
        <v>86</v>
      </c>
      <c r="R39" s="296">
        <v>284</v>
      </c>
      <c r="S39" s="293">
        <v>2</v>
      </c>
    </row>
    <row r="40" spans="1:19" ht="12.75" customHeight="1" x14ac:dyDescent="0.15">
      <c r="A40" s="291">
        <v>38</v>
      </c>
      <c r="B40" s="288" t="str">
        <f>Základ!B40</f>
        <v>Kamila Veselá</v>
      </c>
      <c r="C40" s="288" t="str">
        <f>Základ!C40</f>
        <v>A JE TO BLANSKO</v>
      </c>
      <c r="D40" s="273">
        <f>SUM(Základ!D40,Základ!F40)</f>
        <v>193</v>
      </c>
      <c r="E40" s="273">
        <f>SUM(Základ!E40,Základ!G40)</f>
        <v>90</v>
      </c>
      <c r="F40" s="273">
        <f t="shared" si="0"/>
        <v>283</v>
      </c>
      <c r="G40" s="273">
        <f>SUM(Základ!I40)</f>
        <v>3</v>
      </c>
      <c r="H40" s="273"/>
      <c r="I40" s="277"/>
      <c r="J40" s="277"/>
      <c r="M40" s="293">
        <v>36</v>
      </c>
      <c r="N40" s="295" t="s">
        <v>671</v>
      </c>
      <c r="O40" s="295" t="s">
        <v>626</v>
      </c>
      <c r="P40" s="293">
        <v>180</v>
      </c>
      <c r="Q40" s="293">
        <v>103</v>
      </c>
      <c r="R40" s="296">
        <v>283</v>
      </c>
      <c r="S40" s="293">
        <v>2</v>
      </c>
    </row>
    <row r="41" spans="1:19" ht="12.75" customHeight="1" x14ac:dyDescent="0.15">
      <c r="A41" s="291">
        <v>39</v>
      </c>
      <c r="B41" s="288" t="str">
        <f>Základ!B41</f>
        <v>Miloš Stloukal</v>
      </c>
      <c r="C41" s="288" t="str">
        <f>Základ!C41</f>
        <v>A JE TO BLANSKO</v>
      </c>
      <c r="D41" s="273">
        <f>SUM(Základ!D41,Základ!F41)</f>
        <v>189</v>
      </c>
      <c r="E41" s="273">
        <f>SUM(Základ!E41,Základ!G41)</f>
        <v>98</v>
      </c>
      <c r="F41" s="273">
        <f t="shared" si="0"/>
        <v>287</v>
      </c>
      <c r="G41" s="273">
        <f>SUM(Základ!I41)</f>
        <v>1</v>
      </c>
      <c r="H41" s="273"/>
      <c r="I41" s="277"/>
      <c r="J41" s="277"/>
      <c r="M41" s="293">
        <v>37</v>
      </c>
      <c r="N41" s="295" t="s">
        <v>672</v>
      </c>
      <c r="O41" s="295" t="s">
        <v>619</v>
      </c>
      <c r="P41" s="293">
        <v>193</v>
      </c>
      <c r="Q41" s="293">
        <v>90</v>
      </c>
      <c r="R41" s="296">
        <v>283</v>
      </c>
      <c r="S41" s="293">
        <v>3</v>
      </c>
    </row>
    <row r="42" spans="1:19" ht="12.75" customHeight="1" x14ac:dyDescent="0.15">
      <c r="A42" s="291">
        <v>40</v>
      </c>
      <c r="B42" s="288" t="str">
        <f>Základ!B42</f>
        <v>Michal Král</v>
      </c>
      <c r="C42" s="288" t="str">
        <f>Základ!C42</f>
        <v>A JE TO BLANSKO</v>
      </c>
      <c r="D42" s="273">
        <f>SUM(Základ!D42,Základ!F42)</f>
        <v>198</v>
      </c>
      <c r="E42" s="273">
        <f>SUM(Základ!E42,Základ!G42)</f>
        <v>106</v>
      </c>
      <c r="F42" s="273">
        <f t="shared" si="0"/>
        <v>304</v>
      </c>
      <c r="G42" s="273">
        <f>SUM(Základ!I42)</f>
        <v>4</v>
      </c>
      <c r="H42" s="273"/>
      <c r="I42" s="277"/>
      <c r="J42" s="277"/>
      <c r="M42" s="293">
        <v>38</v>
      </c>
      <c r="N42" s="295" t="s">
        <v>673</v>
      </c>
      <c r="O42" s="295" t="s">
        <v>632</v>
      </c>
      <c r="P42" s="293">
        <v>211</v>
      </c>
      <c r="Q42" s="293">
        <v>71</v>
      </c>
      <c r="R42" s="296">
        <v>282</v>
      </c>
      <c r="S42" s="293">
        <v>7</v>
      </c>
    </row>
    <row r="43" spans="1:19" ht="12.75" customHeight="1" x14ac:dyDescent="0.15">
      <c r="A43" s="291">
        <v>41</v>
      </c>
      <c r="B43" s="288" t="str">
        <f>Základ!B43</f>
        <v>0</v>
      </c>
      <c r="C43" s="288" t="str">
        <f>Základ!C43</f>
        <v>A JE TO BLANSKO</v>
      </c>
      <c r="D43" s="273">
        <f>SUM(Základ!D43,Základ!F43)</f>
        <v>0</v>
      </c>
      <c r="E43" s="273">
        <f>SUM(Základ!E43,Základ!G43)</f>
        <v>0</v>
      </c>
      <c r="F43" s="273">
        <f t="shared" si="0"/>
        <v>0</v>
      </c>
      <c r="G43" s="273">
        <f>SUM(Základ!I43)</f>
        <v>0</v>
      </c>
      <c r="H43" s="273"/>
      <c r="I43" s="277"/>
      <c r="J43" s="277"/>
      <c r="M43" s="293">
        <v>39</v>
      </c>
      <c r="N43" s="295" t="s">
        <v>674</v>
      </c>
      <c r="O43" s="295" t="s">
        <v>624</v>
      </c>
      <c r="P43" s="293">
        <v>187</v>
      </c>
      <c r="Q43" s="293">
        <v>94</v>
      </c>
      <c r="R43" s="296">
        <v>281</v>
      </c>
      <c r="S43" s="293">
        <v>1</v>
      </c>
    </row>
    <row r="44" spans="1:19" ht="12.75" customHeight="1" x14ac:dyDescent="0.15">
      <c r="A44" s="291">
        <v>42</v>
      </c>
      <c r="B44" s="288">
        <f>Základ!B44</f>
        <v>0</v>
      </c>
      <c r="C44" s="288" t="str">
        <f>Základ!C44</f>
        <v>A JE TO BLANSKO</v>
      </c>
      <c r="D44" s="273">
        <f>SUM(Základ!D44,Základ!F44)</f>
        <v>0</v>
      </c>
      <c r="E44" s="273">
        <f>SUM(Základ!E44,Základ!G44)</f>
        <v>0</v>
      </c>
      <c r="F44" s="273">
        <f t="shared" si="0"/>
        <v>0</v>
      </c>
      <c r="G44" s="273">
        <f>SUM(Základ!I44)</f>
        <v>0</v>
      </c>
      <c r="H44" s="273"/>
      <c r="I44" s="277"/>
      <c r="J44" s="277"/>
      <c r="M44" s="293">
        <v>40</v>
      </c>
      <c r="N44" s="295" t="s">
        <v>675</v>
      </c>
      <c r="O44" s="295" t="s">
        <v>622</v>
      </c>
      <c r="P44" s="293">
        <v>186</v>
      </c>
      <c r="Q44" s="293">
        <v>94</v>
      </c>
      <c r="R44" s="296">
        <v>280</v>
      </c>
      <c r="S44" s="293">
        <v>4</v>
      </c>
    </row>
    <row r="45" spans="1:19" ht="12.75" customHeight="1" x14ac:dyDescent="0.15">
      <c r="A45" s="292">
        <v>43</v>
      </c>
      <c r="B45" s="288" t="str">
        <f>Základ!B45</f>
        <v>Michal Brychta</v>
      </c>
      <c r="C45" s="288" t="str">
        <f>Základ!C45</f>
        <v>BRUSÍRNA „B“</v>
      </c>
      <c r="D45" s="273">
        <f>SUM(Základ!D45,Základ!F45)</f>
        <v>206</v>
      </c>
      <c r="E45" s="273">
        <f>SUM(Základ!E45,Základ!G45)</f>
        <v>69</v>
      </c>
      <c r="F45" s="273">
        <f t="shared" si="0"/>
        <v>275</v>
      </c>
      <c r="G45" s="273">
        <f>SUM(Základ!I45)</f>
        <v>4</v>
      </c>
      <c r="H45" s="273"/>
      <c r="I45" s="277"/>
      <c r="J45" s="277"/>
      <c r="M45" s="293">
        <v>41</v>
      </c>
      <c r="N45" s="295" t="s">
        <v>676</v>
      </c>
      <c r="O45" s="295" t="s">
        <v>599</v>
      </c>
      <c r="P45" s="293">
        <v>194</v>
      </c>
      <c r="Q45" s="293">
        <v>86</v>
      </c>
      <c r="R45" s="296">
        <v>280</v>
      </c>
      <c r="S45" s="293">
        <v>4</v>
      </c>
    </row>
    <row r="46" spans="1:19" ht="12.75" customHeight="1" x14ac:dyDescent="0.15">
      <c r="A46" s="292">
        <v>44</v>
      </c>
      <c r="B46" s="288" t="str">
        <f>Základ!B46</f>
        <v>Radim Nezval</v>
      </c>
      <c r="C46" s="288" t="str">
        <f>Základ!C46</f>
        <v>BRUSÍRNA „B“</v>
      </c>
      <c r="D46" s="273">
        <f>SUM(Základ!D46,Základ!F46)</f>
        <v>198</v>
      </c>
      <c r="E46" s="273">
        <f>SUM(Základ!E46,Základ!G46)</f>
        <v>69</v>
      </c>
      <c r="F46" s="273">
        <f t="shared" si="0"/>
        <v>267</v>
      </c>
      <c r="G46" s="273">
        <f>SUM(Základ!I46)</f>
        <v>4</v>
      </c>
      <c r="H46" s="273"/>
      <c r="I46" s="277"/>
      <c r="J46" s="277"/>
      <c r="M46" s="293">
        <v>42</v>
      </c>
      <c r="N46" s="295" t="s">
        <v>677</v>
      </c>
      <c r="O46" s="295" t="s">
        <v>627</v>
      </c>
      <c r="P46" s="293">
        <v>186</v>
      </c>
      <c r="Q46" s="293">
        <v>93</v>
      </c>
      <c r="R46" s="296">
        <v>279</v>
      </c>
      <c r="S46" s="293">
        <v>3</v>
      </c>
    </row>
    <row r="47" spans="1:19" ht="12.75" customHeight="1" x14ac:dyDescent="0.15">
      <c r="A47" s="292">
        <v>45</v>
      </c>
      <c r="B47" s="288" t="str">
        <f>Základ!B47</f>
        <v>Pavel Zouhar</v>
      </c>
      <c r="C47" s="288" t="str">
        <f>Základ!C47</f>
        <v>BRUSÍRNA „B“</v>
      </c>
      <c r="D47" s="273">
        <f>SUM(Základ!D47,Základ!F47)</f>
        <v>190</v>
      </c>
      <c r="E47" s="273">
        <f>SUM(Základ!E47,Základ!G47)</f>
        <v>88</v>
      </c>
      <c r="F47" s="273">
        <f t="shared" si="0"/>
        <v>278</v>
      </c>
      <c r="G47" s="273">
        <f>SUM(Základ!I47)</f>
        <v>4</v>
      </c>
      <c r="H47" s="273"/>
      <c r="I47" s="277"/>
      <c r="J47" s="277"/>
      <c r="M47" s="293">
        <v>43</v>
      </c>
      <c r="N47" s="295" t="s">
        <v>678</v>
      </c>
      <c r="O47" s="295" t="s">
        <v>618</v>
      </c>
      <c r="P47" s="293">
        <v>196</v>
      </c>
      <c r="Q47" s="293">
        <v>83</v>
      </c>
      <c r="R47" s="296">
        <v>279</v>
      </c>
      <c r="S47" s="293">
        <v>4</v>
      </c>
    </row>
    <row r="48" spans="1:19" ht="12.75" customHeight="1" x14ac:dyDescent="0.15">
      <c r="A48" s="292">
        <v>46</v>
      </c>
      <c r="B48" s="288" t="str">
        <f>Základ!B48</f>
        <v>Petr Novotný</v>
      </c>
      <c r="C48" s="288" t="str">
        <f>Základ!C48</f>
        <v>BRUSÍRNA „B“</v>
      </c>
      <c r="D48" s="273">
        <f>SUM(Základ!D48,Základ!F48)</f>
        <v>206</v>
      </c>
      <c r="E48" s="273">
        <f>SUM(Základ!E48,Základ!G48)</f>
        <v>114</v>
      </c>
      <c r="F48" s="273">
        <f t="shared" si="0"/>
        <v>320</v>
      </c>
      <c r="G48" s="273">
        <f>SUM(Základ!I48)</f>
        <v>5</v>
      </c>
      <c r="H48" s="273"/>
      <c r="I48" s="277"/>
      <c r="J48" s="277"/>
      <c r="M48" s="293">
        <v>44</v>
      </c>
      <c r="N48" s="295" t="s">
        <v>679</v>
      </c>
      <c r="O48" s="295" t="s">
        <v>625</v>
      </c>
      <c r="P48" s="293">
        <v>196</v>
      </c>
      <c r="Q48" s="293">
        <v>83</v>
      </c>
      <c r="R48" s="296">
        <v>279</v>
      </c>
      <c r="S48" s="293">
        <v>6</v>
      </c>
    </row>
    <row r="49" spans="1:19" ht="12.75" customHeight="1" x14ac:dyDescent="0.15">
      <c r="A49" s="292">
        <v>47</v>
      </c>
      <c r="B49" s="288" t="str">
        <f>Základ!B49</f>
        <v>Miroslav Pernica</v>
      </c>
      <c r="C49" s="288" t="str">
        <f>Základ!C49</f>
        <v>BRUSÍRNA „B“</v>
      </c>
      <c r="D49" s="273">
        <f>SUM(Základ!D49,Základ!F49)</f>
        <v>0</v>
      </c>
      <c r="E49" s="273">
        <f>SUM(Základ!E49,Základ!G49)</f>
        <v>0</v>
      </c>
      <c r="F49" s="273">
        <f t="shared" si="0"/>
        <v>0</v>
      </c>
      <c r="G49" s="273">
        <f>SUM(Základ!I49)</f>
        <v>0</v>
      </c>
      <c r="H49" s="273"/>
      <c r="I49" s="277"/>
      <c r="J49" s="277"/>
      <c r="M49" s="293">
        <v>45</v>
      </c>
      <c r="N49" s="295" t="s">
        <v>680</v>
      </c>
      <c r="O49" s="295" t="s">
        <v>617</v>
      </c>
      <c r="P49" s="293">
        <v>204</v>
      </c>
      <c r="Q49" s="293">
        <v>75</v>
      </c>
      <c r="R49" s="296">
        <v>279</v>
      </c>
      <c r="S49" s="293">
        <v>3</v>
      </c>
    </row>
    <row r="50" spans="1:19" ht="12.75" customHeight="1" x14ac:dyDescent="0.15">
      <c r="A50" s="292">
        <v>48</v>
      </c>
      <c r="B50" s="288" t="str">
        <f>Základ!B50</f>
        <v>Martin Malits</v>
      </c>
      <c r="C50" s="288" t="str">
        <f>Základ!C50</f>
        <v>BRUSÍRNA „B“</v>
      </c>
      <c r="D50" s="273">
        <f>SUM(Základ!D50,Základ!F50)</f>
        <v>0</v>
      </c>
      <c r="E50" s="273">
        <f>SUM(Základ!E50,Základ!G50)</f>
        <v>0</v>
      </c>
      <c r="F50" s="273">
        <f t="shared" si="0"/>
        <v>0</v>
      </c>
      <c r="G50" s="273">
        <f>SUM(Základ!I50)</f>
        <v>0</v>
      </c>
      <c r="H50" s="273"/>
      <c r="I50" s="277"/>
      <c r="J50" s="277"/>
      <c r="M50" s="293">
        <v>46</v>
      </c>
      <c r="N50" s="295" t="s">
        <v>681</v>
      </c>
      <c r="O50" s="295" t="s">
        <v>614</v>
      </c>
      <c r="P50" s="293">
        <v>190</v>
      </c>
      <c r="Q50" s="293">
        <v>88</v>
      </c>
      <c r="R50" s="296">
        <v>278</v>
      </c>
      <c r="S50" s="293">
        <v>4</v>
      </c>
    </row>
    <row r="51" spans="1:19" ht="12.75" customHeight="1" x14ac:dyDescent="0.15">
      <c r="A51" s="292">
        <v>49</v>
      </c>
      <c r="B51" s="288" t="str">
        <f>Základ!B51</f>
        <v>0</v>
      </c>
      <c r="C51" s="288" t="str">
        <f>Základ!C51</f>
        <v>0</v>
      </c>
      <c r="D51" s="273">
        <f>SUM(Základ!D51,Základ!F51)</f>
        <v>0</v>
      </c>
      <c r="E51" s="273">
        <f>SUM(Základ!E51,Základ!G51)</f>
        <v>0</v>
      </c>
      <c r="F51" s="273">
        <f t="shared" si="0"/>
        <v>0</v>
      </c>
      <c r="G51" s="273">
        <f>SUM(Základ!I51)</f>
        <v>0</v>
      </c>
      <c r="H51" s="273"/>
      <c r="I51" s="277"/>
      <c r="J51" s="277"/>
      <c r="M51" s="293">
        <v>47</v>
      </c>
      <c r="N51" s="295" t="s">
        <v>682</v>
      </c>
      <c r="O51" s="295" t="s">
        <v>621</v>
      </c>
      <c r="P51" s="293">
        <v>192</v>
      </c>
      <c r="Q51" s="293">
        <v>86</v>
      </c>
      <c r="R51" s="296">
        <v>278</v>
      </c>
      <c r="S51" s="293">
        <v>4</v>
      </c>
    </row>
    <row r="52" spans="1:19" ht="12.75" customHeight="1" x14ac:dyDescent="0.15">
      <c r="A52" s="291">
        <v>50</v>
      </c>
      <c r="B52" s="288" t="str">
        <f>Základ!B52</f>
        <v>Pavel Kakáč</v>
      </c>
      <c r="C52" s="288" t="str">
        <f>Základ!C52</f>
        <v>POSTUP BLANSKO</v>
      </c>
      <c r="D52" s="273">
        <f>SUM(Základ!D52,Základ!F52)</f>
        <v>189</v>
      </c>
      <c r="E52" s="273">
        <f>SUM(Základ!E52,Základ!G52)</f>
        <v>108</v>
      </c>
      <c r="F52" s="273">
        <f t="shared" si="0"/>
        <v>297</v>
      </c>
      <c r="G52" s="273">
        <f>SUM(Základ!I52)</f>
        <v>0</v>
      </c>
      <c r="H52" s="273"/>
      <c r="I52" s="277"/>
      <c r="J52" s="277"/>
      <c r="M52" s="293">
        <v>48</v>
      </c>
      <c r="N52" s="295" t="s">
        <v>683</v>
      </c>
      <c r="O52" s="295" t="s">
        <v>621</v>
      </c>
      <c r="P52" s="293">
        <v>180</v>
      </c>
      <c r="Q52" s="293">
        <v>97</v>
      </c>
      <c r="R52" s="296">
        <v>277</v>
      </c>
      <c r="S52" s="293">
        <v>3</v>
      </c>
    </row>
    <row r="53" spans="1:19" ht="12.75" customHeight="1" x14ac:dyDescent="0.15">
      <c r="A53" s="291">
        <v>51</v>
      </c>
      <c r="B53" s="288" t="str">
        <f>Základ!B53</f>
        <v>Jan Semrád</v>
      </c>
      <c r="C53" s="288" t="str">
        <f>Základ!C53</f>
        <v>POSTUP BLANSKO</v>
      </c>
      <c r="D53" s="273">
        <f>SUM(Základ!D53,Základ!F53)</f>
        <v>0</v>
      </c>
      <c r="E53" s="273">
        <f>SUM(Základ!E53,Základ!G53)</f>
        <v>0</v>
      </c>
      <c r="F53" s="273">
        <f t="shared" si="0"/>
        <v>0</v>
      </c>
      <c r="G53" s="273">
        <f>SUM(Základ!I53)</f>
        <v>0</v>
      </c>
      <c r="H53" s="273"/>
      <c r="I53" s="277"/>
      <c r="J53" s="277"/>
      <c r="M53" s="293">
        <v>49</v>
      </c>
      <c r="N53" s="295" t="s">
        <v>684</v>
      </c>
      <c r="O53" s="295" t="s">
        <v>615</v>
      </c>
      <c r="P53" s="293">
        <v>192</v>
      </c>
      <c r="Q53" s="293">
        <v>85</v>
      </c>
      <c r="R53" s="296">
        <v>277</v>
      </c>
      <c r="S53" s="293">
        <v>6</v>
      </c>
    </row>
    <row r="54" spans="1:19" ht="12.75" customHeight="1" x14ac:dyDescent="0.15">
      <c r="A54" s="291">
        <v>52</v>
      </c>
      <c r="B54" s="288" t="str">
        <f>Základ!B54</f>
        <v>Tomáš Smola</v>
      </c>
      <c r="C54" s="288" t="str">
        <f>Základ!C54</f>
        <v>POSTUP BLANSKO</v>
      </c>
      <c r="D54" s="273">
        <f>SUM(Základ!D54,Základ!F54)</f>
        <v>182</v>
      </c>
      <c r="E54" s="273">
        <f>SUM(Základ!E54,Základ!G54)</f>
        <v>81</v>
      </c>
      <c r="F54" s="273">
        <f t="shared" si="0"/>
        <v>263</v>
      </c>
      <c r="G54" s="273">
        <f>SUM(Základ!I54)</f>
        <v>3</v>
      </c>
      <c r="H54" s="273"/>
      <c r="I54" s="277"/>
      <c r="J54" s="277"/>
      <c r="M54" s="293">
        <v>50</v>
      </c>
      <c r="N54" s="295" t="s">
        <v>685</v>
      </c>
      <c r="O54" s="295" t="s">
        <v>631</v>
      </c>
      <c r="P54" s="293">
        <v>168</v>
      </c>
      <c r="Q54" s="293">
        <v>108</v>
      </c>
      <c r="R54" s="296">
        <v>276</v>
      </c>
      <c r="S54" s="293">
        <v>2</v>
      </c>
    </row>
    <row r="55" spans="1:19" ht="12.75" customHeight="1" x14ac:dyDescent="0.15">
      <c r="A55" s="291">
        <v>53</v>
      </c>
      <c r="B55" s="288" t="str">
        <f>Základ!B55</f>
        <v>Tomáš Stojkovič</v>
      </c>
      <c r="C55" s="288" t="str">
        <f>Základ!C55</f>
        <v>POSTUP BLANSKO</v>
      </c>
      <c r="D55" s="273">
        <f>SUM(Základ!D55,Základ!F55)</f>
        <v>190</v>
      </c>
      <c r="E55" s="273">
        <f>SUM(Základ!E55,Základ!G55)</f>
        <v>79</v>
      </c>
      <c r="F55" s="273">
        <f t="shared" si="0"/>
        <v>269</v>
      </c>
      <c r="G55" s="273">
        <f>SUM(Základ!I55)</f>
        <v>4</v>
      </c>
      <c r="H55" s="273"/>
      <c r="I55" s="277"/>
      <c r="J55" s="277"/>
      <c r="M55" s="293">
        <v>51</v>
      </c>
      <c r="N55" s="295" t="s">
        <v>686</v>
      </c>
      <c r="O55" s="295" t="s">
        <v>628</v>
      </c>
      <c r="P55" s="293">
        <v>204</v>
      </c>
      <c r="Q55" s="293">
        <v>72</v>
      </c>
      <c r="R55" s="296">
        <v>276</v>
      </c>
      <c r="S55" s="293">
        <v>6</v>
      </c>
    </row>
    <row r="56" spans="1:19" ht="12.75" customHeight="1" x14ac:dyDescent="0.15">
      <c r="A56" s="291">
        <v>54</v>
      </c>
      <c r="B56" s="288" t="str">
        <f>Základ!B56</f>
        <v>Luboš Sotolář</v>
      </c>
      <c r="C56" s="288" t="str">
        <f>Základ!C56</f>
        <v>POSTUP BLANSKO</v>
      </c>
      <c r="D56" s="273">
        <f>SUM(Základ!D56,Základ!F56)</f>
        <v>209</v>
      </c>
      <c r="E56" s="273">
        <f>SUM(Základ!E56,Základ!G56)</f>
        <v>97</v>
      </c>
      <c r="F56" s="273">
        <f t="shared" si="0"/>
        <v>306</v>
      </c>
      <c r="G56" s="273">
        <f>SUM(Základ!I56)</f>
        <v>4</v>
      </c>
      <c r="H56" s="273"/>
      <c r="I56" s="277"/>
      <c r="J56" s="277"/>
      <c r="M56" s="293">
        <v>52</v>
      </c>
      <c r="N56" s="293" t="s">
        <v>598</v>
      </c>
      <c r="O56" s="293" t="s">
        <v>599</v>
      </c>
      <c r="P56" s="293">
        <v>173</v>
      </c>
      <c r="Q56" s="293">
        <v>102</v>
      </c>
      <c r="R56" s="296">
        <v>275</v>
      </c>
      <c r="S56" s="293">
        <v>1</v>
      </c>
    </row>
    <row r="57" spans="1:19" ht="12.75" customHeight="1" x14ac:dyDescent="0.15">
      <c r="A57" s="291">
        <v>55</v>
      </c>
      <c r="B57" s="288" t="str">
        <f>Základ!B57</f>
        <v>Martin Hrubý</v>
      </c>
      <c r="C57" s="288" t="str">
        <f>Základ!C57</f>
        <v>POSTUP BLANSKO</v>
      </c>
      <c r="D57" s="273">
        <f>SUM(Základ!D57,Základ!F57)</f>
        <v>0</v>
      </c>
      <c r="E57" s="273">
        <f>SUM(Základ!E57,Základ!G57)</f>
        <v>0</v>
      </c>
      <c r="F57" s="273">
        <f t="shared" si="0"/>
        <v>0</v>
      </c>
      <c r="G57" s="273">
        <f>SUM(Základ!I57)</f>
        <v>0</v>
      </c>
      <c r="H57" s="273"/>
      <c r="I57" s="277"/>
      <c r="J57" s="277"/>
      <c r="M57" s="293">
        <v>53</v>
      </c>
      <c r="N57" s="295" t="s">
        <v>687</v>
      </c>
      <c r="O57" s="295" t="s">
        <v>614</v>
      </c>
      <c r="P57" s="293">
        <v>206</v>
      </c>
      <c r="Q57" s="293">
        <v>69</v>
      </c>
      <c r="R57" s="296">
        <v>275</v>
      </c>
      <c r="S57" s="293">
        <v>4</v>
      </c>
    </row>
    <row r="58" spans="1:19" ht="12.75" customHeight="1" x14ac:dyDescent="0.15">
      <c r="A58" s="291">
        <v>56</v>
      </c>
      <c r="B58" s="288" t="str">
        <f>Základ!B58</f>
        <v>0</v>
      </c>
      <c r="C58" s="288" t="str">
        <f>Základ!C58</f>
        <v>POSTUP BLANSKO</v>
      </c>
      <c r="D58" s="273">
        <f>SUM(Základ!D58,Základ!F58)</f>
        <v>0</v>
      </c>
      <c r="E58" s="273">
        <f>SUM(Základ!E58,Základ!G58)</f>
        <v>0</v>
      </c>
      <c r="F58" s="273">
        <f t="shared" si="0"/>
        <v>0</v>
      </c>
      <c r="G58" s="273">
        <f>SUM(Základ!I58)</f>
        <v>0</v>
      </c>
      <c r="H58" s="273"/>
      <c r="I58" s="277"/>
      <c r="J58" s="277"/>
      <c r="M58" s="293">
        <v>54</v>
      </c>
      <c r="N58" s="295" t="s">
        <v>688</v>
      </c>
      <c r="O58" s="295" t="s">
        <v>633</v>
      </c>
      <c r="P58" s="293">
        <v>193</v>
      </c>
      <c r="Q58" s="293">
        <v>81</v>
      </c>
      <c r="R58" s="296">
        <v>274</v>
      </c>
      <c r="S58" s="293">
        <v>4</v>
      </c>
    </row>
    <row r="59" spans="1:19" ht="12.75" customHeight="1" x14ac:dyDescent="0.15">
      <c r="A59" s="292">
        <v>57</v>
      </c>
      <c r="B59" s="288" t="str">
        <f>Základ!B59</f>
        <v>Milan Kříž</v>
      </c>
      <c r="C59" s="288" t="str">
        <f>Základ!C59</f>
        <v>LAZAŘI DAČICE</v>
      </c>
      <c r="D59" s="273">
        <f>SUM(Základ!D59,Základ!F59)</f>
        <v>182</v>
      </c>
      <c r="E59" s="273">
        <f>SUM(Základ!E59,Základ!G59)</f>
        <v>79</v>
      </c>
      <c r="F59" s="273">
        <f t="shared" si="0"/>
        <v>261</v>
      </c>
      <c r="G59" s="273">
        <f>SUM(Základ!I59)</f>
        <v>10</v>
      </c>
      <c r="H59" s="273"/>
      <c r="I59" s="277"/>
      <c r="J59" s="277"/>
      <c r="M59" s="293">
        <v>55</v>
      </c>
      <c r="N59" s="295" t="s">
        <v>689</v>
      </c>
      <c r="O59" s="295" t="s">
        <v>628</v>
      </c>
      <c r="P59" s="293">
        <v>185</v>
      </c>
      <c r="Q59" s="293">
        <v>88</v>
      </c>
      <c r="R59" s="296">
        <v>273</v>
      </c>
      <c r="S59" s="293">
        <v>7</v>
      </c>
    </row>
    <row r="60" spans="1:19" ht="12.75" customHeight="1" x14ac:dyDescent="0.15">
      <c r="A60" s="292">
        <v>58</v>
      </c>
      <c r="B60" s="288" t="str">
        <f>Základ!B60</f>
        <v>Petr Doležal</v>
      </c>
      <c r="C60" s="288" t="str">
        <f>Základ!C60</f>
        <v>LAZAŘI DAČICE</v>
      </c>
      <c r="D60" s="273">
        <f>SUM(Základ!D60,Základ!F60)</f>
        <v>201</v>
      </c>
      <c r="E60" s="273">
        <f>SUM(Základ!E60,Základ!G60)</f>
        <v>95</v>
      </c>
      <c r="F60" s="273">
        <f t="shared" si="0"/>
        <v>296</v>
      </c>
      <c r="G60" s="273">
        <f>SUM(Základ!I60)</f>
        <v>1</v>
      </c>
      <c r="H60" s="273"/>
      <c r="I60" s="277"/>
      <c r="J60" s="277"/>
      <c r="M60" s="293">
        <v>56</v>
      </c>
      <c r="N60" s="295" t="s">
        <v>690</v>
      </c>
      <c r="O60" s="295" t="s">
        <v>623</v>
      </c>
      <c r="P60" s="293">
        <v>206</v>
      </c>
      <c r="Q60" s="293">
        <v>67</v>
      </c>
      <c r="R60" s="296">
        <v>273</v>
      </c>
      <c r="S60" s="293">
        <v>8</v>
      </c>
    </row>
    <row r="61" spans="1:19" ht="12.75" customHeight="1" x14ac:dyDescent="0.15">
      <c r="A61" s="292">
        <v>59</v>
      </c>
      <c r="B61" s="288" t="str">
        <f>Základ!B61</f>
        <v>Vojta Čurda</v>
      </c>
      <c r="C61" s="288" t="str">
        <f>Základ!C61</f>
        <v>LAZAŘI DAČICE</v>
      </c>
      <c r="D61" s="273">
        <f>SUM(Základ!D61,Základ!F61)</f>
        <v>162</v>
      </c>
      <c r="E61" s="273">
        <f>SUM(Základ!E61,Základ!G61)</f>
        <v>86</v>
      </c>
      <c r="F61" s="273">
        <f t="shared" si="0"/>
        <v>248</v>
      </c>
      <c r="G61" s="273">
        <f>SUM(Základ!I61)</f>
        <v>1</v>
      </c>
      <c r="H61" s="273"/>
      <c r="I61" s="277"/>
      <c r="J61" s="277"/>
      <c r="M61" s="293">
        <v>57</v>
      </c>
      <c r="N61" s="295" t="s">
        <v>691</v>
      </c>
      <c r="O61" s="295" t="s">
        <v>622</v>
      </c>
      <c r="P61" s="293">
        <v>182</v>
      </c>
      <c r="Q61" s="293">
        <v>89</v>
      </c>
      <c r="R61" s="296">
        <v>271</v>
      </c>
      <c r="S61" s="293">
        <v>4</v>
      </c>
    </row>
    <row r="62" spans="1:19" ht="12.75" customHeight="1" x14ac:dyDescent="0.15">
      <c r="A62" s="292">
        <v>60</v>
      </c>
      <c r="B62" s="288" t="str">
        <f>Základ!B62</f>
        <v>Aleš Macků (h)</v>
      </c>
      <c r="C62" s="288" t="str">
        <f>Základ!C62</f>
        <v>LAZAŘI DAČICE</v>
      </c>
      <c r="D62" s="273">
        <f>SUM(Základ!D62,Základ!F62)</f>
        <v>186</v>
      </c>
      <c r="E62" s="273">
        <f>SUM(Základ!E62,Základ!G62)</f>
        <v>93</v>
      </c>
      <c r="F62" s="273">
        <f t="shared" si="0"/>
        <v>279</v>
      </c>
      <c r="G62" s="273">
        <f>SUM(Základ!I62)</f>
        <v>3</v>
      </c>
      <c r="H62" s="273"/>
      <c r="I62" s="277"/>
      <c r="J62" s="277"/>
      <c r="M62" s="293">
        <v>58</v>
      </c>
      <c r="N62" s="295" t="s">
        <v>692</v>
      </c>
      <c r="O62" s="295" t="s">
        <v>623</v>
      </c>
      <c r="P62" s="293">
        <v>180</v>
      </c>
      <c r="Q62" s="293">
        <v>90</v>
      </c>
      <c r="R62" s="296">
        <v>270</v>
      </c>
      <c r="S62" s="293">
        <v>5</v>
      </c>
    </row>
    <row r="63" spans="1:19" ht="12.75" customHeight="1" x14ac:dyDescent="0.15">
      <c r="A63" s="292">
        <v>61</v>
      </c>
      <c r="B63" s="288" t="str">
        <f>Základ!B63</f>
        <v>0</v>
      </c>
      <c r="C63" s="288" t="str">
        <f>Základ!C63</f>
        <v>LAZAŘI DAČICE</v>
      </c>
      <c r="D63" s="273">
        <f>SUM(Základ!D63,Základ!F63)</f>
        <v>0</v>
      </c>
      <c r="E63" s="273">
        <f>SUM(Základ!E63,Základ!G63)</f>
        <v>0</v>
      </c>
      <c r="F63" s="273">
        <f t="shared" si="0"/>
        <v>0</v>
      </c>
      <c r="G63" s="273">
        <f>SUM(Základ!I63)</f>
        <v>0</v>
      </c>
      <c r="H63" s="273"/>
      <c r="I63" s="277"/>
      <c r="J63" s="277"/>
      <c r="M63" s="293">
        <v>59</v>
      </c>
      <c r="N63" s="295" t="s">
        <v>693</v>
      </c>
      <c r="O63" s="295" t="s">
        <v>616</v>
      </c>
      <c r="P63" s="293">
        <v>190</v>
      </c>
      <c r="Q63" s="293">
        <v>79</v>
      </c>
      <c r="R63" s="296">
        <v>269</v>
      </c>
      <c r="S63" s="293">
        <v>4</v>
      </c>
    </row>
    <row r="64" spans="1:19" ht="12.75" customHeight="1" x14ac:dyDescent="0.15">
      <c r="A64" s="292">
        <v>62</v>
      </c>
      <c r="B64" s="288" t="str">
        <f>Základ!B64</f>
        <v>0</v>
      </c>
      <c r="C64" s="288" t="str">
        <f>Základ!C64</f>
        <v>LAZAŘI DAČICE</v>
      </c>
      <c r="D64" s="273">
        <f>SUM(Základ!D64,Základ!F64)</f>
        <v>0</v>
      </c>
      <c r="E64" s="273">
        <f>SUM(Základ!E64,Základ!G64)</f>
        <v>0</v>
      </c>
      <c r="F64" s="273">
        <f t="shared" si="0"/>
        <v>0</v>
      </c>
      <c r="G64" s="273">
        <f>SUM(Základ!I64)</f>
        <v>0</v>
      </c>
      <c r="H64" s="273"/>
      <c r="I64" s="277"/>
      <c r="J64" s="277"/>
      <c r="M64" s="293">
        <v>60</v>
      </c>
      <c r="N64" s="295" t="s">
        <v>694</v>
      </c>
      <c r="O64" s="295" t="s">
        <v>628</v>
      </c>
      <c r="P64" s="293">
        <v>179</v>
      </c>
      <c r="Q64" s="293">
        <v>89</v>
      </c>
      <c r="R64" s="296">
        <v>268</v>
      </c>
      <c r="S64" s="293">
        <v>4</v>
      </c>
    </row>
    <row r="65" spans="1:19" ht="12.75" customHeight="1" x14ac:dyDescent="0.15">
      <c r="A65" s="292">
        <v>63</v>
      </c>
      <c r="B65" s="288" t="str">
        <f>Základ!B65</f>
        <v>0</v>
      </c>
      <c r="C65" s="288" t="str">
        <f>Základ!C65</f>
        <v>0</v>
      </c>
      <c r="D65" s="273">
        <f>SUM(Základ!D65,Základ!F65)</f>
        <v>0</v>
      </c>
      <c r="E65" s="273">
        <f>SUM(Základ!E65,Základ!G65)</f>
        <v>0</v>
      </c>
      <c r="F65" s="273">
        <f t="shared" si="0"/>
        <v>0</v>
      </c>
      <c r="G65" s="273">
        <f>SUM(Základ!I65)</f>
        <v>0</v>
      </c>
      <c r="H65" s="273"/>
      <c r="I65" s="277"/>
      <c r="J65" s="277"/>
      <c r="M65" s="293">
        <v>61</v>
      </c>
      <c r="N65" s="295" t="s">
        <v>695</v>
      </c>
      <c r="O65" s="295" t="s">
        <v>629</v>
      </c>
      <c r="P65" s="293">
        <v>196</v>
      </c>
      <c r="Q65" s="293">
        <v>72</v>
      </c>
      <c r="R65" s="296">
        <v>268</v>
      </c>
      <c r="S65" s="293">
        <v>5</v>
      </c>
    </row>
    <row r="66" spans="1:19" ht="12.75" customHeight="1" x14ac:dyDescent="0.15">
      <c r="A66" s="291">
        <v>64</v>
      </c>
      <c r="B66" s="288" t="str">
        <f>Základ!B66</f>
        <v>Petr Mikulenka</v>
      </c>
      <c r="C66" s="288" t="str">
        <f>Základ!C66</f>
        <v>KROKODÝLI VELKÝ KARLOV</v>
      </c>
      <c r="D66" s="273">
        <f>SUM(Základ!D66,Základ!F66)</f>
        <v>196</v>
      </c>
      <c r="E66" s="273">
        <f>SUM(Základ!E66,Základ!G66)</f>
        <v>72</v>
      </c>
      <c r="F66" s="273">
        <f t="shared" si="0"/>
        <v>268</v>
      </c>
      <c r="G66" s="273">
        <f>SUM(Základ!I66)</f>
        <v>5</v>
      </c>
      <c r="H66" s="273"/>
      <c r="I66" s="277"/>
      <c r="J66" s="277"/>
      <c r="M66" s="293">
        <v>62</v>
      </c>
      <c r="N66" s="295" t="s">
        <v>696</v>
      </c>
      <c r="O66" s="295" t="s">
        <v>599</v>
      </c>
      <c r="P66" s="293">
        <v>170</v>
      </c>
      <c r="Q66" s="293">
        <v>97</v>
      </c>
      <c r="R66" s="296">
        <v>267</v>
      </c>
      <c r="S66" s="293">
        <v>4</v>
      </c>
    </row>
    <row r="67" spans="1:19" ht="12.75" customHeight="1" x14ac:dyDescent="0.15">
      <c r="A67" s="291">
        <v>65</v>
      </c>
      <c r="B67" s="288" t="str">
        <f>Základ!B67</f>
        <v>Robert Mikulenka</v>
      </c>
      <c r="C67" s="288" t="str">
        <f>Základ!C67</f>
        <v>KROKODÝLI VELKÝ KARLOV</v>
      </c>
      <c r="D67" s="273">
        <f>SUM(Základ!D67,Základ!F67)</f>
        <v>178</v>
      </c>
      <c r="E67" s="273">
        <f>SUM(Základ!E67,Základ!G67)</f>
        <v>88</v>
      </c>
      <c r="F67" s="273">
        <f t="shared" si="0"/>
        <v>266</v>
      </c>
      <c r="G67" s="273">
        <f>SUM(Základ!I67)</f>
        <v>8</v>
      </c>
      <c r="H67" s="273"/>
      <c r="I67" s="277"/>
      <c r="J67" s="277"/>
      <c r="M67" s="293">
        <v>63</v>
      </c>
      <c r="N67" s="295" t="s">
        <v>697</v>
      </c>
      <c r="O67" s="295" t="s">
        <v>633</v>
      </c>
      <c r="P67" s="293">
        <v>171</v>
      </c>
      <c r="Q67" s="293">
        <v>96</v>
      </c>
      <c r="R67" s="296">
        <v>267</v>
      </c>
      <c r="S67" s="293">
        <v>4</v>
      </c>
    </row>
    <row r="68" spans="1:19" ht="12.75" customHeight="1" x14ac:dyDescent="0.15">
      <c r="A68" s="291">
        <v>66</v>
      </c>
      <c r="B68" s="288" t="str">
        <f>Základ!B68</f>
        <v>Jakub Mikulenka</v>
      </c>
      <c r="C68" s="288" t="str">
        <f>Základ!C68</f>
        <v>KROKODÝLI VELKÝ KARLOV</v>
      </c>
      <c r="D68" s="273">
        <f>SUM(Základ!D68,Základ!F68)</f>
        <v>197</v>
      </c>
      <c r="E68" s="273">
        <f>SUM(Základ!E68,Základ!G68)</f>
        <v>89</v>
      </c>
      <c r="F68" s="273">
        <f t="shared" si="0"/>
        <v>286</v>
      </c>
      <c r="G68" s="273">
        <f>SUM(Základ!I68)</f>
        <v>6</v>
      </c>
      <c r="H68" s="273"/>
      <c r="I68" s="277"/>
      <c r="J68" s="277"/>
      <c r="M68" s="293">
        <v>64</v>
      </c>
      <c r="N68" s="295" t="s">
        <v>698</v>
      </c>
      <c r="O68" s="295" t="s">
        <v>626</v>
      </c>
      <c r="P68" s="293">
        <v>181</v>
      </c>
      <c r="Q68" s="293">
        <v>86</v>
      </c>
      <c r="R68" s="296">
        <v>267</v>
      </c>
      <c r="S68" s="293">
        <v>6</v>
      </c>
    </row>
    <row r="69" spans="1:19" ht="12.75" customHeight="1" x14ac:dyDescent="0.15">
      <c r="A69" s="291">
        <v>67</v>
      </c>
      <c r="B69" s="288" t="str">
        <f>Základ!B69</f>
        <v>Tomáš Juhaňák</v>
      </c>
      <c r="C69" s="288" t="str">
        <f>Základ!C69</f>
        <v>KROKODÝLI VELKÝ KARLOV</v>
      </c>
      <c r="D69" s="273">
        <f>SUM(Základ!D69,Základ!F69)</f>
        <v>167</v>
      </c>
      <c r="E69" s="273">
        <f>SUM(Základ!E69,Základ!G69)</f>
        <v>80</v>
      </c>
      <c r="F69" s="273">
        <f t="shared" si="0"/>
        <v>247</v>
      </c>
      <c r="G69" s="273">
        <f>SUM(Základ!I69)</f>
        <v>8</v>
      </c>
      <c r="H69" s="273"/>
      <c r="I69" s="277"/>
      <c r="J69" s="277"/>
      <c r="M69" s="293">
        <v>65</v>
      </c>
      <c r="N69" s="295" t="s">
        <v>699</v>
      </c>
      <c r="O69" s="295" t="s">
        <v>625</v>
      </c>
      <c r="P69" s="293">
        <v>188</v>
      </c>
      <c r="Q69" s="293">
        <v>79</v>
      </c>
      <c r="R69" s="296">
        <v>267</v>
      </c>
      <c r="S69" s="293">
        <v>6</v>
      </c>
    </row>
    <row r="70" spans="1:19" ht="12.75" customHeight="1" x14ac:dyDescent="0.15">
      <c r="A70" s="291">
        <v>68</v>
      </c>
      <c r="B70" s="288" t="str">
        <f>Základ!B70</f>
        <v>Michal Jurkovič</v>
      </c>
      <c r="C70" s="288" t="str">
        <f>Základ!C70</f>
        <v>KROKODÝLI VELKÝ KARLOV</v>
      </c>
      <c r="D70" s="273">
        <f>SUM(Základ!D70,Základ!F70)</f>
        <v>0</v>
      </c>
      <c r="E70" s="273">
        <f>SUM(Základ!E70,Základ!G70)</f>
        <v>0</v>
      </c>
      <c r="F70" s="273">
        <f t="shared" si="0"/>
        <v>0</v>
      </c>
      <c r="G70" s="273">
        <f>SUM(Základ!I70)</f>
        <v>0</v>
      </c>
      <c r="H70" s="273"/>
      <c r="I70" s="277"/>
      <c r="J70" s="277"/>
      <c r="M70" s="293">
        <v>66</v>
      </c>
      <c r="N70" s="295" t="s">
        <v>700</v>
      </c>
      <c r="O70" s="295" t="s">
        <v>614</v>
      </c>
      <c r="P70" s="293">
        <v>198</v>
      </c>
      <c r="Q70" s="293">
        <v>69</v>
      </c>
      <c r="R70" s="296">
        <v>267</v>
      </c>
      <c r="S70" s="293">
        <v>4</v>
      </c>
    </row>
    <row r="71" spans="1:19" ht="12.75" customHeight="1" x14ac:dyDescent="0.15">
      <c r="A71" s="291">
        <v>69</v>
      </c>
      <c r="B71" s="288" t="str">
        <f>Základ!B71</f>
        <v>Leoš Zoubek</v>
      </c>
      <c r="C71" s="288" t="str">
        <f>Základ!C71</f>
        <v>KROKODÝLI VELKÝ KARLOV</v>
      </c>
      <c r="D71" s="273">
        <f>SUM(Základ!D71,Základ!F71)</f>
        <v>0</v>
      </c>
      <c r="E71" s="273">
        <f>SUM(Základ!E71,Základ!G71)</f>
        <v>0</v>
      </c>
      <c r="F71" s="273">
        <f t="shared" si="0"/>
        <v>0</v>
      </c>
      <c r="G71" s="273">
        <f>SUM(Základ!I71)</f>
        <v>0</v>
      </c>
      <c r="H71" s="273"/>
      <c r="I71" s="277"/>
      <c r="J71" s="277"/>
      <c r="M71" s="293">
        <v>67</v>
      </c>
      <c r="N71" s="295" t="s">
        <v>701</v>
      </c>
      <c r="O71" s="295" t="s">
        <v>629</v>
      </c>
      <c r="P71" s="293">
        <v>178</v>
      </c>
      <c r="Q71" s="293">
        <v>88</v>
      </c>
      <c r="R71" s="296">
        <v>266</v>
      </c>
      <c r="S71" s="293">
        <v>8</v>
      </c>
    </row>
    <row r="72" spans="1:19" ht="12.75" customHeight="1" x14ac:dyDescent="0.15">
      <c r="A72" s="291">
        <v>70</v>
      </c>
      <c r="B72" s="288">
        <f>Základ!B72</f>
        <v>0</v>
      </c>
      <c r="C72" s="288">
        <f>Základ!C72</f>
        <v>0</v>
      </c>
      <c r="D72" s="273">
        <f>SUM(Základ!D72,Základ!F72)</f>
        <v>0</v>
      </c>
      <c r="E72" s="273">
        <f>SUM(Základ!E72,Základ!G72)</f>
        <v>0</v>
      </c>
      <c r="F72" s="273">
        <f t="shared" si="0"/>
        <v>0</v>
      </c>
      <c r="G72" s="273">
        <f>SUM(Základ!I72)</f>
        <v>0</v>
      </c>
      <c r="H72" s="273"/>
      <c r="I72" s="277"/>
      <c r="J72" s="277"/>
      <c r="M72" s="293">
        <v>68</v>
      </c>
      <c r="N72" s="295" t="s">
        <v>702</v>
      </c>
      <c r="O72" s="295" t="s">
        <v>631</v>
      </c>
      <c r="P72" s="293">
        <v>185</v>
      </c>
      <c r="Q72" s="293">
        <v>81</v>
      </c>
      <c r="R72" s="296">
        <v>266</v>
      </c>
      <c r="S72" s="293">
        <v>8</v>
      </c>
    </row>
    <row r="73" spans="1:19" ht="12.75" customHeight="1" x14ac:dyDescent="0.15">
      <c r="A73" s="292">
        <v>71</v>
      </c>
      <c r="B73" s="288" t="str">
        <f>Základ!B73</f>
        <v>Milan Svěrák</v>
      </c>
      <c r="C73" s="288" t="str">
        <f>Základ!C73</f>
        <v>CTIRAD TROUBSKO</v>
      </c>
      <c r="D73" s="273">
        <f>SUM(Základ!D73,Základ!F73)</f>
        <v>193</v>
      </c>
      <c r="E73" s="273">
        <f>SUM(Základ!E73,Základ!G73)</f>
        <v>106</v>
      </c>
      <c r="F73" s="273">
        <f t="shared" si="0"/>
        <v>299</v>
      </c>
      <c r="G73" s="273">
        <f>SUM(Základ!I73)</f>
        <v>4</v>
      </c>
      <c r="H73" s="273"/>
      <c r="I73" s="277"/>
      <c r="J73" s="277"/>
      <c r="M73" s="293">
        <v>69</v>
      </c>
      <c r="N73" s="295" t="s">
        <v>703</v>
      </c>
      <c r="O73" s="295" t="s">
        <v>632</v>
      </c>
      <c r="P73" s="293">
        <v>196</v>
      </c>
      <c r="Q73" s="293">
        <v>70</v>
      </c>
      <c r="R73" s="296">
        <v>266</v>
      </c>
      <c r="S73" s="293">
        <v>10</v>
      </c>
    </row>
    <row r="74" spans="1:19" ht="12.75" customHeight="1" x14ac:dyDescent="0.15">
      <c r="A74" s="292">
        <v>72</v>
      </c>
      <c r="B74" s="288" t="str">
        <f>Základ!B74</f>
        <v>Aleš Svěrák</v>
      </c>
      <c r="C74" s="288" t="str">
        <f>Základ!C74</f>
        <v>CTIRAD TROUBSKO</v>
      </c>
      <c r="D74" s="273">
        <f>SUM(Základ!D74,Základ!F74)</f>
        <v>181</v>
      </c>
      <c r="E74" s="273">
        <f>SUM(Základ!E74,Základ!G74)</f>
        <v>86</v>
      </c>
      <c r="F74" s="273">
        <f t="shared" si="0"/>
        <v>267</v>
      </c>
      <c r="G74" s="273">
        <f>SUM(Základ!I74)</f>
        <v>6</v>
      </c>
      <c r="H74" s="273"/>
      <c r="I74" s="277"/>
      <c r="J74" s="277"/>
      <c r="M74" s="293">
        <v>70</v>
      </c>
      <c r="N74" s="293" t="s">
        <v>603</v>
      </c>
      <c r="O74" s="295" t="s">
        <v>605</v>
      </c>
      <c r="P74" s="293">
        <v>177</v>
      </c>
      <c r="Q74" s="293">
        <v>88</v>
      </c>
      <c r="R74" s="296">
        <v>265</v>
      </c>
      <c r="S74" s="293">
        <v>5</v>
      </c>
    </row>
    <row r="75" spans="1:19" ht="12.75" customHeight="1" x14ac:dyDescent="0.15">
      <c r="A75" s="292">
        <v>73</v>
      </c>
      <c r="B75" s="288" t="str">
        <f>Základ!B75</f>
        <v>Oldřich Zbíral</v>
      </c>
      <c r="C75" s="288" t="str">
        <f>Základ!C75</f>
        <v>CTIRAD TROUBSKO</v>
      </c>
      <c r="D75" s="273">
        <f>SUM(Základ!D75,Základ!F75)</f>
        <v>0</v>
      </c>
      <c r="E75" s="273">
        <f>SUM(Základ!E75,Základ!G75)</f>
        <v>0</v>
      </c>
      <c r="F75" s="273">
        <f t="shared" si="0"/>
        <v>0</v>
      </c>
      <c r="G75" s="273">
        <f>SUM(Základ!I75)</f>
        <v>0</v>
      </c>
      <c r="H75" s="273"/>
      <c r="I75" s="277"/>
      <c r="J75" s="277"/>
      <c r="M75" s="293">
        <v>71</v>
      </c>
      <c r="N75" s="295" t="s">
        <v>704</v>
      </c>
      <c r="O75" s="295" t="s">
        <v>623</v>
      </c>
      <c r="P75" s="293">
        <v>187</v>
      </c>
      <c r="Q75" s="293">
        <v>78</v>
      </c>
      <c r="R75" s="296">
        <v>265</v>
      </c>
      <c r="S75" s="293">
        <v>7</v>
      </c>
    </row>
    <row r="76" spans="1:19" ht="12.75" customHeight="1" x14ac:dyDescent="0.15">
      <c r="A76" s="292">
        <v>74</v>
      </c>
      <c r="B76" s="288" t="str">
        <f>Základ!B76</f>
        <v>Tomáš Turek</v>
      </c>
      <c r="C76" s="288" t="str">
        <f>Základ!C76</f>
        <v>CTIRAD TROUBSKO</v>
      </c>
      <c r="D76" s="273">
        <f>SUM(Základ!D76,Základ!F76)</f>
        <v>180</v>
      </c>
      <c r="E76" s="273">
        <f>SUM(Základ!E76,Základ!G76)</f>
        <v>103</v>
      </c>
      <c r="F76" s="273">
        <f t="shared" si="0"/>
        <v>283</v>
      </c>
      <c r="G76" s="273">
        <f>SUM(Základ!I76)</f>
        <v>2</v>
      </c>
      <c r="H76" s="273"/>
      <c r="I76" s="277"/>
      <c r="J76" s="277"/>
      <c r="M76" s="293">
        <v>72</v>
      </c>
      <c r="N76" s="295" t="s">
        <v>705</v>
      </c>
      <c r="O76" s="295" t="s">
        <v>620</v>
      </c>
      <c r="P76" s="293">
        <v>179</v>
      </c>
      <c r="Q76" s="293">
        <v>85</v>
      </c>
      <c r="R76" s="296">
        <v>264</v>
      </c>
      <c r="S76" s="293">
        <v>3</v>
      </c>
    </row>
    <row r="77" spans="1:19" ht="12.75" customHeight="1" x14ac:dyDescent="0.15">
      <c r="A77" s="292">
        <v>75</v>
      </c>
      <c r="B77" s="288" t="str">
        <f>Základ!B77</f>
        <v>Tobiáš Turek</v>
      </c>
      <c r="C77" s="288" t="str">
        <f>Základ!C77</f>
        <v>CTIRAD TROUBSKO</v>
      </c>
      <c r="D77" s="273">
        <f>SUM(Základ!D77,Základ!F77)</f>
        <v>177</v>
      </c>
      <c r="E77" s="273">
        <f>SUM(Základ!E77,Základ!G77)</f>
        <v>60</v>
      </c>
      <c r="F77" s="273">
        <f t="shared" si="0"/>
        <v>237</v>
      </c>
      <c r="G77" s="273">
        <f>SUM(Základ!I77)</f>
        <v>7</v>
      </c>
      <c r="H77" s="273"/>
      <c r="I77" s="277"/>
      <c r="J77" s="277"/>
      <c r="M77" s="293">
        <v>73</v>
      </c>
      <c r="N77" s="295" t="s">
        <v>706</v>
      </c>
      <c r="O77" s="295" t="s">
        <v>620</v>
      </c>
      <c r="P77" s="293">
        <v>184</v>
      </c>
      <c r="Q77" s="293">
        <v>80</v>
      </c>
      <c r="R77" s="296">
        <v>264</v>
      </c>
      <c r="S77" s="293">
        <v>5</v>
      </c>
    </row>
    <row r="78" spans="1:19" ht="12.75" customHeight="1" x14ac:dyDescent="0.15">
      <c r="A78" s="292">
        <v>76</v>
      </c>
      <c r="B78" s="288" t="str">
        <f>Základ!B78</f>
        <v>Matěj Pospíšil</v>
      </c>
      <c r="C78" s="288" t="str">
        <f>Základ!C78</f>
        <v>CTIRAD TROUBSKO</v>
      </c>
      <c r="D78" s="273">
        <f>SUM(Základ!D78,Základ!F78)</f>
        <v>0</v>
      </c>
      <c r="E78" s="273">
        <f>SUM(Základ!E78,Základ!G78)</f>
        <v>0</v>
      </c>
      <c r="F78" s="273">
        <f t="shared" si="0"/>
        <v>0</v>
      </c>
      <c r="G78" s="273">
        <f>SUM(Základ!I78)</f>
        <v>0</v>
      </c>
      <c r="H78" s="273"/>
      <c r="I78" s="277"/>
      <c r="J78" s="277"/>
      <c r="M78" s="293">
        <v>74</v>
      </c>
      <c r="N78" s="295" t="s">
        <v>707</v>
      </c>
      <c r="O78" s="295" t="s">
        <v>631</v>
      </c>
      <c r="P78" s="293">
        <v>185</v>
      </c>
      <c r="Q78" s="293">
        <v>79</v>
      </c>
      <c r="R78" s="296">
        <v>264</v>
      </c>
      <c r="S78" s="293">
        <v>3</v>
      </c>
    </row>
    <row r="79" spans="1:19" ht="12.75" customHeight="1" x14ac:dyDescent="0.15">
      <c r="A79" s="292">
        <v>77</v>
      </c>
      <c r="B79" s="288" t="str">
        <f>Základ!B79</f>
        <v>0</v>
      </c>
      <c r="C79" s="288" t="str">
        <f>Základ!C79</f>
        <v>CTIRAD TROUBSKO</v>
      </c>
      <c r="D79" s="273">
        <f>SUM(Základ!D79,Základ!F79)</f>
        <v>0</v>
      </c>
      <c r="E79" s="273">
        <f>SUM(Základ!E79,Základ!G79)</f>
        <v>0</v>
      </c>
      <c r="F79" s="273">
        <f t="shared" si="0"/>
        <v>0</v>
      </c>
      <c r="G79" s="273">
        <f>SUM(Základ!I79)</f>
        <v>0</v>
      </c>
      <c r="H79" s="273"/>
      <c r="I79" s="277"/>
      <c r="J79" s="277"/>
      <c r="M79" s="293">
        <v>75</v>
      </c>
      <c r="N79" s="295" t="s">
        <v>708</v>
      </c>
      <c r="O79" s="295" t="s">
        <v>621</v>
      </c>
      <c r="P79" s="293">
        <v>168</v>
      </c>
      <c r="Q79" s="293">
        <v>95</v>
      </c>
      <c r="R79" s="296">
        <v>263</v>
      </c>
      <c r="S79" s="293">
        <v>3</v>
      </c>
    </row>
    <row r="80" spans="1:19" ht="12.75" customHeight="1" x14ac:dyDescent="0.15">
      <c r="A80" s="291">
        <v>78</v>
      </c>
      <c r="B80" s="288" t="str">
        <f>Základ!B80</f>
        <v>Martin Mazáček</v>
      </c>
      <c r="C80" s="288" t="str">
        <f>Základ!C80</f>
        <v>KRČMA DĚTENICE „A“</v>
      </c>
      <c r="D80" s="273">
        <f>SUM(Základ!D80,Základ!F80)</f>
        <v>187</v>
      </c>
      <c r="E80" s="273">
        <f>SUM(Základ!E80,Základ!G80)</f>
        <v>94</v>
      </c>
      <c r="F80" s="273">
        <f t="shared" si="0"/>
        <v>281</v>
      </c>
      <c r="G80" s="273">
        <f>SUM(Základ!I80)</f>
        <v>1</v>
      </c>
      <c r="H80" s="273"/>
      <c r="I80" s="277"/>
      <c r="J80" s="277"/>
      <c r="M80" s="293">
        <v>76</v>
      </c>
      <c r="N80" s="295" t="s">
        <v>709</v>
      </c>
      <c r="O80" s="295" t="s">
        <v>616</v>
      </c>
      <c r="P80" s="293">
        <v>182</v>
      </c>
      <c r="Q80" s="293">
        <v>81</v>
      </c>
      <c r="R80" s="296">
        <v>263</v>
      </c>
      <c r="S80" s="293">
        <v>3</v>
      </c>
    </row>
    <row r="81" spans="1:19" ht="12.75" customHeight="1" x14ac:dyDescent="0.15">
      <c r="A81" s="291">
        <v>79</v>
      </c>
      <c r="B81" s="288" t="str">
        <f>Základ!B81</f>
        <v>Petr Portyš ml.</v>
      </c>
      <c r="C81" s="288" t="str">
        <f>Základ!C81</f>
        <v>KRČMA DĚTENICE „A“</v>
      </c>
      <c r="D81" s="273">
        <f>SUM(Základ!D81,Základ!F81)</f>
        <v>171</v>
      </c>
      <c r="E81" s="273">
        <f>SUM(Základ!E81,Základ!G81)</f>
        <v>72</v>
      </c>
      <c r="F81" s="273">
        <f t="shared" si="0"/>
        <v>243</v>
      </c>
      <c r="G81" s="273">
        <f>SUM(Základ!I81)</f>
        <v>4</v>
      </c>
      <c r="H81" s="273"/>
      <c r="I81" s="277"/>
      <c r="J81" s="277"/>
      <c r="M81" s="293">
        <v>77</v>
      </c>
      <c r="N81" s="295" t="s">
        <v>710</v>
      </c>
      <c r="O81" s="295" t="s">
        <v>613</v>
      </c>
      <c r="P81" s="293">
        <v>175</v>
      </c>
      <c r="Q81" s="293">
        <v>87</v>
      </c>
      <c r="R81" s="296">
        <v>262</v>
      </c>
      <c r="S81" s="293">
        <v>1</v>
      </c>
    </row>
    <row r="82" spans="1:19" ht="12.75" customHeight="1" x14ac:dyDescent="0.15">
      <c r="A82" s="291">
        <v>80</v>
      </c>
      <c r="B82" s="288" t="str">
        <f>Základ!B82</f>
        <v>Petr Portyš st.</v>
      </c>
      <c r="C82" s="288" t="str">
        <f>Základ!C82</f>
        <v>KRČMA DĚTENICE „A“</v>
      </c>
      <c r="D82" s="273">
        <f>SUM(Základ!D82,Základ!F82)</f>
        <v>198</v>
      </c>
      <c r="E82" s="273">
        <f>SUM(Základ!E82,Základ!G82)</f>
        <v>86</v>
      </c>
      <c r="F82" s="273">
        <f t="shared" si="0"/>
        <v>284</v>
      </c>
      <c r="G82" s="273">
        <f>SUM(Základ!I82)</f>
        <v>2</v>
      </c>
      <c r="H82" s="273"/>
      <c r="I82" s="277"/>
      <c r="J82" s="277"/>
      <c r="M82" s="293">
        <v>78</v>
      </c>
      <c r="N82" s="295" t="s">
        <v>711</v>
      </c>
      <c r="O82" s="295" t="s">
        <v>627</v>
      </c>
      <c r="P82" s="293">
        <v>182</v>
      </c>
      <c r="Q82" s="293">
        <v>79</v>
      </c>
      <c r="R82" s="296">
        <v>261</v>
      </c>
      <c r="S82" s="293">
        <v>10</v>
      </c>
    </row>
    <row r="83" spans="1:19" ht="12.75" customHeight="1" x14ac:dyDescent="0.15">
      <c r="A83" s="291">
        <v>81</v>
      </c>
      <c r="B83" s="288" t="str">
        <f>Základ!B83</f>
        <v>Michaela Nožičková (h)</v>
      </c>
      <c r="C83" s="288" t="str">
        <f>Základ!C83</f>
        <v>KRČMA DĚTENICE „A“</v>
      </c>
      <c r="D83" s="273">
        <f>SUM(Základ!D83,Základ!F83)</f>
        <v>196</v>
      </c>
      <c r="E83" s="273">
        <f>SUM(Základ!E83,Základ!G83)</f>
        <v>89</v>
      </c>
      <c r="F83" s="273">
        <f t="shared" si="0"/>
        <v>285</v>
      </c>
      <c r="G83" s="273">
        <f>SUM(Základ!I83)</f>
        <v>6</v>
      </c>
      <c r="H83" s="273"/>
      <c r="I83" s="277"/>
      <c r="J83" s="277"/>
      <c r="M83" s="293">
        <v>79</v>
      </c>
      <c r="N83" s="295" t="s">
        <v>712</v>
      </c>
      <c r="O83" s="295" t="s">
        <v>615</v>
      </c>
      <c r="P83" s="293">
        <v>191</v>
      </c>
      <c r="Q83" s="293">
        <v>70</v>
      </c>
      <c r="R83" s="296">
        <v>261</v>
      </c>
      <c r="S83" s="293">
        <v>3</v>
      </c>
    </row>
    <row r="84" spans="1:19" ht="12.75" customHeight="1" x14ac:dyDescent="0.15">
      <c r="A84" s="291">
        <v>82</v>
      </c>
      <c r="B84" s="288" t="str">
        <f>Základ!B84</f>
        <v>Jiří Douša</v>
      </c>
      <c r="C84" s="288" t="str">
        <f>Základ!C84</f>
        <v>KRČMA DĚTENICE „A“</v>
      </c>
      <c r="D84" s="273">
        <f>SUM(Základ!D84,Základ!F84)</f>
        <v>0</v>
      </c>
      <c r="E84" s="273">
        <f>SUM(Základ!E84,Základ!G84)</f>
        <v>0</v>
      </c>
      <c r="F84" s="273">
        <f t="shared" si="0"/>
        <v>0</v>
      </c>
      <c r="G84" s="273">
        <f>SUM(Základ!I84)</f>
        <v>0</v>
      </c>
      <c r="H84" s="273"/>
      <c r="I84" s="277"/>
      <c r="J84" s="277"/>
      <c r="M84" s="293">
        <v>80</v>
      </c>
      <c r="N84" s="295" t="s">
        <v>713</v>
      </c>
      <c r="O84" s="295" t="s">
        <v>622</v>
      </c>
      <c r="P84" s="293">
        <v>180</v>
      </c>
      <c r="Q84" s="293">
        <v>80</v>
      </c>
      <c r="R84" s="296">
        <v>260</v>
      </c>
      <c r="S84" s="293">
        <v>4</v>
      </c>
    </row>
    <row r="85" spans="1:19" ht="12.75" customHeight="1" x14ac:dyDescent="0.15">
      <c r="A85" s="291">
        <v>83</v>
      </c>
      <c r="B85" s="288" t="str">
        <f>Základ!B85</f>
        <v>Luděk Šulc</v>
      </c>
      <c r="C85" s="288" t="str">
        <f>Základ!C85</f>
        <v>KRČMA DĚTENICE „A“</v>
      </c>
      <c r="D85" s="273">
        <f>SUM(Základ!D85,Základ!F85)</f>
        <v>0</v>
      </c>
      <c r="E85" s="273">
        <f>SUM(Základ!E85,Základ!G85)</f>
        <v>0</v>
      </c>
      <c r="F85" s="273">
        <f t="shared" si="0"/>
        <v>0</v>
      </c>
      <c r="G85" s="273">
        <f>SUM(Základ!I85)</f>
        <v>0</v>
      </c>
      <c r="H85" s="273"/>
      <c r="I85" s="277"/>
      <c r="J85" s="277"/>
      <c r="M85" s="293">
        <v>81</v>
      </c>
      <c r="N85" s="295" t="s">
        <v>714</v>
      </c>
      <c r="O85" s="295" t="s">
        <v>633</v>
      </c>
      <c r="P85" s="293">
        <v>175</v>
      </c>
      <c r="Q85" s="293">
        <v>80</v>
      </c>
      <c r="R85" s="296">
        <v>255</v>
      </c>
      <c r="S85" s="293">
        <v>2</v>
      </c>
    </row>
    <row r="86" spans="1:19" ht="12.75" customHeight="1" x14ac:dyDescent="0.15">
      <c r="A86" s="291">
        <v>84</v>
      </c>
      <c r="B86" s="288" t="str">
        <f>Základ!B86</f>
        <v>Jiří Šolc</v>
      </c>
      <c r="C86" s="288" t="str">
        <f>Základ!C86</f>
        <v>KRČMA DĚTENICE „A“</v>
      </c>
      <c r="D86" s="273">
        <f>SUM(Základ!D86,Základ!F86)</f>
        <v>0</v>
      </c>
      <c r="E86" s="273">
        <f>SUM(Základ!E86,Základ!G86)</f>
        <v>0</v>
      </c>
      <c r="F86" s="273">
        <f t="shared" si="0"/>
        <v>0</v>
      </c>
      <c r="G86" s="273">
        <f>SUM(Základ!I86)</f>
        <v>0</v>
      </c>
      <c r="H86" s="273"/>
      <c r="I86" s="277"/>
      <c r="J86" s="277"/>
      <c r="M86" s="293">
        <v>82</v>
      </c>
      <c r="N86" s="295" t="s">
        <v>715</v>
      </c>
      <c r="O86" s="295" t="s">
        <v>619</v>
      </c>
      <c r="P86" s="293">
        <v>177</v>
      </c>
      <c r="Q86" s="293">
        <v>77</v>
      </c>
      <c r="R86" s="296">
        <v>254</v>
      </c>
      <c r="S86" s="293">
        <v>3</v>
      </c>
    </row>
    <row r="87" spans="1:19" ht="12.75" customHeight="1" x14ac:dyDescent="0.15">
      <c r="A87" s="292">
        <v>85</v>
      </c>
      <c r="B87" s="288" t="str">
        <f>Základ!B87</f>
        <v>Václav Procházka</v>
      </c>
      <c r="C87" s="288" t="str">
        <f>Základ!C87</f>
        <v>TESPO HOŘICE</v>
      </c>
      <c r="D87" s="273">
        <f>SUM(Základ!D87,Základ!F87)</f>
        <v>198</v>
      </c>
      <c r="E87" s="273">
        <f>SUM(Základ!E87,Základ!G87)</f>
        <v>90</v>
      </c>
      <c r="F87" s="273">
        <f t="shared" si="0"/>
        <v>288</v>
      </c>
      <c r="G87" s="273">
        <f>SUM(Základ!I87)</f>
        <v>5</v>
      </c>
      <c r="H87" s="273"/>
      <c r="I87" s="277"/>
      <c r="J87" s="277"/>
      <c r="M87" s="293">
        <v>83</v>
      </c>
      <c r="N87" s="295" t="s">
        <v>716</v>
      </c>
      <c r="O87" s="295" t="s">
        <v>617</v>
      </c>
      <c r="P87" s="293">
        <v>178</v>
      </c>
      <c r="Q87" s="293">
        <v>76</v>
      </c>
      <c r="R87" s="296">
        <v>254</v>
      </c>
      <c r="S87" s="293">
        <v>5</v>
      </c>
    </row>
    <row r="88" spans="1:19" ht="12.75" customHeight="1" x14ac:dyDescent="0.15">
      <c r="A88" s="292">
        <v>86</v>
      </c>
      <c r="B88" s="288" t="str">
        <f>Základ!B88</f>
        <v>Ladislav Rolc</v>
      </c>
      <c r="C88" s="288" t="str">
        <f>Základ!C88</f>
        <v>TESPO HOŘICE</v>
      </c>
      <c r="D88" s="273">
        <f>SUM(Základ!D88,Základ!F88)</f>
        <v>194</v>
      </c>
      <c r="E88" s="273">
        <f>SUM(Základ!E88,Základ!G88)</f>
        <v>90</v>
      </c>
      <c r="F88" s="273">
        <f t="shared" si="0"/>
        <v>284</v>
      </c>
      <c r="G88" s="273">
        <f>SUM(Základ!I88)</f>
        <v>2</v>
      </c>
      <c r="H88" s="273"/>
      <c r="I88" s="277"/>
      <c r="J88" s="277"/>
      <c r="M88" s="293">
        <v>84</v>
      </c>
      <c r="N88" s="295" t="s">
        <v>717</v>
      </c>
      <c r="O88" s="295" t="s">
        <v>628</v>
      </c>
      <c r="P88" s="293">
        <v>166</v>
      </c>
      <c r="Q88" s="293">
        <v>87</v>
      </c>
      <c r="R88" s="296">
        <v>253</v>
      </c>
      <c r="S88" s="293">
        <v>8</v>
      </c>
    </row>
    <row r="89" spans="1:19" ht="12.75" customHeight="1" x14ac:dyDescent="0.15">
      <c r="A89" s="292">
        <v>87</v>
      </c>
      <c r="B89" s="288" t="str">
        <f>Základ!B89</f>
        <v>Zbyněk Novotný</v>
      </c>
      <c r="C89" s="288" t="str">
        <f>Základ!C89</f>
        <v>TESPO HOŘICE</v>
      </c>
      <c r="D89" s="273">
        <f>SUM(Základ!D89,Základ!F89)</f>
        <v>198</v>
      </c>
      <c r="E89" s="273">
        <f>SUM(Základ!E89,Základ!G89)</f>
        <v>95</v>
      </c>
      <c r="F89" s="273">
        <f t="shared" si="0"/>
        <v>293</v>
      </c>
      <c r="G89" s="273">
        <f>SUM(Základ!I89)</f>
        <v>3</v>
      </c>
      <c r="H89" s="273"/>
      <c r="I89" s="277"/>
      <c r="J89" s="277"/>
      <c r="M89" s="293">
        <v>85</v>
      </c>
      <c r="N89" s="295" t="s">
        <v>718</v>
      </c>
      <c r="O89" s="295" t="s">
        <v>625</v>
      </c>
      <c r="P89" s="293">
        <v>167</v>
      </c>
      <c r="Q89" s="293">
        <v>85</v>
      </c>
      <c r="R89" s="296">
        <v>252</v>
      </c>
      <c r="S89" s="293">
        <v>8</v>
      </c>
    </row>
    <row r="90" spans="1:19" ht="12.75" customHeight="1" x14ac:dyDescent="0.15">
      <c r="A90" s="292">
        <v>88</v>
      </c>
      <c r="B90" s="288" t="str">
        <f>Základ!B90</f>
        <v>Pavel Frait</v>
      </c>
      <c r="C90" s="288" t="str">
        <f>Základ!C90</f>
        <v>TESPO HOŘICE</v>
      </c>
      <c r="D90" s="273">
        <f>SUM(Základ!D90,Základ!F90)</f>
        <v>183</v>
      </c>
      <c r="E90" s="273">
        <f>SUM(Základ!E90,Základ!G90)</f>
        <v>107</v>
      </c>
      <c r="F90" s="273">
        <f t="shared" si="0"/>
        <v>290</v>
      </c>
      <c r="G90" s="273">
        <f>SUM(Základ!I90)</f>
        <v>1</v>
      </c>
      <c r="H90" s="273"/>
      <c r="I90" s="277"/>
      <c r="J90" s="277"/>
      <c r="M90" s="293">
        <v>86</v>
      </c>
      <c r="N90" s="295" t="s">
        <v>719</v>
      </c>
      <c r="O90" s="295" t="s">
        <v>632</v>
      </c>
      <c r="P90" s="293">
        <v>172</v>
      </c>
      <c r="Q90" s="293">
        <v>80</v>
      </c>
      <c r="R90" s="296">
        <v>252</v>
      </c>
      <c r="S90" s="293">
        <v>7</v>
      </c>
    </row>
    <row r="91" spans="1:19" ht="12.75" customHeight="1" x14ac:dyDescent="0.15">
      <c r="A91" s="292">
        <v>89</v>
      </c>
      <c r="B91" s="288" t="str">
        <f>Základ!B91</f>
        <v>Jan Jaroš</v>
      </c>
      <c r="C91" s="288" t="str">
        <f>Základ!C91</f>
        <v>TESPO HOŘICE</v>
      </c>
      <c r="D91" s="273">
        <f>SUM(Základ!D91,Základ!F91)</f>
        <v>0</v>
      </c>
      <c r="E91" s="273">
        <f>SUM(Základ!E91,Základ!G91)</f>
        <v>0</v>
      </c>
      <c r="F91" s="273">
        <f t="shared" si="0"/>
        <v>0</v>
      </c>
      <c r="G91" s="273">
        <f>SUM(Základ!I91)</f>
        <v>0</v>
      </c>
      <c r="H91" s="273"/>
      <c r="I91" s="277"/>
      <c r="J91" s="277"/>
      <c r="M91" s="293">
        <v>87</v>
      </c>
      <c r="N91" s="295" t="s">
        <v>720</v>
      </c>
      <c r="O91" s="295" t="s">
        <v>618</v>
      </c>
      <c r="P91" s="293">
        <v>174</v>
      </c>
      <c r="Q91" s="293">
        <v>78</v>
      </c>
      <c r="R91" s="296">
        <v>252</v>
      </c>
      <c r="S91" s="293">
        <v>5</v>
      </c>
    </row>
    <row r="92" spans="1:19" ht="12.75" customHeight="1" x14ac:dyDescent="0.15">
      <c r="A92" s="292">
        <v>90</v>
      </c>
      <c r="B92" s="288" t="str">
        <f>Základ!B92</f>
        <v>0</v>
      </c>
      <c r="C92" s="288" t="str">
        <f>Základ!C92</f>
        <v>0</v>
      </c>
      <c r="D92" s="273">
        <f>SUM(Základ!D92,Základ!F92)</f>
        <v>0</v>
      </c>
      <c r="E92" s="273">
        <f>SUM(Základ!E92,Základ!G92)</f>
        <v>0</v>
      </c>
      <c r="F92" s="273">
        <f t="shared" si="0"/>
        <v>0</v>
      </c>
      <c r="G92" s="273">
        <f>SUM(Základ!I92)</f>
        <v>0</v>
      </c>
      <c r="H92" s="273"/>
      <c r="I92" s="277"/>
      <c r="J92" s="277"/>
      <c r="M92" s="293">
        <v>88</v>
      </c>
      <c r="N92" s="295" t="s">
        <v>721</v>
      </c>
      <c r="O92" s="295" t="s">
        <v>627</v>
      </c>
      <c r="P92" s="293">
        <v>162</v>
      </c>
      <c r="Q92" s="293">
        <v>86</v>
      </c>
      <c r="R92" s="296">
        <v>248</v>
      </c>
      <c r="S92" s="293">
        <v>1</v>
      </c>
    </row>
    <row r="93" spans="1:19" ht="12.75" customHeight="1" x14ac:dyDescent="0.15">
      <c r="A93" s="292">
        <v>91</v>
      </c>
      <c r="B93" s="288" t="str">
        <f>Základ!B93</f>
        <v>0</v>
      </c>
      <c r="C93" s="288" t="str">
        <f>Základ!C93</f>
        <v>0</v>
      </c>
      <c r="D93" s="273">
        <f>SUM(Základ!D93,Základ!F93)</f>
        <v>0</v>
      </c>
      <c r="E93" s="273">
        <f>SUM(Základ!E93,Základ!G93)</f>
        <v>0</v>
      </c>
      <c r="F93" s="273">
        <f t="shared" si="0"/>
        <v>0</v>
      </c>
      <c r="G93" s="273">
        <f>SUM(Základ!I93)</f>
        <v>0</v>
      </c>
      <c r="H93" s="273"/>
      <c r="I93" s="277"/>
      <c r="J93" s="277"/>
      <c r="M93" s="293">
        <v>89</v>
      </c>
      <c r="N93" s="295" t="s">
        <v>722</v>
      </c>
      <c r="O93" s="295" t="s">
        <v>632</v>
      </c>
      <c r="P93" s="293">
        <v>176</v>
      </c>
      <c r="Q93" s="293">
        <v>72</v>
      </c>
      <c r="R93" s="296">
        <v>248</v>
      </c>
      <c r="S93" s="293">
        <v>11</v>
      </c>
    </row>
    <row r="94" spans="1:19" ht="12.75" customHeight="1" x14ac:dyDescent="0.15">
      <c r="A94" s="291">
        <v>92</v>
      </c>
      <c r="B94" s="288" t="str">
        <f>Základ!B94</f>
        <v>Tomáš Bartoníček</v>
      </c>
      <c r="C94" s="288" t="str">
        <f>Základ!C94</f>
        <v>HEKŤÁK HOŘICE</v>
      </c>
      <c r="D94" s="273">
        <f>SUM(Základ!D94,Základ!F94)</f>
        <v>196</v>
      </c>
      <c r="E94" s="273">
        <f>SUM(Základ!E94,Základ!G94)</f>
        <v>83</v>
      </c>
      <c r="F94" s="273">
        <f t="shared" si="0"/>
        <v>279</v>
      </c>
      <c r="G94" s="273">
        <f>SUM(Základ!I94)</f>
        <v>6</v>
      </c>
      <c r="H94" s="273"/>
      <c r="I94" s="277"/>
      <c r="J94" s="277"/>
      <c r="M94" s="293">
        <v>90</v>
      </c>
      <c r="N94" s="295" t="s">
        <v>723</v>
      </c>
      <c r="O94" s="295" t="s">
        <v>629</v>
      </c>
      <c r="P94" s="293">
        <v>167</v>
      </c>
      <c r="Q94" s="293">
        <v>80</v>
      </c>
      <c r="R94" s="296">
        <v>247</v>
      </c>
      <c r="S94" s="293">
        <v>8</v>
      </c>
    </row>
    <row r="95" spans="1:19" ht="12.75" customHeight="1" x14ac:dyDescent="0.15">
      <c r="A95" s="291">
        <v>93</v>
      </c>
      <c r="B95" s="288" t="str">
        <f>Základ!B95</f>
        <v>Luboš Marek</v>
      </c>
      <c r="C95" s="288" t="str">
        <f>Základ!C95</f>
        <v>HEKŤÁK HOŘICE</v>
      </c>
      <c r="D95" s="273">
        <f>SUM(Základ!D95,Základ!F95)</f>
        <v>167</v>
      </c>
      <c r="E95" s="273">
        <f>SUM(Základ!E95,Základ!G95)</f>
        <v>85</v>
      </c>
      <c r="F95" s="273">
        <f t="shared" si="0"/>
        <v>252</v>
      </c>
      <c r="G95" s="273">
        <f>SUM(Základ!I95)</f>
        <v>8</v>
      </c>
      <c r="H95" s="273"/>
      <c r="I95" s="277"/>
      <c r="J95" s="277"/>
      <c r="M95" s="293">
        <v>91</v>
      </c>
      <c r="N95" s="295" t="s">
        <v>724</v>
      </c>
      <c r="O95" s="295" t="s">
        <v>630</v>
      </c>
      <c r="P95" s="293">
        <v>168</v>
      </c>
      <c r="Q95" s="293">
        <v>79</v>
      </c>
      <c r="R95" s="296">
        <v>247</v>
      </c>
      <c r="S95" s="293">
        <v>4</v>
      </c>
    </row>
    <row r="96" spans="1:19" ht="12.75" customHeight="1" x14ac:dyDescent="0.15">
      <c r="A96" s="291">
        <v>94</v>
      </c>
      <c r="B96" s="288" t="str">
        <f>Základ!B96</f>
        <v>Petr Svoboda</v>
      </c>
      <c r="C96" s="288" t="str">
        <f>Základ!C96</f>
        <v>HEKŤÁK HOŘICE</v>
      </c>
      <c r="D96" s="273">
        <f>SUM(Základ!D96,Základ!F96)</f>
        <v>188</v>
      </c>
      <c r="E96" s="273">
        <f>SUM(Základ!E96,Základ!G96)</f>
        <v>79</v>
      </c>
      <c r="F96" s="273">
        <f t="shared" si="0"/>
        <v>267</v>
      </c>
      <c r="G96" s="273">
        <f>SUM(Základ!I96)</f>
        <v>6</v>
      </c>
      <c r="H96" s="273"/>
      <c r="I96" s="277"/>
      <c r="J96" s="277"/>
      <c r="M96" s="293">
        <v>92</v>
      </c>
      <c r="N96" s="295" t="s">
        <v>725</v>
      </c>
      <c r="O96" s="295" t="s">
        <v>630</v>
      </c>
      <c r="P96" s="293">
        <v>170</v>
      </c>
      <c r="Q96" s="293">
        <v>77</v>
      </c>
      <c r="R96" s="296">
        <v>247</v>
      </c>
      <c r="S96" s="293">
        <v>3</v>
      </c>
    </row>
    <row r="97" spans="1:19" ht="12.75" customHeight="1" x14ac:dyDescent="0.15">
      <c r="A97" s="291">
        <v>95</v>
      </c>
      <c r="B97" s="288" t="str">
        <f>Základ!B97</f>
        <v>Jiří Marek</v>
      </c>
      <c r="C97" s="288" t="str">
        <f>Základ!C97</f>
        <v>HEKŤÁK HOŘICE</v>
      </c>
      <c r="D97" s="273">
        <f>SUM(Základ!D97,Základ!F97)</f>
        <v>187</v>
      </c>
      <c r="E97" s="273">
        <f>SUM(Základ!E97,Základ!G97)</f>
        <v>106</v>
      </c>
      <c r="F97" s="273">
        <f t="shared" si="0"/>
        <v>293</v>
      </c>
      <c r="G97" s="273">
        <f>SUM(Základ!I97)</f>
        <v>2</v>
      </c>
      <c r="H97" s="273"/>
      <c r="I97" s="277"/>
      <c r="J97" s="277"/>
      <c r="M97" s="293">
        <v>93</v>
      </c>
      <c r="N97" s="295" t="s">
        <v>726</v>
      </c>
      <c r="O97" s="295" t="s">
        <v>631</v>
      </c>
      <c r="P97" s="293">
        <v>175</v>
      </c>
      <c r="Q97" s="293">
        <v>69</v>
      </c>
      <c r="R97" s="296">
        <v>244</v>
      </c>
      <c r="S97" s="293">
        <v>8</v>
      </c>
    </row>
    <row r="98" spans="1:19" ht="12.75" customHeight="1" x14ac:dyDescent="0.15">
      <c r="A98" s="291">
        <v>96</v>
      </c>
      <c r="B98" s="288" t="str">
        <f>Základ!B98</f>
        <v>Jindřich Kulhánek (h)</v>
      </c>
      <c r="C98" s="288" t="str">
        <f>Základ!C98</f>
        <v>HEKŤÁK HOŘICE</v>
      </c>
      <c r="D98" s="273">
        <f>SUM(Základ!D98,Základ!F98)</f>
        <v>0</v>
      </c>
      <c r="E98" s="273">
        <f>SUM(Základ!E98,Základ!G98)</f>
        <v>0</v>
      </c>
      <c r="F98" s="273">
        <f t="shared" si="0"/>
        <v>0</v>
      </c>
      <c r="G98" s="273">
        <f>SUM(Základ!I98)</f>
        <v>0</v>
      </c>
      <c r="H98" s="273"/>
      <c r="I98" s="277"/>
      <c r="J98" s="277"/>
      <c r="M98" s="293">
        <v>94</v>
      </c>
      <c r="N98" s="295" t="s">
        <v>727</v>
      </c>
      <c r="O98" s="295" t="s">
        <v>624</v>
      </c>
      <c r="P98" s="293">
        <v>171</v>
      </c>
      <c r="Q98" s="293">
        <v>72</v>
      </c>
      <c r="R98" s="296">
        <v>243</v>
      </c>
      <c r="S98" s="293">
        <v>4</v>
      </c>
    </row>
    <row r="99" spans="1:19" ht="12.75" customHeight="1" x14ac:dyDescent="0.15">
      <c r="A99" s="291">
        <v>97</v>
      </c>
      <c r="B99" s="288" t="str">
        <f>Základ!B99</f>
        <v>Jakub Bartoníček (h)</v>
      </c>
      <c r="C99" s="288" t="str">
        <f>Základ!C99</f>
        <v>HEKŤÁK HOŘICE</v>
      </c>
      <c r="D99" s="273">
        <f>SUM(Základ!D99,Základ!F99)</f>
        <v>0</v>
      </c>
      <c r="E99" s="273">
        <f>SUM(Základ!E99,Základ!G99)</f>
        <v>0</v>
      </c>
      <c r="F99" s="273">
        <f t="shared" si="0"/>
        <v>0</v>
      </c>
      <c r="G99" s="273">
        <f>SUM(Základ!I99)</f>
        <v>0</v>
      </c>
      <c r="H99" s="273"/>
      <c r="I99" s="277"/>
      <c r="J99" s="277"/>
      <c r="M99" s="293">
        <v>95</v>
      </c>
      <c r="N99" s="293" t="s">
        <v>600</v>
      </c>
      <c r="O99" s="295" t="s">
        <v>633</v>
      </c>
      <c r="P99" s="293">
        <v>172</v>
      </c>
      <c r="Q99" s="293">
        <v>70</v>
      </c>
      <c r="R99" s="296">
        <v>242</v>
      </c>
      <c r="S99" s="293">
        <v>7</v>
      </c>
    </row>
    <row r="100" spans="1:19" ht="12.75" customHeight="1" x14ac:dyDescent="0.15">
      <c r="A100" s="291">
        <v>98</v>
      </c>
      <c r="B100" s="288">
        <f>Základ!B100</f>
        <v>0</v>
      </c>
      <c r="C100" s="288">
        <f>Základ!C100</f>
        <v>0</v>
      </c>
      <c r="D100" s="273">
        <f>SUM(Základ!D100,Základ!F100)</f>
        <v>0</v>
      </c>
      <c r="E100" s="273">
        <f>SUM(Základ!E100,Základ!G100)</f>
        <v>0</v>
      </c>
      <c r="F100" s="273">
        <f t="shared" si="0"/>
        <v>0</v>
      </c>
      <c r="G100" s="273">
        <f>SUM(Základ!I100)</f>
        <v>0</v>
      </c>
      <c r="H100" s="273"/>
      <c r="I100" s="277"/>
      <c r="J100" s="277"/>
      <c r="M100" s="293">
        <v>96</v>
      </c>
      <c r="N100" s="295" t="s">
        <v>728</v>
      </c>
      <c r="O100" s="295" t="s">
        <v>626</v>
      </c>
      <c r="P100" s="293">
        <v>177</v>
      </c>
      <c r="Q100" s="293">
        <v>60</v>
      </c>
      <c r="R100" s="296">
        <v>237</v>
      </c>
      <c r="S100" s="293">
        <v>7</v>
      </c>
    </row>
    <row r="101" spans="1:19" ht="12.75" customHeight="1" x14ac:dyDescent="0.15">
      <c r="A101" s="292">
        <v>99</v>
      </c>
      <c r="B101" s="288" t="str">
        <f>Základ!B101</f>
        <v>Patrik Palm</v>
      </c>
      <c r="C101" s="288" t="str">
        <f>Základ!C101</f>
        <v>FOTBAL HOŘICE</v>
      </c>
      <c r="D101" s="273">
        <f>SUM(Základ!D101,Základ!F101)</f>
        <v>180</v>
      </c>
      <c r="E101" s="273">
        <f>SUM(Základ!E101,Základ!G101)</f>
        <v>97</v>
      </c>
      <c r="F101" s="273">
        <f t="shared" si="0"/>
        <v>277</v>
      </c>
      <c r="G101" s="273">
        <f>SUM(Základ!I101)</f>
        <v>3</v>
      </c>
      <c r="H101" s="273"/>
      <c r="I101" s="277"/>
      <c r="J101" s="277"/>
      <c r="M101" s="293">
        <v>97</v>
      </c>
      <c r="N101" s="295" t="s">
        <v>729</v>
      </c>
      <c r="O101" s="295" t="s">
        <v>630</v>
      </c>
      <c r="P101" s="293">
        <v>0</v>
      </c>
      <c r="Q101" s="293">
        <v>0</v>
      </c>
      <c r="R101" s="296">
        <v>0</v>
      </c>
      <c r="S101" s="293">
        <v>0</v>
      </c>
    </row>
    <row r="102" spans="1:19" ht="12.75" customHeight="1" x14ac:dyDescent="0.15">
      <c r="A102" s="292">
        <v>100</v>
      </c>
      <c r="B102" s="288" t="str">
        <f>Základ!B102</f>
        <v>Radek Palm</v>
      </c>
      <c r="C102" s="288" t="str">
        <f>Základ!C102</f>
        <v>FOTBAL HOŘICE</v>
      </c>
      <c r="D102" s="273">
        <f>SUM(Základ!D102,Základ!F102)</f>
        <v>168</v>
      </c>
      <c r="E102" s="273">
        <f>SUM(Základ!E102,Základ!G102)</f>
        <v>95</v>
      </c>
      <c r="F102" s="273">
        <f t="shared" si="0"/>
        <v>263</v>
      </c>
      <c r="G102" s="273">
        <f>SUM(Základ!I102)</f>
        <v>3</v>
      </c>
      <c r="H102" s="273"/>
      <c r="I102" s="277"/>
      <c r="J102" s="277"/>
      <c r="M102" s="293">
        <v>98</v>
      </c>
      <c r="N102" s="295"/>
      <c r="O102" s="295" t="s">
        <v>630</v>
      </c>
      <c r="P102" s="293">
        <v>0</v>
      </c>
      <c r="Q102" s="293">
        <v>0</v>
      </c>
      <c r="R102" s="296">
        <v>0</v>
      </c>
      <c r="S102" s="293">
        <v>0</v>
      </c>
    </row>
    <row r="103" spans="1:19" ht="12.75" customHeight="1" x14ac:dyDescent="0.15">
      <c r="A103" s="292">
        <v>101</v>
      </c>
      <c r="B103" s="288" t="str">
        <f>Základ!B103</f>
        <v>Josef Koňák</v>
      </c>
      <c r="C103" s="288" t="str">
        <f>Základ!C103</f>
        <v>FOTBAL HOŘICE</v>
      </c>
      <c r="D103" s="273">
        <f>SUM(Základ!D103,Základ!F103)</f>
        <v>192</v>
      </c>
      <c r="E103" s="273">
        <f>SUM(Základ!E103,Základ!G103)</f>
        <v>86</v>
      </c>
      <c r="F103" s="273">
        <f t="shared" si="0"/>
        <v>278</v>
      </c>
      <c r="G103" s="273">
        <f>SUM(Základ!I103)</f>
        <v>4</v>
      </c>
      <c r="H103" s="273"/>
      <c r="I103" s="277"/>
      <c r="J103" s="277"/>
      <c r="M103" s="293">
        <v>99</v>
      </c>
      <c r="N103" s="295"/>
      <c r="O103" s="295"/>
      <c r="P103" s="293">
        <v>0</v>
      </c>
      <c r="Q103" s="293">
        <v>0</v>
      </c>
      <c r="R103" s="296">
        <v>0</v>
      </c>
      <c r="S103" s="293">
        <v>0</v>
      </c>
    </row>
    <row r="104" spans="1:19" ht="12.75" customHeight="1" x14ac:dyDescent="0.15">
      <c r="A104" s="292">
        <v>102</v>
      </c>
      <c r="B104" s="288" t="str">
        <f>Základ!B104</f>
        <v>Miloš Fejfar</v>
      </c>
      <c r="C104" s="288" t="str">
        <f>Základ!C104</f>
        <v>FOTBAL HOŘICE</v>
      </c>
      <c r="D104" s="273">
        <f>SUM(Základ!D104,Základ!F104)</f>
        <v>179</v>
      </c>
      <c r="E104" s="273">
        <f>SUM(Základ!E104,Základ!G104)</f>
        <v>117</v>
      </c>
      <c r="F104" s="273">
        <f t="shared" si="0"/>
        <v>296</v>
      </c>
      <c r="G104" s="273">
        <f>SUM(Základ!I104)</f>
        <v>0</v>
      </c>
      <c r="H104" s="273"/>
      <c r="I104" s="277"/>
      <c r="J104" s="277"/>
      <c r="M104" s="293">
        <v>100</v>
      </c>
      <c r="N104" s="295" t="s">
        <v>730</v>
      </c>
      <c r="O104" s="295" t="s">
        <v>599</v>
      </c>
      <c r="P104" s="293">
        <v>0</v>
      </c>
      <c r="Q104" s="293">
        <v>0</v>
      </c>
      <c r="R104" s="296">
        <v>0</v>
      </c>
      <c r="S104" s="293">
        <v>0</v>
      </c>
    </row>
    <row r="105" spans="1:19" ht="12.75" customHeight="1" x14ac:dyDescent="0.15">
      <c r="A105" s="292">
        <v>103</v>
      </c>
      <c r="B105" s="288" t="str">
        <f>Základ!B105</f>
        <v>Denisa Palmová</v>
      </c>
      <c r="C105" s="288" t="str">
        <f>Základ!C105</f>
        <v>FOTBAL HOŘICE</v>
      </c>
      <c r="D105" s="273">
        <f>SUM(Základ!D105,Základ!F105)</f>
        <v>0</v>
      </c>
      <c r="E105" s="273">
        <f>SUM(Základ!E105,Základ!G105)</f>
        <v>0</v>
      </c>
      <c r="F105" s="273">
        <f t="shared" si="0"/>
        <v>0</v>
      </c>
      <c r="G105" s="273">
        <f>SUM(Základ!I105)</f>
        <v>0</v>
      </c>
      <c r="H105" s="273"/>
      <c r="I105" s="277"/>
      <c r="J105" s="277"/>
      <c r="M105" s="293">
        <v>101</v>
      </c>
      <c r="N105" s="295" t="s">
        <v>730</v>
      </c>
      <c r="O105" s="295" t="s">
        <v>730</v>
      </c>
      <c r="P105" s="293">
        <v>0</v>
      </c>
      <c r="Q105" s="293">
        <v>0</v>
      </c>
      <c r="R105" s="296">
        <v>0</v>
      </c>
      <c r="S105" s="293">
        <v>0</v>
      </c>
    </row>
    <row r="106" spans="1:19" ht="12.75" customHeight="1" x14ac:dyDescent="0.15">
      <c r="A106" s="292">
        <v>104</v>
      </c>
      <c r="B106" s="288" t="str">
        <f>Základ!B106</f>
        <v>0</v>
      </c>
      <c r="C106" s="288" t="str">
        <f>Základ!C106</f>
        <v>0</v>
      </c>
      <c r="D106" s="273">
        <f>SUM(Základ!D106,Základ!F106)</f>
        <v>0</v>
      </c>
      <c r="E106" s="273">
        <f>SUM(Základ!E106,Základ!G106)</f>
        <v>0</v>
      </c>
      <c r="F106" s="273">
        <f t="shared" si="0"/>
        <v>0</v>
      </c>
      <c r="G106" s="273">
        <f>SUM(Základ!I106)</f>
        <v>0</v>
      </c>
      <c r="H106" s="273"/>
      <c r="I106" s="277"/>
      <c r="J106" s="277"/>
      <c r="M106" s="293">
        <v>102</v>
      </c>
      <c r="N106" s="293"/>
      <c r="O106" s="293"/>
      <c r="P106" s="293">
        <v>0</v>
      </c>
      <c r="Q106" s="293">
        <v>0</v>
      </c>
      <c r="R106" s="296">
        <v>0</v>
      </c>
      <c r="S106" s="293">
        <v>0</v>
      </c>
    </row>
    <row r="107" spans="1:19" ht="12.75" customHeight="1" x14ac:dyDescent="0.15">
      <c r="A107" s="292">
        <v>105</v>
      </c>
      <c r="B107" s="288">
        <f>Základ!B107</f>
        <v>0</v>
      </c>
      <c r="C107" s="288">
        <f>Základ!C107</f>
        <v>0</v>
      </c>
      <c r="D107" s="273">
        <f>SUM(Základ!D107,Základ!F107)</f>
        <v>0</v>
      </c>
      <c r="E107" s="273">
        <f>SUM(Základ!E107,Základ!G107)</f>
        <v>0</v>
      </c>
      <c r="F107" s="273">
        <f t="shared" si="0"/>
        <v>0</v>
      </c>
      <c r="G107" s="273">
        <f>SUM(Základ!I107)</f>
        <v>0</v>
      </c>
      <c r="H107" s="273"/>
      <c r="I107" s="277"/>
      <c r="J107" s="277"/>
      <c r="M107" s="293">
        <v>103</v>
      </c>
      <c r="N107" s="295" t="s">
        <v>730</v>
      </c>
      <c r="O107" s="295" t="s">
        <v>632</v>
      </c>
      <c r="P107" s="293">
        <v>0</v>
      </c>
      <c r="Q107" s="293">
        <v>0</v>
      </c>
      <c r="R107" s="296">
        <v>0</v>
      </c>
      <c r="S107" s="293">
        <v>0</v>
      </c>
    </row>
    <row r="108" spans="1:19" ht="12.75" customHeight="1" x14ac:dyDescent="0.15">
      <c r="A108" s="291">
        <v>106</v>
      </c>
      <c r="B108" s="288" t="str">
        <f>Základ!B108</f>
        <v>Jiří Dědina</v>
      </c>
      <c r="C108" s="288" t="str">
        <f>Základ!C108</f>
        <v>CEREA OSTROMĚŘ</v>
      </c>
      <c r="D108" s="273">
        <f>SUM(Základ!D108,Základ!F108)</f>
        <v>180</v>
      </c>
      <c r="E108" s="273">
        <f>SUM(Základ!E108,Základ!G108)</f>
        <v>90</v>
      </c>
      <c r="F108" s="273">
        <f t="shared" si="0"/>
        <v>270</v>
      </c>
      <c r="G108" s="273">
        <f>SUM(Základ!I108)</f>
        <v>5</v>
      </c>
      <c r="H108" s="273"/>
      <c r="I108" s="277"/>
      <c r="J108" s="277"/>
      <c r="M108" s="293">
        <v>104</v>
      </c>
      <c r="N108" s="295" t="s">
        <v>730</v>
      </c>
      <c r="O108" s="295" t="s">
        <v>730</v>
      </c>
      <c r="P108" s="293">
        <v>0</v>
      </c>
      <c r="Q108" s="293">
        <v>0</v>
      </c>
      <c r="R108" s="296">
        <v>0</v>
      </c>
      <c r="S108" s="293">
        <v>0</v>
      </c>
    </row>
    <row r="109" spans="1:19" ht="12.75" customHeight="1" x14ac:dyDescent="0.15">
      <c r="A109" s="291">
        <v>107</v>
      </c>
      <c r="B109" s="288" t="str">
        <f>Základ!B109</f>
        <v>Michal Havlíček</v>
      </c>
      <c r="C109" s="288" t="str">
        <f>Základ!C109</f>
        <v>CEREA OSTROMĚŘ</v>
      </c>
      <c r="D109" s="273">
        <f>SUM(Základ!D109,Základ!F109)</f>
        <v>206</v>
      </c>
      <c r="E109" s="273">
        <f>SUM(Základ!E109,Základ!G109)</f>
        <v>67</v>
      </c>
      <c r="F109" s="273">
        <f t="shared" si="0"/>
        <v>273</v>
      </c>
      <c r="G109" s="273">
        <f>SUM(Základ!I109)</f>
        <v>8</v>
      </c>
      <c r="H109" s="273"/>
      <c r="I109" s="277"/>
      <c r="J109" s="277"/>
      <c r="M109" s="293">
        <v>105</v>
      </c>
      <c r="N109" s="295" t="s">
        <v>730</v>
      </c>
      <c r="O109" s="295" t="s">
        <v>730</v>
      </c>
      <c r="P109" s="293">
        <v>0</v>
      </c>
      <c r="Q109" s="293">
        <v>0</v>
      </c>
      <c r="R109" s="296">
        <v>0</v>
      </c>
      <c r="S109" s="293">
        <v>0</v>
      </c>
    </row>
    <row r="110" spans="1:19" ht="12.75" customHeight="1" x14ac:dyDescent="0.15">
      <c r="A110" s="291">
        <v>108</v>
      </c>
      <c r="B110" s="288" t="str">
        <f>Základ!B110</f>
        <v>Radislav Pražák</v>
      </c>
      <c r="C110" s="288" t="str">
        <f>Základ!C110</f>
        <v>CEREA OSTROMĚŘ</v>
      </c>
      <c r="D110" s="273">
        <f>SUM(Základ!D110,Základ!F110)</f>
        <v>210</v>
      </c>
      <c r="E110" s="273">
        <f>SUM(Základ!E110,Základ!G110)</f>
        <v>78</v>
      </c>
      <c r="F110" s="273">
        <f t="shared" si="0"/>
        <v>288</v>
      </c>
      <c r="G110" s="273">
        <f>SUM(Základ!I110)</f>
        <v>4</v>
      </c>
      <c r="H110" s="273"/>
      <c r="I110" s="277"/>
      <c r="J110" s="277"/>
      <c r="M110" s="293">
        <v>106</v>
      </c>
      <c r="N110" s="295" t="s">
        <v>731</v>
      </c>
      <c r="O110" s="295" t="s">
        <v>633</v>
      </c>
      <c r="P110" s="293">
        <v>0</v>
      </c>
      <c r="Q110" s="293">
        <v>0</v>
      </c>
      <c r="R110" s="296">
        <v>0</v>
      </c>
      <c r="S110" s="293">
        <v>0</v>
      </c>
    </row>
    <row r="111" spans="1:19" ht="12.75" customHeight="1" x14ac:dyDescent="0.15">
      <c r="A111" s="291">
        <v>109</v>
      </c>
      <c r="B111" s="288" t="str">
        <f>Základ!B111</f>
        <v>Jan Černý (h)</v>
      </c>
      <c r="C111" s="288" t="str">
        <f>Základ!C111</f>
        <v>CEREA OSTROMĚŘ</v>
      </c>
      <c r="D111" s="273">
        <f>SUM(Základ!D111,Základ!F111)</f>
        <v>187</v>
      </c>
      <c r="E111" s="273">
        <f>SUM(Základ!E111,Základ!G111)</f>
        <v>78</v>
      </c>
      <c r="F111" s="273">
        <f t="shared" si="0"/>
        <v>265</v>
      </c>
      <c r="G111" s="273">
        <f>SUM(Základ!I111)</f>
        <v>7</v>
      </c>
      <c r="H111" s="273"/>
      <c r="I111" s="277"/>
      <c r="J111" s="277"/>
      <c r="M111" s="293">
        <v>107</v>
      </c>
      <c r="N111" s="295" t="s">
        <v>730</v>
      </c>
      <c r="O111" s="295" t="s">
        <v>730</v>
      </c>
      <c r="P111" s="293">
        <v>0</v>
      </c>
      <c r="Q111" s="293">
        <v>0</v>
      </c>
      <c r="R111" s="296">
        <v>0</v>
      </c>
      <c r="S111" s="293">
        <v>0</v>
      </c>
    </row>
    <row r="112" spans="1:19" ht="12.75" customHeight="1" x14ac:dyDescent="0.15">
      <c r="A112" s="291">
        <v>110</v>
      </c>
      <c r="B112" s="288" t="str">
        <f>Základ!B112</f>
        <v>Pavol Krčmárik</v>
      </c>
      <c r="C112" s="288" t="str">
        <f>Základ!C112</f>
        <v>CEREA OSTROMĚŘ</v>
      </c>
      <c r="D112" s="273">
        <f>SUM(Základ!D112,Základ!F112)</f>
        <v>0</v>
      </c>
      <c r="E112" s="273">
        <f>SUM(Základ!E112,Základ!G112)</f>
        <v>0</v>
      </c>
      <c r="F112" s="273">
        <f t="shared" si="0"/>
        <v>0</v>
      </c>
      <c r="G112" s="273">
        <f>SUM(Základ!I112)</f>
        <v>0</v>
      </c>
      <c r="H112" s="273"/>
      <c r="I112" s="277"/>
      <c r="J112" s="277"/>
      <c r="M112" s="293">
        <v>108</v>
      </c>
      <c r="N112" s="295" t="s">
        <v>730</v>
      </c>
      <c r="O112" s="295" t="s">
        <v>730</v>
      </c>
      <c r="P112" s="293">
        <v>0</v>
      </c>
      <c r="Q112" s="293">
        <v>0</v>
      </c>
      <c r="R112" s="296">
        <v>0</v>
      </c>
      <c r="S112" s="293">
        <v>0</v>
      </c>
    </row>
    <row r="113" spans="1:19" ht="12.75" customHeight="1" x14ac:dyDescent="0.15">
      <c r="A113" s="291">
        <v>111</v>
      </c>
      <c r="B113" s="288" t="str">
        <f>Základ!B113</f>
        <v>Jakub Šlambera (h)</v>
      </c>
      <c r="C113" s="288" t="str">
        <f>Základ!C113</f>
        <v>CEREA OSTROMĚŘ</v>
      </c>
      <c r="D113" s="273">
        <f>SUM(Základ!D113,Základ!F113)</f>
        <v>0</v>
      </c>
      <c r="E113" s="273">
        <f>SUM(Základ!E113,Základ!G113)</f>
        <v>0</v>
      </c>
      <c r="F113" s="273">
        <f t="shared" si="0"/>
        <v>0</v>
      </c>
      <c r="G113" s="273">
        <f>SUM(Základ!I113)</f>
        <v>0</v>
      </c>
      <c r="H113" s="273"/>
      <c r="I113" s="277"/>
      <c r="J113" s="277"/>
      <c r="M113" s="293">
        <v>109</v>
      </c>
      <c r="N113" s="295" t="s">
        <v>732</v>
      </c>
      <c r="O113" s="295" t="s">
        <v>618</v>
      </c>
      <c r="P113" s="293">
        <v>0</v>
      </c>
      <c r="Q113" s="293">
        <v>0</v>
      </c>
      <c r="R113" s="296">
        <v>0</v>
      </c>
      <c r="S113" s="293">
        <v>0</v>
      </c>
    </row>
    <row r="114" spans="1:19" ht="12.75" customHeight="1" x14ac:dyDescent="0.15">
      <c r="A114" s="291">
        <v>112</v>
      </c>
      <c r="B114" s="288">
        <f>Základ!B114</f>
        <v>0</v>
      </c>
      <c r="C114" s="288" t="str">
        <f>Základ!C114</f>
        <v>CEREA OSTROMĚŘ</v>
      </c>
      <c r="D114" s="273">
        <f>SUM(Základ!D114,Základ!F114)</f>
        <v>0</v>
      </c>
      <c r="E114" s="273">
        <f>SUM(Základ!E114,Základ!G114)</f>
        <v>0</v>
      </c>
      <c r="F114" s="273">
        <f t="shared" si="0"/>
        <v>0</v>
      </c>
      <c r="G114" s="273">
        <f>SUM(Základ!I114)</f>
        <v>0</v>
      </c>
      <c r="H114" s="273"/>
      <c r="I114" s="277"/>
      <c r="J114" s="277"/>
      <c r="M114" s="293">
        <v>110</v>
      </c>
      <c r="N114" s="295" t="s">
        <v>733</v>
      </c>
      <c r="O114" s="295" t="s">
        <v>618</v>
      </c>
      <c r="P114" s="293">
        <v>0</v>
      </c>
      <c r="Q114" s="293">
        <v>0</v>
      </c>
      <c r="R114" s="296">
        <v>0</v>
      </c>
      <c r="S114" s="293">
        <v>0</v>
      </c>
    </row>
    <row r="115" spans="1:19" ht="12.75" customHeight="1" x14ac:dyDescent="0.15">
      <c r="A115" s="292">
        <v>113</v>
      </c>
      <c r="B115" s="273" t="str">
        <f>Základ!B115</f>
        <v>Pavel Trudič</v>
      </c>
      <c r="C115" s="288" t="str">
        <f>Základ!C115</f>
        <v>KRÁKORÁCI</v>
      </c>
      <c r="D115" s="273">
        <f>SUM(Základ!D115,Základ!F115)</f>
        <v>184</v>
      </c>
      <c r="E115" s="273">
        <f>SUM(Základ!E115,Základ!G115)</f>
        <v>105</v>
      </c>
      <c r="F115" s="273">
        <f t="shared" si="0"/>
        <v>289</v>
      </c>
      <c r="G115" s="273">
        <f>SUM(Základ!I115)</f>
        <v>4</v>
      </c>
      <c r="H115" s="273"/>
      <c r="I115" s="277"/>
      <c r="J115" s="277"/>
      <c r="M115" s="293">
        <v>111</v>
      </c>
      <c r="N115" s="295" t="s">
        <v>730</v>
      </c>
      <c r="O115" s="295" t="s">
        <v>618</v>
      </c>
      <c r="P115" s="293">
        <v>0</v>
      </c>
      <c r="Q115" s="293">
        <v>0</v>
      </c>
      <c r="R115" s="296">
        <v>0</v>
      </c>
      <c r="S115" s="293">
        <v>0</v>
      </c>
    </row>
    <row r="116" spans="1:19" ht="12.75" customHeight="1" x14ac:dyDescent="0.15">
      <c r="A116" s="292">
        <v>114</v>
      </c>
      <c r="B116" s="288" t="str">
        <f>Základ!B116</f>
        <v>Petr Trudič ml.</v>
      </c>
      <c r="C116" s="288" t="str">
        <f>Základ!C116</f>
        <v>KRÁKORÁCI</v>
      </c>
      <c r="D116" s="273">
        <f>SUM(Základ!D116,Základ!F116)</f>
        <v>194</v>
      </c>
      <c r="E116" s="273">
        <f>SUM(Základ!E116,Základ!G116)</f>
        <v>107</v>
      </c>
      <c r="F116" s="273">
        <f t="shared" si="0"/>
        <v>301</v>
      </c>
      <c r="G116" s="273">
        <f>SUM(Základ!I116)</f>
        <v>2</v>
      </c>
      <c r="H116" s="273"/>
      <c r="I116" s="277"/>
      <c r="J116" s="277"/>
      <c r="M116" s="293">
        <v>112</v>
      </c>
      <c r="N116" s="295" t="s">
        <v>734</v>
      </c>
      <c r="O116" s="295" t="s">
        <v>619</v>
      </c>
      <c r="P116" s="293">
        <v>0</v>
      </c>
      <c r="Q116" s="293">
        <v>0</v>
      </c>
      <c r="R116" s="296">
        <v>0</v>
      </c>
      <c r="S116" s="293">
        <v>0</v>
      </c>
    </row>
    <row r="117" spans="1:19" ht="12.75" customHeight="1" x14ac:dyDescent="0.15">
      <c r="A117" s="292">
        <v>115</v>
      </c>
      <c r="B117" s="288" t="str">
        <f>Základ!B117</f>
        <v>Viktor Brožek ml.</v>
      </c>
      <c r="C117" s="288" t="str">
        <f>Základ!C117</f>
        <v>KRÁKORÁCI</v>
      </c>
      <c r="D117" s="273">
        <f>SUM(Základ!D117,Základ!F117)</f>
        <v>197</v>
      </c>
      <c r="E117" s="273">
        <f>SUM(Základ!E117,Základ!G117)</f>
        <v>97</v>
      </c>
      <c r="F117" s="273">
        <f t="shared" si="0"/>
        <v>294</v>
      </c>
      <c r="G117" s="273">
        <f>SUM(Základ!I117)</f>
        <v>4</v>
      </c>
      <c r="H117" s="273"/>
      <c r="I117" s="277"/>
      <c r="J117" s="277"/>
      <c r="M117" s="293">
        <v>113</v>
      </c>
      <c r="N117" s="295" t="s">
        <v>730</v>
      </c>
      <c r="O117" s="295" t="s">
        <v>619</v>
      </c>
      <c r="P117" s="293">
        <v>0</v>
      </c>
      <c r="Q117" s="293">
        <v>0</v>
      </c>
      <c r="R117" s="296">
        <v>0</v>
      </c>
      <c r="S117" s="293">
        <v>0</v>
      </c>
    </row>
    <row r="118" spans="1:19" ht="12.75" customHeight="1" x14ac:dyDescent="0.15">
      <c r="A118" s="292">
        <v>116</v>
      </c>
      <c r="B118" s="273" t="str">
        <f>Základ!B118</f>
        <v>Viktor Brožek st.</v>
      </c>
      <c r="C118" s="288" t="str">
        <f>Základ!C118</f>
        <v>KRÁKORÁCI</v>
      </c>
      <c r="D118" s="273">
        <f>SUM(Základ!D118,Základ!F118)</f>
        <v>177</v>
      </c>
      <c r="E118" s="273">
        <f>SUM(Základ!E118,Základ!G118)</f>
        <v>88</v>
      </c>
      <c r="F118" s="273">
        <f t="shared" si="0"/>
        <v>265</v>
      </c>
      <c r="G118" s="273">
        <f>SUM(Základ!I118)</f>
        <v>5</v>
      </c>
      <c r="H118" s="273"/>
      <c r="I118" s="277"/>
      <c r="J118" s="277"/>
      <c r="M118" s="293">
        <v>114</v>
      </c>
      <c r="N118" s="295"/>
      <c r="O118" s="295" t="s">
        <v>619</v>
      </c>
      <c r="P118" s="293">
        <v>0</v>
      </c>
      <c r="Q118" s="293">
        <v>0</v>
      </c>
      <c r="R118" s="296">
        <v>0</v>
      </c>
      <c r="S118" s="293">
        <v>0</v>
      </c>
    </row>
    <row r="119" spans="1:19" ht="12.75" customHeight="1" x14ac:dyDescent="0.15">
      <c r="A119" s="292">
        <v>117</v>
      </c>
      <c r="B119" s="273" t="str">
        <f>Základ!B119</f>
        <v>Petr Trudič st.</v>
      </c>
      <c r="C119" s="273" t="str">
        <f>Základ!C119</f>
        <v>KRÁKORÁCI</v>
      </c>
      <c r="D119" s="273">
        <f>SUM(Základ!D119,Základ!F119)</f>
        <v>0</v>
      </c>
      <c r="E119" s="273">
        <f>SUM(Základ!E119,Základ!G119)</f>
        <v>0</v>
      </c>
      <c r="F119" s="273">
        <f t="shared" si="0"/>
        <v>0</v>
      </c>
      <c r="G119" s="273">
        <f>SUM(Základ!I119)</f>
        <v>0</v>
      </c>
      <c r="H119" s="273"/>
      <c r="I119" s="277"/>
      <c r="J119" s="277"/>
      <c r="M119" s="293">
        <v>115</v>
      </c>
      <c r="N119" s="295" t="s">
        <v>735</v>
      </c>
      <c r="O119" s="295" t="s">
        <v>614</v>
      </c>
      <c r="P119" s="293">
        <v>0</v>
      </c>
      <c r="Q119" s="293">
        <v>0</v>
      </c>
      <c r="R119" s="296">
        <v>0</v>
      </c>
      <c r="S119" s="293">
        <v>0</v>
      </c>
    </row>
    <row r="120" spans="1:19" ht="12.75" customHeight="1" x14ac:dyDescent="0.15">
      <c r="A120" s="292">
        <v>118</v>
      </c>
      <c r="B120" s="273">
        <f>Základ!B120</f>
        <v>0</v>
      </c>
      <c r="C120" s="273">
        <f>Základ!C120</f>
        <v>0</v>
      </c>
      <c r="D120" s="273">
        <f>SUM(Základ!D120,Základ!F120)</f>
        <v>0</v>
      </c>
      <c r="E120" s="273">
        <f>SUM(Základ!E120,Základ!G120)</f>
        <v>0</v>
      </c>
      <c r="F120" s="273">
        <f t="shared" si="0"/>
        <v>0</v>
      </c>
      <c r="G120" s="273">
        <f>SUM(Základ!I120)</f>
        <v>0</v>
      </c>
      <c r="H120" s="273"/>
      <c r="I120" s="277"/>
      <c r="J120" s="277"/>
      <c r="M120" s="293">
        <v>116</v>
      </c>
      <c r="N120" s="295" t="s">
        <v>736</v>
      </c>
      <c r="O120" s="295" t="s">
        <v>614</v>
      </c>
      <c r="P120" s="293">
        <v>0</v>
      </c>
      <c r="Q120" s="293">
        <v>0</v>
      </c>
      <c r="R120" s="296">
        <v>0</v>
      </c>
      <c r="S120" s="293">
        <v>0</v>
      </c>
    </row>
    <row r="121" spans="1:19" ht="12.75" customHeight="1" x14ac:dyDescent="0.15">
      <c r="A121" s="292">
        <v>119</v>
      </c>
      <c r="B121" s="288">
        <f>Základ!B121</f>
        <v>0</v>
      </c>
      <c r="C121" s="288">
        <f>Základ!C121</f>
        <v>0</v>
      </c>
      <c r="D121" s="273">
        <f>SUM(Základ!D121,Základ!F121)</f>
        <v>0</v>
      </c>
      <c r="E121" s="273">
        <f>SUM(Základ!E121,Základ!G121)</f>
        <v>0</v>
      </c>
      <c r="F121" s="273">
        <f t="shared" si="0"/>
        <v>0</v>
      </c>
      <c r="G121" s="273">
        <f>SUM(Základ!I121)</f>
        <v>0</v>
      </c>
      <c r="H121" s="273"/>
      <c r="I121" s="277"/>
      <c r="J121" s="277"/>
      <c r="M121" s="293">
        <v>117</v>
      </c>
      <c r="N121" s="295" t="s">
        <v>730</v>
      </c>
      <c r="O121" s="295" t="s">
        <v>730</v>
      </c>
      <c r="P121" s="293">
        <v>0</v>
      </c>
      <c r="Q121" s="293">
        <v>0</v>
      </c>
      <c r="R121" s="296">
        <v>0</v>
      </c>
      <c r="S121" s="293">
        <v>0</v>
      </c>
    </row>
    <row r="122" spans="1:19" ht="12.75" customHeight="1" x14ac:dyDescent="0.15">
      <c r="A122" s="291">
        <v>120</v>
      </c>
      <c r="B122" s="288" t="str">
        <f>Základ!B122</f>
        <v>Bohuslav Reitermann</v>
      </c>
      <c r="C122" s="288" t="str">
        <f>Základ!C122</f>
        <v>CENTROSTAV BROK</v>
      </c>
      <c r="D122" s="273">
        <f>SUM(Základ!D122,Základ!F122)</f>
        <v>190</v>
      </c>
      <c r="E122" s="273">
        <f>SUM(Základ!E122,Základ!G122)</f>
        <v>105</v>
      </c>
      <c r="F122" s="273">
        <f t="shared" si="0"/>
        <v>295</v>
      </c>
      <c r="G122" s="273">
        <f>SUM(Základ!I122)</f>
        <v>3</v>
      </c>
      <c r="H122" s="273"/>
      <c r="I122" s="277"/>
      <c r="J122" s="277"/>
      <c r="M122" s="293">
        <v>118</v>
      </c>
      <c r="N122" s="295" t="s">
        <v>737</v>
      </c>
      <c r="O122" s="295" t="s">
        <v>616</v>
      </c>
      <c r="P122" s="293">
        <v>0</v>
      </c>
      <c r="Q122" s="293">
        <v>0</v>
      </c>
      <c r="R122" s="296">
        <v>0</v>
      </c>
      <c r="S122" s="293">
        <v>0</v>
      </c>
    </row>
    <row r="123" spans="1:19" ht="12.75" customHeight="1" x14ac:dyDescent="0.15">
      <c r="A123" s="291">
        <v>121</v>
      </c>
      <c r="B123" s="288" t="str">
        <f>Základ!B123</f>
        <v>Igor Ševela</v>
      </c>
      <c r="C123" s="288" t="str">
        <f>Základ!C123</f>
        <v>CENTROSTAV BROK</v>
      </c>
      <c r="D123" s="273">
        <f>SUM(Základ!D123,Základ!F123)</f>
        <v>0</v>
      </c>
      <c r="E123" s="273">
        <f>SUM(Základ!E123,Základ!G123)</f>
        <v>0</v>
      </c>
      <c r="F123" s="273">
        <f t="shared" si="0"/>
        <v>0</v>
      </c>
      <c r="G123" s="273">
        <f>SUM(Základ!I123)</f>
        <v>0</v>
      </c>
      <c r="H123" s="273"/>
      <c r="I123" s="277"/>
      <c r="J123" s="277"/>
      <c r="M123" s="293">
        <v>119</v>
      </c>
      <c r="N123" s="295" t="s">
        <v>738</v>
      </c>
      <c r="O123" s="295" t="s">
        <v>616</v>
      </c>
      <c r="P123" s="293">
        <v>0</v>
      </c>
      <c r="Q123" s="293">
        <v>0</v>
      </c>
      <c r="R123" s="296">
        <v>0</v>
      </c>
      <c r="S123" s="293">
        <v>0</v>
      </c>
    </row>
    <row r="124" spans="1:19" ht="12.75" customHeight="1" x14ac:dyDescent="0.15">
      <c r="A124" s="291">
        <v>122</v>
      </c>
      <c r="B124" s="288" t="str">
        <f>Základ!B124</f>
        <v>Marian Ábel</v>
      </c>
      <c r="C124" s="288" t="str">
        <f>Základ!C124</f>
        <v>CENTROSTAV BROK</v>
      </c>
      <c r="D124" s="273">
        <f>SUM(Základ!D124,Základ!F124)</f>
        <v>192</v>
      </c>
      <c r="E124" s="273">
        <f>SUM(Základ!E124,Základ!G124)</f>
        <v>85</v>
      </c>
      <c r="F124" s="273">
        <f t="shared" si="0"/>
        <v>277</v>
      </c>
      <c r="G124" s="273">
        <f>SUM(Základ!I124)</f>
        <v>6</v>
      </c>
      <c r="H124" s="273"/>
      <c r="I124" s="277"/>
      <c r="J124" s="277"/>
      <c r="M124" s="293">
        <v>120</v>
      </c>
      <c r="N124" s="295" t="s">
        <v>730</v>
      </c>
      <c r="O124" s="295" t="s">
        <v>616</v>
      </c>
      <c r="P124" s="293">
        <v>0</v>
      </c>
      <c r="Q124" s="293">
        <v>0</v>
      </c>
      <c r="R124" s="296">
        <v>0</v>
      </c>
      <c r="S124" s="293">
        <v>0</v>
      </c>
    </row>
    <row r="125" spans="1:19" ht="12.75" customHeight="1" x14ac:dyDescent="0.15">
      <c r="A125" s="291">
        <v>123</v>
      </c>
      <c r="B125" s="288" t="str">
        <f>Základ!B125</f>
        <v>Aleš Zabloudil</v>
      </c>
      <c r="C125" s="288" t="str">
        <f>Základ!C125</f>
        <v>CENTROSTAV BROK</v>
      </c>
      <c r="D125" s="273">
        <f>SUM(Základ!D125,Základ!F125)</f>
        <v>188</v>
      </c>
      <c r="E125" s="273">
        <f>SUM(Základ!E125,Základ!G125)</f>
        <v>116</v>
      </c>
      <c r="F125" s="273">
        <f t="shared" si="0"/>
        <v>304</v>
      </c>
      <c r="G125" s="273">
        <f>SUM(Základ!I125)</f>
        <v>1</v>
      </c>
      <c r="H125" s="273"/>
      <c r="I125" s="277"/>
      <c r="J125" s="277"/>
      <c r="M125" s="293">
        <v>121</v>
      </c>
      <c r="N125" s="295" t="s">
        <v>730</v>
      </c>
      <c r="O125" s="295" t="s">
        <v>627</v>
      </c>
      <c r="P125" s="293">
        <v>0</v>
      </c>
      <c r="Q125" s="293">
        <v>0</v>
      </c>
      <c r="R125" s="296">
        <v>0</v>
      </c>
      <c r="S125" s="293">
        <v>0</v>
      </c>
    </row>
    <row r="126" spans="1:19" ht="12.75" customHeight="1" x14ac:dyDescent="0.15">
      <c r="A126" s="291">
        <v>124</v>
      </c>
      <c r="B126" s="288" t="str">
        <f>Základ!B126</f>
        <v>Roman Svoboda</v>
      </c>
      <c r="C126" s="288" t="str">
        <f>Základ!C126</f>
        <v>CENTROSTAV BROK</v>
      </c>
      <c r="D126" s="273">
        <f>SUM(Základ!D126,Základ!F126)</f>
        <v>191</v>
      </c>
      <c r="E126" s="273">
        <f>SUM(Základ!E126,Základ!G126)</f>
        <v>70</v>
      </c>
      <c r="F126" s="273">
        <f t="shared" si="0"/>
        <v>261</v>
      </c>
      <c r="G126" s="273">
        <f>SUM(Základ!I126)</f>
        <v>3</v>
      </c>
      <c r="H126" s="273"/>
      <c r="I126" s="277"/>
      <c r="J126" s="277"/>
      <c r="M126" s="293">
        <v>122</v>
      </c>
      <c r="N126" s="295" t="s">
        <v>730</v>
      </c>
      <c r="O126" s="295" t="s">
        <v>627</v>
      </c>
      <c r="P126" s="293">
        <v>0</v>
      </c>
      <c r="Q126" s="293">
        <v>0</v>
      </c>
      <c r="R126" s="296">
        <v>0</v>
      </c>
      <c r="S126" s="293">
        <v>0</v>
      </c>
    </row>
    <row r="127" spans="1:19" ht="12.75" customHeight="1" x14ac:dyDescent="0.15">
      <c r="A127" s="291">
        <v>125</v>
      </c>
      <c r="B127" s="288" t="str">
        <f>Základ!B127</f>
        <v>Tomáš Neužil</v>
      </c>
      <c r="C127" s="288" t="str">
        <f>Základ!C127</f>
        <v>CENTROSTAV BROK</v>
      </c>
      <c r="D127" s="273">
        <f>SUM(Základ!D127,Základ!F127)</f>
        <v>0</v>
      </c>
      <c r="E127" s="273">
        <f>SUM(Základ!E127,Základ!G127)</f>
        <v>0</v>
      </c>
      <c r="F127" s="273">
        <f t="shared" si="0"/>
        <v>0</v>
      </c>
      <c r="G127" s="273">
        <f>SUM(Základ!I127)</f>
        <v>0</v>
      </c>
      <c r="H127" s="273"/>
      <c r="I127" s="277"/>
      <c r="J127" s="277"/>
      <c r="M127" s="293">
        <v>123</v>
      </c>
      <c r="N127" s="295" t="s">
        <v>730</v>
      </c>
      <c r="O127" s="295" t="s">
        <v>730</v>
      </c>
      <c r="P127" s="293">
        <v>0</v>
      </c>
      <c r="Q127" s="293">
        <v>0</v>
      </c>
      <c r="R127" s="296">
        <v>0</v>
      </c>
      <c r="S127" s="293">
        <v>0</v>
      </c>
    </row>
    <row r="128" spans="1:19" ht="12.75" customHeight="1" x14ac:dyDescent="0.15">
      <c r="A128" s="291">
        <v>126</v>
      </c>
      <c r="B128" s="288" t="str">
        <f>Základ!B128</f>
        <v>Miroslav Zamazal (h)</v>
      </c>
      <c r="C128" s="288" t="str">
        <f>Základ!C128</f>
        <v>CENTROSTAV BROK</v>
      </c>
      <c r="D128" s="273">
        <f>SUM(Základ!D128,Základ!F128)</f>
        <v>0</v>
      </c>
      <c r="E128" s="273">
        <f>SUM(Základ!E128,Základ!G128)</f>
        <v>0</v>
      </c>
      <c r="F128" s="273">
        <f t="shared" si="0"/>
        <v>0</v>
      </c>
      <c r="G128" s="273">
        <f>SUM(Základ!I128)</f>
        <v>0</v>
      </c>
      <c r="H128" s="273"/>
      <c r="I128" s="277"/>
      <c r="J128" s="277"/>
      <c r="M128" s="293">
        <v>124</v>
      </c>
      <c r="N128" s="295" t="s">
        <v>739</v>
      </c>
      <c r="O128" s="295" t="s">
        <v>629</v>
      </c>
      <c r="P128" s="293">
        <v>0</v>
      </c>
      <c r="Q128" s="293">
        <v>0</v>
      </c>
      <c r="R128" s="296">
        <v>0</v>
      </c>
      <c r="S128" s="293">
        <v>0</v>
      </c>
    </row>
    <row r="129" spans="1:19" ht="12.75" customHeight="1" x14ac:dyDescent="0.15">
      <c r="A129" s="292">
        <v>127</v>
      </c>
      <c r="B129" s="288" t="str">
        <f>Základ!B129</f>
        <v>Miroslav Jedlička</v>
      </c>
      <c r="C129" s="288" t="str">
        <f>Základ!C129</f>
        <v>GPD JEMNICE</v>
      </c>
      <c r="D129" s="273">
        <f>SUM(Základ!D129,Základ!F129)</f>
        <v>204</v>
      </c>
      <c r="E129" s="273">
        <f>SUM(Základ!E129,Základ!G129)</f>
        <v>72</v>
      </c>
      <c r="F129" s="273">
        <f t="shared" si="0"/>
        <v>276</v>
      </c>
      <c r="G129" s="273">
        <f>SUM(Základ!I129)</f>
        <v>6</v>
      </c>
      <c r="H129" s="273"/>
      <c r="I129" s="277"/>
      <c r="J129" s="277"/>
      <c r="M129" s="293">
        <v>125</v>
      </c>
      <c r="N129" s="295" t="s">
        <v>740</v>
      </c>
      <c r="O129" s="295" t="s">
        <v>629</v>
      </c>
      <c r="P129" s="293">
        <v>0</v>
      </c>
      <c r="Q129" s="293">
        <v>0</v>
      </c>
      <c r="R129" s="296">
        <v>0</v>
      </c>
      <c r="S129" s="293">
        <v>0</v>
      </c>
    </row>
    <row r="130" spans="1:19" ht="12.75" customHeight="1" x14ac:dyDescent="0.15">
      <c r="A130" s="292">
        <v>128</v>
      </c>
      <c r="B130" s="288" t="str">
        <f>Základ!B130</f>
        <v>Vlastimil Sláma</v>
      </c>
      <c r="C130" s="288" t="str">
        <f>Základ!C130</f>
        <v>GPD JEMNICE</v>
      </c>
      <c r="D130" s="273">
        <f>SUM(Základ!D130,Základ!F130)</f>
        <v>0</v>
      </c>
      <c r="E130" s="273">
        <f>SUM(Základ!E130,Základ!G130)</f>
        <v>0</v>
      </c>
      <c r="F130" s="273">
        <f t="shared" si="0"/>
        <v>0</v>
      </c>
      <c r="G130" s="273">
        <f>SUM(Základ!I130)</f>
        <v>0</v>
      </c>
      <c r="H130" s="273"/>
      <c r="I130" s="277"/>
      <c r="J130" s="277"/>
      <c r="M130" s="293">
        <v>126</v>
      </c>
      <c r="N130" s="295"/>
      <c r="O130" s="295"/>
      <c r="P130" s="293">
        <v>0</v>
      </c>
      <c r="Q130" s="293">
        <v>0</v>
      </c>
      <c r="R130" s="296">
        <v>0</v>
      </c>
      <c r="S130" s="293">
        <v>0</v>
      </c>
    </row>
    <row r="131" spans="1:19" ht="12.75" customHeight="1" x14ac:dyDescent="0.15">
      <c r="A131" s="292">
        <v>129</v>
      </c>
      <c r="B131" s="288" t="str">
        <f>Základ!B131</f>
        <v>Lukáš Zelenka</v>
      </c>
      <c r="C131" s="288" t="str">
        <f>Základ!C131</f>
        <v>GPD JEMNICE</v>
      </c>
      <c r="D131" s="273">
        <f>SUM(Základ!D131,Základ!F131)</f>
        <v>185</v>
      </c>
      <c r="E131" s="273">
        <f>SUM(Základ!E131,Základ!G131)</f>
        <v>88</v>
      </c>
      <c r="F131" s="273">
        <f t="shared" si="0"/>
        <v>273</v>
      </c>
      <c r="G131" s="273">
        <f>SUM(Základ!I131)</f>
        <v>7</v>
      </c>
      <c r="H131" s="273"/>
      <c r="I131" s="277"/>
      <c r="J131" s="277"/>
      <c r="M131" s="293">
        <v>127</v>
      </c>
      <c r="N131" s="295" t="s">
        <v>741</v>
      </c>
      <c r="O131" s="295" t="s">
        <v>626</v>
      </c>
      <c r="P131" s="293">
        <v>0</v>
      </c>
      <c r="Q131" s="293">
        <v>0</v>
      </c>
      <c r="R131" s="296">
        <v>0</v>
      </c>
      <c r="S131" s="293">
        <v>0</v>
      </c>
    </row>
    <row r="132" spans="1:19" ht="12.75" customHeight="1" x14ac:dyDescent="0.15">
      <c r="A132" s="292">
        <v>130</v>
      </c>
      <c r="B132" s="288" t="str">
        <f>Základ!B132</f>
        <v>Petr Musil</v>
      </c>
      <c r="C132" s="288" t="str">
        <f>Základ!C132</f>
        <v>GPD JEMNICE</v>
      </c>
      <c r="D132" s="273">
        <f>SUM(Základ!D132,Základ!F132)</f>
        <v>0</v>
      </c>
      <c r="E132" s="273">
        <f>SUM(Základ!E132,Základ!G132)</f>
        <v>0</v>
      </c>
      <c r="F132" s="273">
        <f t="shared" si="0"/>
        <v>0</v>
      </c>
      <c r="G132" s="273">
        <f>SUM(Základ!I132)</f>
        <v>0</v>
      </c>
      <c r="H132" s="273"/>
      <c r="I132" s="277"/>
      <c r="J132" s="277"/>
      <c r="M132" s="293">
        <v>128</v>
      </c>
      <c r="N132" s="295" t="s">
        <v>742</v>
      </c>
      <c r="O132" s="295" t="s">
        <v>626</v>
      </c>
      <c r="P132" s="293">
        <v>0</v>
      </c>
      <c r="Q132" s="293">
        <v>0</v>
      </c>
      <c r="R132" s="296">
        <v>0</v>
      </c>
      <c r="S132" s="293">
        <v>0</v>
      </c>
    </row>
    <row r="133" spans="1:19" ht="12.75" customHeight="1" x14ac:dyDescent="0.15">
      <c r="A133" s="292">
        <v>131</v>
      </c>
      <c r="B133" s="288" t="str">
        <f>Základ!B133</f>
        <v>Petr Švec (h)</v>
      </c>
      <c r="C133" s="288" t="str">
        <f>Základ!C133</f>
        <v>GPD JEMNICE</v>
      </c>
      <c r="D133" s="273">
        <f>SUM(Základ!D133,Základ!F133)</f>
        <v>179</v>
      </c>
      <c r="E133" s="273">
        <f>SUM(Základ!E133,Základ!G133)</f>
        <v>89</v>
      </c>
      <c r="F133" s="273">
        <f t="shared" si="0"/>
        <v>268</v>
      </c>
      <c r="G133" s="273">
        <f>SUM(Základ!I133)</f>
        <v>4</v>
      </c>
      <c r="H133" s="273"/>
      <c r="I133" s="277"/>
      <c r="J133" s="277"/>
      <c r="M133" s="293">
        <v>129</v>
      </c>
      <c r="N133" s="295" t="s">
        <v>730</v>
      </c>
      <c r="O133" s="295" t="s">
        <v>626</v>
      </c>
      <c r="P133" s="293">
        <v>0</v>
      </c>
      <c r="Q133" s="293">
        <v>0</v>
      </c>
      <c r="R133" s="296">
        <v>0</v>
      </c>
      <c r="S133" s="293">
        <v>0</v>
      </c>
    </row>
    <row r="134" spans="1:19" ht="12.75" customHeight="1" x14ac:dyDescent="0.15">
      <c r="A134" s="292">
        <v>132</v>
      </c>
      <c r="B134" s="288" t="str">
        <f>Základ!B134</f>
        <v>Aleš Jedlička</v>
      </c>
      <c r="C134" s="288" t="str">
        <f>Základ!C134</f>
        <v>GPD JEMNICE</v>
      </c>
      <c r="D134" s="273">
        <f>SUM(Základ!D134,Základ!F134)</f>
        <v>166</v>
      </c>
      <c r="E134" s="273">
        <f>SUM(Základ!E134,Základ!G134)</f>
        <v>87</v>
      </c>
      <c r="F134" s="273">
        <f t="shared" si="0"/>
        <v>253</v>
      </c>
      <c r="G134" s="273">
        <f>SUM(Základ!I134)</f>
        <v>8</v>
      </c>
      <c r="H134" s="273"/>
      <c r="I134" s="277"/>
      <c r="J134" s="277"/>
      <c r="M134" s="293">
        <v>130</v>
      </c>
      <c r="N134" s="295" t="s">
        <v>743</v>
      </c>
      <c r="O134" s="295" t="s">
        <v>624</v>
      </c>
      <c r="P134" s="293">
        <v>0</v>
      </c>
      <c r="Q134" s="293">
        <v>0</v>
      </c>
      <c r="R134" s="296">
        <v>0</v>
      </c>
      <c r="S134" s="293">
        <v>0</v>
      </c>
    </row>
    <row r="135" spans="1:19" ht="12.75" customHeight="1" x14ac:dyDescent="0.15">
      <c r="A135" s="292">
        <v>133</v>
      </c>
      <c r="B135" s="288">
        <f>Základ!B135</f>
        <v>0</v>
      </c>
      <c r="C135" s="288" t="str">
        <f>Základ!C135</f>
        <v>GPD JEMNICE</v>
      </c>
      <c r="D135" s="273">
        <f>SUM(Základ!D135,Základ!F135)</f>
        <v>0</v>
      </c>
      <c r="E135" s="273">
        <f>SUM(Základ!E135,Základ!G135)</f>
        <v>0</v>
      </c>
      <c r="F135" s="273">
        <f t="shared" si="0"/>
        <v>0</v>
      </c>
      <c r="G135" s="273">
        <f>SUM(Základ!I135)</f>
        <v>0</v>
      </c>
      <c r="H135" s="273"/>
      <c r="I135" s="277"/>
      <c r="J135" s="277"/>
      <c r="M135" s="293">
        <v>131</v>
      </c>
      <c r="N135" s="295" t="s">
        <v>744</v>
      </c>
      <c r="O135" s="295" t="s">
        <v>624</v>
      </c>
      <c r="P135" s="293">
        <v>0</v>
      </c>
      <c r="Q135" s="293">
        <v>0</v>
      </c>
      <c r="R135" s="296">
        <v>0</v>
      </c>
      <c r="S135" s="293">
        <v>0</v>
      </c>
    </row>
    <row r="136" spans="1:19" ht="12.75" customHeight="1" x14ac:dyDescent="0.15">
      <c r="A136" s="291">
        <v>134</v>
      </c>
      <c r="B136" s="288" t="str">
        <f>Základ!B136</f>
        <v>Jaroslav Kejzlar</v>
      </c>
      <c r="C136" s="288" t="str">
        <f>Základ!C136</f>
        <v>ŠKODA AUTO KVASINY „A“</v>
      </c>
      <c r="D136" s="273">
        <f>SUM(Základ!D136,Základ!F136)</f>
        <v>175</v>
      </c>
      <c r="E136" s="273">
        <f>SUM(Základ!E136,Základ!G136)</f>
        <v>87</v>
      </c>
      <c r="F136" s="273">
        <f t="shared" si="0"/>
        <v>262</v>
      </c>
      <c r="G136" s="273">
        <f>SUM(Základ!I136)</f>
        <v>1</v>
      </c>
      <c r="H136" s="273"/>
      <c r="I136" s="277"/>
      <c r="J136" s="277"/>
      <c r="M136" s="293">
        <v>132</v>
      </c>
      <c r="N136" s="295" t="s">
        <v>745</v>
      </c>
      <c r="O136" s="295" t="s">
        <v>624</v>
      </c>
      <c r="P136" s="293">
        <v>0</v>
      </c>
      <c r="Q136" s="293">
        <v>0</v>
      </c>
      <c r="R136" s="296">
        <v>0</v>
      </c>
      <c r="S136" s="293">
        <v>0</v>
      </c>
    </row>
    <row r="137" spans="1:19" ht="12.75" customHeight="1" x14ac:dyDescent="0.15">
      <c r="A137" s="291">
        <v>135</v>
      </c>
      <c r="B137" s="288" t="str">
        <f>Základ!B137</f>
        <v>David Zaňka</v>
      </c>
      <c r="C137" s="288" t="str">
        <f>Základ!C137</f>
        <v>ŠKODA AUTO KVASINY „A“</v>
      </c>
      <c r="D137" s="273">
        <f>SUM(Základ!D137,Základ!F137)</f>
        <v>188</v>
      </c>
      <c r="E137" s="273">
        <f>SUM(Základ!E137,Základ!G137)</f>
        <v>98</v>
      </c>
      <c r="F137" s="273">
        <f t="shared" si="0"/>
        <v>286</v>
      </c>
      <c r="G137" s="273">
        <f>SUM(Základ!I137)</f>
        <v>2</v>
      </c>
      <c r="H137" s="273"/>
      <c r="I137" s="277"/>
      <c r="J137" s="277"/>
      <c r="M137" s="293">
        <v>133</v>
      </c>
      <c r="N137" s="295" t="s">
        <v>746</v>
      </c>
      <c r="O137" s="295" t="s">
        <v>658</v>
      </c>
      <c r="P137" s="293">
        <v>0</v>
      </c>
      <c r="Q137" s="293">
        <v>0</v>
      </c>
      <c r="R137" s="296">
        <v>0</v>
      </c>
      <c r="S137" s="293">
        <v>0</v>
      </c>
    </row>
    <row r="138" spans="1:19" ht="12.75" customHeight="1" x14ac:dyDescent="0.15">
      <c r="A138" s="291">
        <v>136</v>
      </c>
      <c r="B138" s="288" t="str">
        <f>Základ!B138</f>
        <v>Lukáš Hartman</v>
      </c>
      <c r="C138" s="288" t="str">
        <f>Základ!C138</f>
        <v>ŠKODA AUTO KVASINY „A“</v>
      </c>
      <c r="D138" s="273">
        <f>SUM(Základ!D138,Základ!F138)</f>
        <v>207</v>
      </c>
      <c r="E138" s="273">
        <f>SUM(Základ!E138,Základ!G138)</f>
        <v>111</v>
      </c>
      <c r="F138" s="273">
        <f t="shared" si="0"/>
        <v>318</v>
      </c>
      <c r="G138" s="273">
        <f>SUM(Základ!I138)</f>
        <v>4</v>
      </c>
      <c r="H138" s="273"/>
      <c r="I138" s="277"/>
      <c r="J138" s="277"/>
      <c r="M138" s="293">
        <v>134</v>
      </c>
      <c r="N138" s="295" t="s">
        <v>730</v>
      </c>
      <c r="O138" s="295" t="s">
        <v>730</v>
      </c>
      <c r="P138" s="293">
        <v>0</v>
      </c>
      <c r="Q138" s="293">
        <v>0</v>
      </c>
      <c r="R138" s="296">
        <v>0</v>
      </c>
      <c r="S138" s="293">
        <v>0</v>
      </c>
    </row>
    <row r="139" spans="1:19" ht="12.75" customHeight="1" x14ac:dyDescent="0.15">
      <c r="A139" s="291">
        <v>137</v>
      </c>
      <c r="B139" s="288" t="str">
        <f>Základ!B139</f>
        <v>Milan Koblása</v>
      </c>
      <c r="C139" s="288" t="str">
        <f>Základ!C139</f>
        <v>ŠKODA AUTO KVASINY „A“</v>
      </c>
      <c r="D139" s="273">
        <f>SUM(Základ!D139,Základ!F139)</f>
        <v>202</v>
      </c>
      <c r="E139" s="273">
        <f>SUM(Základ!E139,Základ!G139)</f>
        <v>84</v>
      </c>
      <c r="F139" s="273">
        <f t="shared" si="0"/>
        <v>286</v>
      </c>
      <c r="G139" s="273">
        <f>SUM(Základ!I139)</f>
        <v>3</v>
      </c>
      <c r="H139" s="273"/>
      <c r="I139" s="277"/>
      <c r="J139" s="277"/>
      <c r="M139" s="293">
        <v>135</v>
      </c>
      <c r="N139" s="295" t="s">
        <v>730</v>
      </c>
      <c r="O139" s="295" t="s">
        <v>730</v>
      </c>
      <c r="P139" s="293">
        <v>0</v>
      </c>
      <c r="Q139" s="293">
        <v>0</v>
      </c>
      <c r="R139" s="296">
        <v>0</v>
      </c>
      <c r="S139" s="293">
        <v>0</v>
      </c>
    </row>
    <row r="140" spans="1:19" ht="12.75" customHeight="1" x14ac:dyDescent="0.15">
      <c r="A140" s="291">
        <v>138</v>
      </c>
      <c r="B140" s="288" t="str">
        <f>Základ!B140</f>
        <v>Jiří Dušánek</v>
      </c>
      <c r="C140" s="288" t="str">
        <f>Základ!C140</f>
        <v>ŠKODA AUTO KVASINY „A“</v>
      </c>
      <c r="D140" s="273">
        <f>SUM(Základ!D140,Základ!F140)</f>
        <v>0</v>
      </c>
      <c r="E140" s="273">
        <f>SUM(Základ!E140,Základ!G140)</f>
        <v>0</v>
      </c>
      <c r="F140" s="273">
        <f t="shared" si="0"/>
        <v>0</v>
      </c>
      <c r="G140" s="273">
        <f>SUM(Základ!I140)</f>
        <v>0</v>
      </c>
      <c r="H140" s="273"/>
      <c r="I140" s="277"/>
      <c r="J140" s="277"/>
      <c r="M140" s="293">
        <v>136</v>
      </c>
      <c r="N140" s="295" t="s">
        <v>747</v>
      </c>
      <c r="O140" s="295" t="s">
        <v>625</v>
      </c>
      <c r="P140" s="293">
        <v>0</v>
      </c>
      <c r="Q140" s="293">
        <v>0</v>
      </c>
      <c r="R140" s="296">
        <v>0</v>
      </c>
      <c r="S140" s="293">
        <v>0</v>
      </c>
    </row>
    <row r="141" spans="1:19" ht="12.75" customHeight="1" x14ac:dyDescent="0.15">
      <c r="A141" s="291">
        <v>139</v>
      </c>
      <c r="B141" s="288" t="str">
        <f>Základ!B141</f>
        <v>0</v>
      </c>
      <c r="C141" s="288" t="str">
        <f>Základ!C141</f>
        <v>0</v>
      </c>
      <c r="D141" s="273">
        <f>SUM(Základ!D141,Základ!F141)</f>
        <v>0</v>
      </c>
      <c r="E141" s="273">
        <f>SUM(Základ!E141,Základ!G141)</f>
        <v>0</v>
      </c>
      <c r="F141" s="273">
        <f t="shared" si="0"/>
        <v>0</v>
      </c>
      <c r="G141" s="273">
        <f>SUM(Základ!I141)</f>
        <v>0</v>
      </c>
      <c r="H141" s="273"/>
      <c r="I141" s="277"/>
      <c r="J141" s="277"/>
      <c r="M141" s="293">
        <v>137</v>
      </c>
      <c r="N141" s="295" t="s">
        <v>748</v>
      </c>
      <c r="O141" s="295" t="s">
        <v>625</v>
      </c>
      <c r="P141" s="293">
        <v>0</v>
      </c>
      <c r="Q141" s="293">
        <v>0</v>
      </c>
      <c r="R141" s="296">
        <v>0</v>
      </c>
      <c r="S141" s="293">
        <v>0</v>
      </c>
    </row>
    <row r="142" spans="1:19" ht="12.75" customHeight="1" x14ac:dyDescent="0.15">
      <c r="A142" s="291">
        <v>140</v>
      </c>
      <c r="B142" s="288">
        <f>Základ!B142</f>
        <v>0</v>
      </c>
      <c r="C142" s="288">
        <f>Základ!C142</f>
        <v>0</v>
      </c>
      <c r="D142" s="273">
        <f>SUM(Základ!D142,Základ!F142)</f>
        <v>0</v>
      </c>
      <c r="E142" s="273">
        <f>SUM(Základ!E142,Základ!G142)</f>
        <v>0</v>
      </c>
      <c r="F142" s="273">
        <f t="shared" si="0"/>
        <v>0</v>
      </c>
      <c r="G142" s="273">
        <f>SUM(Základ!I142)</f>
        <v>0</v>
      </c>
      <c r="H142" s="273"/>
      <c r="I142" s="277"/>
      <c r="J142" s="277"/>
      <c r="M142" s="293">
        <v>138</v>
      </c>
      <c r="N142" s="295"/>
      <c r="O142" s="295"/>
      <c r="P142" s="293">
        <v>0</v>
      </c>
      <c r="Q142" s="293">
        <v>0</v>
      </c>
      <c r="R142" s="296">
        <v>0</v>
      </c>
      <c r="S142" s="293">
        <v>0</v>
      </c>
    </row>
    <row r="143" spans="1:19" ht="12.75" customHeight="1" x14ac:dyDescent="0.15">
      <c r="A143" s="292">
        <v>141</v>
      </c>
      <c r="B143" s="288" t="str">
        <f>Základ!B143</f>
        <v>David Pešák</v>
      </c>
      <c r="C143" s="288" t="str">
        <f>Základ!C143</f>
        <v>PACOŠI SLAVONICE</v>
      </c>
      <c r="D143" s="273">
        <f>SUM(Základ!D143,Základ!F143)</f>
        <v>180</v>
      </c>
      <c r="E143" s="273">
        <f>SUM(Základ!E143,Základ!G143)</f>
        <v>80</v>
      </c>
      <c r="F143" s="273">
        <f t="shared" si="0"/>
        <v>260</v>
      </c>
      <c r="G143" s="273">
        <f>SUM(Základ!I143)</f>
        <v>4</v>
      </c>
      <c r="H143" s="273"/>
      <c r="I143" s="277"/>
      <c r="J143" s="277"/>
      <c r="M143" s="293">
        <v>139</v>
      </c>
      <c r="N143" s="295" t="s">
        <v>749</v>
      </c>
      <c r="O143" s="295" t="s">
        <v>621</v>
      </c>
      <c r="P143" s="293">
        <v>0</v>
      </c>
      <c r="Q143" s="293">
        <v>0</v>
      </c>
      <c r="R143" s="296">
        <v>0</v>
      </c>
      <c r="S143" s="293">
        <v>0</v>
      </c>
    </row>
    <row r="144" spans="1:19" ht="12.75" customHeight="1" x14ac:dyDescent="0.15">
      <c r="A144" s="292">
        <v>142</v>
      </c>
      <c r="B144" s="288" t="str">
        <f>Základ!B144</f>
        <v>Dušan Šívr</v>
      </c>
      <c r="C144" s="288" t="str">
        <f>Základ!C144</f>
        <v>PACOŠI SLAVONICE</v>
      </c>
      <c r="D144" s="273">
        <f>SUM(Základ!D144,Základ!F144)</f>
        <v>180</v>
      </c>
      <c r="E144" s="273">
        <f>SUM(Základ!E144,Základ!G144)</f>
        <v>107</v>
      </c>
      <c r="F144" s="273">
        <f t="shared" si="0"/>
        <v>287</v>
      </c>
      <c r="G144" s="273">
        <f>SUM(Základ!I144)</f>
        <v>1</v>
      </c>
      <c r="H144" s="273"/>
      <c r="I144" s="277"/>
      <c r="J144" s="277"/>
      <c r="M144" s="293">
        <v>140</v>
      </c>
      <c r="N144" s="295" t="s">
        <v>730</v>
      </c>
      <c r="O144" s="295" t="s">
        <v>730</v>
      </c>
      <c r="P144" s="293">
        <v>0</v>
      </c>
      <c r="Q144" s="293">
        <v>0</v>
      </c>
      <c r="R144" s="296">
        <v>0</v>
      </c>
      <c r="S144" s="293">
        <v>0</v>
      </c>
    </row>
    <row r="145" spans="1:19" ht="12.75" customHeight="1" x14ac:dyDescent="0.15">
      <c r="A145" s="292">
        <v>143</v>
      </c>
      <c r="B145" s="288" t="str">
        <f>Základ!B145</f>
        <v>Patrik Jindra</v>
      </c>
      <c r="C145" s="288" t="str">
        <f>Základ!C145</f>
        <v>PACOŠI SLAVONICE</v>
      </c>
      <c r="D145" s="273">
        <f>SUM(Základ!D145,Základ!F145)</f>
        <v>186</v>
      </c>
      <c r="E145" s="273">
        <f>SUM(Základ!E145,Základ!G145)</f>
        <v>94</v>
      </c>
      <c r="F145" s="273">
        <f t="shared" si="0"/>
        <v>280</v>
      </c>
      <c r="G145" s="273">
        <f>SUM(Základ!I145)</f>
        <v>4</v>
      </c>
      <c r="H145" s="273"/>
      <c r="I145" s="277"/>
      <c r="J145" s="277"/>
      <c r="M145" s="293">
        <v>141</v>
      </c>
      <c r="N145" s="295"/>
      <c r="O145" s="295"/>
      <c r="P145" s="293">
        <v>0</v>
      </c>
      <c r="Q145" s="293">
        <v>0</v>
      </c>
      <c r="R145" s="296">
        <v>0</v>
      </c>
      <c r="S145" s="293">
        <v>0</v>
      </c>
    </row>
    <row r="146" spans="1:19" ht="12.75" customHeight="1" x14ac:dyDescent="0.15">
      <c r="A146" s="292">
        <v>144</v>
      </c>
      <c r="B146" s="288" t="str">
        <f>Základ!B146</f>
        <v>Jan Šuhaj</v>
      </c>
      <c r="C146" s="288" t="str">
        <f>Základ!C146</f>
        <v>PACOŠI SLAVONICE</v>
      </c>
      <c r="D146" s="273">
        <f>SUM(Základ!D146,Základ!F146)</f>
        <v>182</v>
      </c>
      <c r="E146" s="273">
        <f>SUM(Základ!E146,Základ!G146)</f>
        <v>89</v>
      </c>
      <c r="F146" s="273">
        <f t="shared" si="0"/>
        <v>271</v>
      </c>
      <c r="G146" s="273">
        <f>SUM(Základ!I146)</f>
        <v>4</v>
      </c>
      <c r="H146" s="273"/>
      <c r="I146" s="277"/>
      <c r="J146" s="277"/>
      <c r="M146" s="293">
        <v>142</v>
      </c>
      <c r="N146" s="295" t="s">
        <v>750</v>
      </c>
      <c r="O146" s="295" t="s">
        <v>623</v>
      </c>
      <c r="P146" s="293">
        <v>0</v>
      </c>
      <c r="Q146" s="293">
        <v>0</v>
      </c>
      <c r="R146" s="296">
        <v>0</v>
      </c>
      <c r="S146" s="293">
        <v>0</v>
      </c>
    </row>
    <row r="147" spans="1:19" ht="12.75" customHeight="1" x14ac:dyDescent="0.15">
      <c r="A147" s="292">
        <v>145</v>
      </c>
      <c r="B147" s="288" t="str">
        <f>Základ!B147</f>
        <v>0</v>
      </c>
      <c r="C147" s="288" t="str">
        <f>Základ!C147</f>
        <v>PACOŠI SLAVONICE</v>
      </c>
      <c r="D147" s="273">
        <f>SUM(Základ!D147,Základ!F147)</f>
        <v>0</v>
      </c>
      <c r="E147" s="273">
        <f>SUM(Základ!E147,Základ!G147)</f>
        <v>0</v>
      </c>
      <c r="F147" s="273">
        <f t="shared" si="0"/>
        <v>0</v>
      </c>
      <c r="G147" s="273">
        <f>SUM(Základ!I147)</f>
        <v>0</v>
      </c>
      <c r="H147" s="273"/>
      <c r="I147" s="277"/>
      <c r="J147" s="277"/>
      <c r="M147" s="293">
        <v>143</v>
      </c>
      <c r="N147" s="295" t="s">
        <v>751</v>
      </c>
      <c r="O147" s="295" t="s">
        <v>623</v>
      </c>
      <c r="P147" s="293">
        <v>0</v>
      </c>
      <c r="Q147" s="293">
        <v>0</v>
      </c>
      <c r="R147" s="296">
        <v>0</v>
      </c>
      <c r="S147" s="293">
        <v>0</v>
      </c>
    </row>
    <row r="148" spans="1:19" ht="12.75" customHeight="1" x14ac:dyDescent="0.15">
      <c r="A148" s="292">
        <v>146</v>
      </c>
      <c r="B148" s="288">
        <f>Základ!B148</f>
        <v>0</v>
      </c>
      <c r="C148" s="288">
        <f>Základ!C148</f>
        <v>0</v>
      </c>
      <c r="D148" s="273">
        <f>SUM(Základ!D148,Základ!F148)</f>
        <v>0</v>
      </c>
      <c r="E148" s="273">
        <f>SUM(Základ!E148,Základ!G148)</f>
        <v>0</v>
      </c>
      <c r="F148" s="273">
        <f t="shared" si="0"/>
        <v>0</v>
      </c>
      <c r="G148" s="273">
        <f>SUM(Základ!I148)</f>
        <v>0</v>
      </c>
      <c r="H148" s="273"/>
      <c r="I148" s="277"/>
      <c r="J148" s="277"/>
      <c r="M148" s="293">
        <v>144</v>
      </c>
      <c r="N148" s="295"/>
      <c r="O148" s="295" t="s">
        <v>623</v>
      </c>
      <c r="P148" s="293">
        <v>0</v>
      </c>
      <c r="Q148" s="293">
        <v>0</v>
      </c>
      <c r="R148" s="296">
        <v>0</v>
      </c>
      <c r="S148" s="293">
        <v>0</v>
      </c>
    </row>
    <row r="149" spans="1:19" ht="12.75" customHeight="1" x14ac:dyDescent="0.15">
      <c r="A149" s="292">
        <v>147</v>
      </c>
      <c r="B149" s="288">
        <f>Základ!B149</f>
        <v>0</v>
      </c>
      <c r="C149" s="288">
        <f>Základ!C149</f>
        <v>0</v>
      </c>
      <c r="D149" s="273">
        <f>SUM(Základ!D149,Základ!F149)</f>
        <v>0</v>
      </c>
      <c r="E149" s="273">
        <f>SUM(Základ!E149,Základ!G149)</f>
        <v>0</v>
      </c>
      <c r="F149" s="273">
        <f t="shared" si="0"/>
        <v>0</v>
      </c>
      <c r="G149" s="273">
        <f>SUM(Základ!I149)</f>
        <v>0</v>
      </c>
      <c r="H149" s="273"/>
      <c r="I149" s="277"/>
      <c r="J149" s="277"/>
      <c r="M149" s="293">
        <v>145</v>
      </c>
      <c r="N149" s="293" t="s">
        <v>604</v>
      </c>
      <c r="O149" s="293" t="s">
        <v>605</v>
      </c>
      <c r="P149" s="293">
        <v>0</v>
      </c>
      <c r="Q149" s="293">
        <v>0</v>
      </c>
      <c r="R149" s="296">
        <v>0</v>
      </c>
      <c r="S149" s="293">
        <v>0</v>
      </c>
    </row>
    <row r="150" spans="1:19" ht="12.75" customHeight="1" x14ac:dyDescent="0.15">
      <c r="A150" s="291">
        <v>148</v>
      </c>
      <c r="B150" s="288" t="str">
        <f>Základ!B150</f>
        <v>Michal Šilhavý</v>
      </c>
      <c r="C150" s="288" t="str">
        <f>Základ!C150</f>
        <v>BEDŘICH ROKYCANY</v>
      </c>
      <c r="D150" s="273">
        <f>SUM(Základ!D150,Základ!F150)</f>
        <v>202</v>
      </c>
      <c r="E150" s="273">
        <f>SUM(Základ!E150,Základ!G150)</f>
        <v>94</v>
      </c>
      <c r="F150" s="273">
        <f t="shared" si="0"/>
        <v>296</v>
      </c>
      <c r="G150" s="273">
        <f>SUM(Základ!I150)</f>
        <v>2</v>
      </c>
      <c r="H150" s="273"/>
      <c r="I150" s="277"/>
      <c r="J150" s="277"/>
      <c r="M150" s="293">
        <v>146</v>
      </c>
      <c r="N150" s="293">
        <v>0</v>
      </c>
      <c r="O150" s="293">
        <v>0</v>
      </c>
      <c r="P150" s="293">
        <v>0</v>
      </c>
      <c r="Q150" s="293">
        <v>0</v>
      </c>
      <c r="R150" s="296">
        <v>0</v>
      </c>
      <c r="S150" s="293">
        <v>0</v>
      </c>
    </row>
    <row r="151" spans="1:19" ht="12.75" customHeight="1" x14ac:dyDescent="0.15">
      <c r="A151" s="291">
        <v>149</v>
      </c>
      <c r="B151" s="288" t="str">
        <f>Základ!B151</f>
        <v>Ladislav Šilhavý</v>
      </c>
      <c r="C151" s="288" t="str">
        <f>Základ!C151</f>
        <v>BEDŘICH ROKYCANY</v>
      </c>
      <c r="D151" s="273">
        <f>SUM(Základ!D151,Základ!F151)</f>
        <v>184</v>
      </c>
      <c r="E151" s="273">
        <f>SUM(Základ!E151,Základ!G151)</f>
        <v>80</v>
      </c>
      <c r="F151" s="273">
        <f t="shared" si="0"/>
        <v>264</v>
      </c>
      <c r="G151" s="273">
        <f>SUM(Základ!I151)</f>
        <v>5</v>
      </c>
      <c r="H151" s="273"/>
      <c r="I151" s="277"/>
      <c r="J151" s="277"/>
      <c r="M151" s="293">
        <v>147</v>
      </c>
      <c r="N151" s="295"/>
      <c r="O151" s="295"/>
      <c r="P151" s="293">
        <v>0</v>
      </c>
      <c r="Q151" s="293">
        <v>0</v>
      </c>
      <c r="R151" s="296">
        <v>0</v>
      </c>
      <c r="S151" s="293">
        <v>0</v>
      </c>
    </row>
    <row r="152" spans="1:19" ht="12.75" customHeight="1" x14ac:dyDescent="0.15">
      <c r="A152" s="291">
        <v>150</v>
      </c>
      <c r="B152" s="288" t="str">
        <f>Základ!B152</f>
        <v>Ladislav Benýr</v>
      </c>
      <c r="C152" s="288" t="str">
        <f>Základ!C152</f>
        <v>BEDŘICH ROKYCANY</v>
      </c>
      <c r="D152" s="273">
        <f>SUM(Základ!D152,Základ!F152)</f>
        <v>179</v>
      </c>
      <c r="E152" s="273">
        <f>SUM(Základ!E152,Základ!G152)</f>
        <v>85</v>
      </c>
      <c r="F152" s="273">
        <f t="shared" si="0"/>
        <v>264</v>
      </c>
      <c r="G152" s="273">
        <f>SUM(Základ!I152)</f>
        <v>3</v>
      </c>
      <c r="H152" s="273"/>
      <c r="I152" s="277"/>
      <c r="J152" s="277"/>
      <c r="M152" s="293">
        <v>148</v>
      </c>
      <c r="N152" s="295" t="s">
        <v>752</v>
      </c>
      <c r="O152" s="295" t="s">
        <v>615</v>
      </c>
      <c r="P152" s="293">
        <v>0</v>
      </c>
      <c r="Q152" s="293">
        <v>0</v>
      </c>
      <c r="R152" s="296">
        <v>0</v>
      </c>
      <c r="S152" s="293">
        <v>0</v>
      </c>
    </row>
    <row r="153" spans="1:19" ht="12.75" customHeight="1" x14ac:dyDescent="0.15">
      <c r="A153" s="291">
        <v>151</v>
      </c>
      <c r="B153" s="288" t="str">
        <f>Základ!B153</f>
        <v>Roman Veselý</v>
      </c>
      <c r="C153" s="288" t="str">
        <f>Základ!C153</f>
        <v>BEDŘICH ROKYCANY</v>
      </c>
      <c r="D153" s="273">
        <f>SUM(Základ!D153,Základ!F153)</f>
        <v>0</v>
      </c>
      <c r="E153" s="273">
        <f>SUM(Základ!E153,Základ!G153)</f>
        <v>0</v>
      </c>
      <c r="F153" s="273">
        <f t="shared" si="0"/>
        <v>0</v>
      </c>
      <c r="G153" s="273">
        <f>SUM(Základ!I153)</f>
        <v>0</v>
      </c>
      <c r="H153" s="273"/>
      <c r="I153" s="277"/>
      <c r="J153" s="277"/>
      <c r="M153" s="293">
        <v>149</v>
      </c>
      <c r="N153" s="295" t="s">
        <v>753</v>
      </c>
      <c r="O153" s="295" t="s">
        <v>615</v>
      </c>
      <c r="P153" s="293">
        <v>0</v>
      </c>
      <c r="Q153" s="293">
        <v>0</v>
      </c>
      <c r="R153" s="296">
        <v>0</v>
      </c>
      <c r="S153" s="293">
        <v>0</v>
      </c>
    </row>
    <row r="154" spans="1:19" ht="12.75" customHeight="1" x14ac:dyDescent="0.15">
      <c r="A154" s="291">
        <v>152</v>
      </c>
      <c r="B154" s="288" t="str">
        <f>Základ!B154</f>
        <v>Martin Fürst (h)</v>
      </c>
      <c r="C154" s="288" t="str">
        <f>Základ!C154</f>
        <v>BEDŘICH ROKYCANY</v>
      </c>
      <c r="D154" s="273">
        <f>SUM(Základ!D154,Základ!F154)</f>
        <v>199</v>
      </c>
      <c r="E154" s="273">
        <f>SUM(Základ!E154,Základ!G154)</f>
        <v>98</v>
      </c>
      <c r="F154" s="273">
        <f t="shared" si="0"/>
        <v>297</v>
      </c>
      <c r="G154" s="273">
        <f>SUM(Základ!I154)</f>
        <v>2</v>
      </c>
      <c r="H154" s="273"/>
      <c r="I154" s="277"/>
      <c r="J154" s="277"/>
      <c r="M154" s="293">
        <v>150</v>
      </c>
      <c r="N154" s="295" t="s">
        <v>754</v>
      </c>
      <c r="O154" s="295" t="s">
        <v>615</v>
      </c>
      <c r="P154" s="293">
        <v>0</v>
      </c>
      <c r="Q154" s="293">
        <v>0</v>
      </c>
      <c r="R154" s="296">
        <v>0</v>
      </c>
      <c r="S154" s="293">
        <v>0</v>
      </c>
    </row>
    <row r="155" spans="1:19" ht="12.75" customHeight="1" x14ac:dyDescent="0.15">
      <c r="A155" s="291">
        <v>153</v>
      </c>
      <c r="B155" s="288">
        <f>Základ!B155</f>
        <v>0</v>
      </c>
      <c r="C155" s="288">
        <f>Základ!C155</f>
        <v>0</v>
      </c>
      <c r="D155" s="273">
        <f>SUM(Základ!D155,Základ!F155)</f>
        <v>0</v>
      </c>
      <c r="E155" s="273">
        <f>SUM(Základ!E155,Základ!G155)</f>
        <v>0</v>
      </c>
      <c r="F155" s="273">
        <f t="shared" si="0"/>
        <v>0</v>
      </c>
      <c r="G155" s="273">
        <f>SUM(Základ!I155)</f>
        <v>0</v>
      </c>
      <c r="H155" s="273"/>
      <c r="I155" s="277"/>
      <c r="J155" s="277"/>
      <c r="M155" s="293">
        <v>151</v>
      </c>
      <c r="N155" s="295" t="s">
        <v>755</v>
      </c>
      <c r="O155" s="295" t="s">
        <v>628</v>
      </c>
      <c r="P155" s="293">
        <v>0</v>
      </c>
      <c r="Q155" s="293">
        <v>0</v>
      </c>
      <c r="R155" s="296">
        <v>0</v>
      </c>
      <c r="S155" s="293">
        <v>0</v>
      </c>
    </row>
    <row r="156" spans="1:19" ht="12.75" customHeight="1" x14ac:dyDescent="0.15">
      <c r="A156" s="291">
        <v>154</v>
      </c>
      <c r="B156" s="288">
        <f>Základ!B156</f>
        <v>0</v>
      </c>
      <c r="C156" s="288">
        <f>Základ!C156</f>
        <v>0</v>
      </c>
      <c r="D156" s="273">
        <f>SUM(Základ!D156,Základ!F156)</f>
        <v>0</v>
      </c>
      <c r="E156" s="273">
        <f>SUM(Základ!E156,Základ!G156)</f>
        <v>0</v>
      </c>
      <c r="F156" s="273">
        <f t="shared" si="0"/>
        <v>0</v>
      </c>
      <c r="G156" s="273">
        <f>SUM(Základ!I156)</f>
        <v>0</v>
      </c>
      <c r="H156" s="273"/>
      <c r="I156" s="277"/>
      <c r="J156" s="277"/>
      <c r="M156" s="293">
        <v>152</v>
      </c>
      <c r="N156" s="295" t="s">
        <v>756</v>
      </c>
      <c r="O156" s="295" t="s">
        <v>628</v>
      </c>
      <c r="P156" s="293">
        <v>0</v>
      </c>
      <c r="Q156" s="293">
        <v>0</v>
      </c>
      <c r="R156" s="296">
        <v>0</v>
      </c>
      <c r="S156" s="293">
        <v>0</v>
      </c>
    </row>
    <row r="157" spans="1:19" ht="12.75" customHeight="1" x14ac:dyDescent="0.15">
      <c r="A157" s="292">
        <v>155</v>
      </c>
      <c r="B157" s="288" t="str">
        <f>Základ!B157</f>
        <v>Jan Sutr</v>
      </c>
      <c r="C157" s="288" t="str">
        <f>Základ!C157</f>
        <v>TOTALGYM</v>
      </c>
      <c r="D157" s="273">
        <f>SUM(Základ!D157,Základ!F157)</f>
        <v>189</v>
      </c>
      <c r="E157" s="273">
        <f>SUM(Základ!E157,Základ!G157)</f>
        <v>108</v>
      </c>
      <c r="F157" s="273">
        <f t="shared" si="0"/>
        <v>297</v>
      </c>
      <c r="G157" s="273">
        <f>SUM(Základ!I157)</f>
        <v>3</v>
      </c>
      <c r="H157" s="273"/>
      <c r="I157" s="277"/>
      <c r="J157" s="277"/>
      <c r="M157" s="293">
        <v>153</v>
      </c>
      <c r="N157" s="295"/>
      <c r="O157" s="295" t="s">
        <v>628</v>
      </c>
      <c r="P157" s="293">
        <v>0</v>
      </c>
      <c r="Q157" s="293">
        <v>0</v>
      </c>
      <c r="R157" s="296">
        <v>0</v>
      </c>
      <c r="S157" s="293">
        <v>0</v>
      </c>
    </row>
    <row r="158" spans="1:19" ht="12.75" customHeight="1" x14ac:dyDescent="0.15">
      <c r="A158" s="292">
        <v>156</v>
      </c>
      <c r="B158" s="288" t="str">
        <f>Základ!B158</f>
        <v>Jan Zítek</v>
      </c>
      <c r="C158" s="288" t="str">
        <f>Základ!C158</f>
        <v>TOTALGYM</v>
      </c>
      <c r="D158" s="273">
        <f>SUM(Základ!D158,Základ!F158)</f>
        <v>195</v>
      </c>
      <c r="E158" s="273">
        <f>SUM(Základ!E158,Základ!G158)</f>
        <v>108</v>
      </c>
      <c r="F158" s="273">
        <f t="shared" si="0"/>
        <v>303</v>
      </c>
      <c r="G158" s="273">
        <f>SUM(Základ!I158)</f>
        <v>1</v>
      </c>
      <c r="H158" s="273"/>
      <c r="I158" s="277"/>
      <c r="J158" s="277"/>
      <c r="M158" s="293">
        <v>154</v>
      </c>
      <c r="N158" s="295" t="s">
        <v>757</v>
      </c>
      <c r="O158" s="295" t="s">
        <v>613</v>
      </c>
      <c r="P158" s="293">
        <v>0</v>
      </c>
      <c r="Q158" s="293">
        <v>0</v>
      </c>
      <c r="R158" s="296">
        <v>0</v>
      </c>
      <c r="S158" s="293">
        <v>0</v>
      </c>
    </row>
    <row r="159" spans="1:19" ht="12.75" customHeight="1" x14ac:dyDescent="0.15">
      <c r="A159" s="292">
        <v>157</v>
      </c>
      <c r="B159" s="288" t="str">
        <f>Základ!B159</f>
        <v>Zdeněk Enžl</v>
      </c>
      <c r="C159" s="288" t="str">
        <f>Základ!C159</f>
        <v>TOTALGYM</v>
      </c>
      <c r="D159" s="273">
        <f>SUM(Základ!D159,Základ!F159)</f>
        <v>204</v>
      </c>
      <c r="E159" s="273">
        <f>SUM(Základ!E159,Základ!G159)</f>
        <v>75</v>
      </c>
      <c r="F159" s="273">
        <f t="shared" si="0"/>
        <v>279</v>
      </c>
      <c r="G159" s="273">
        <f>SUM(Základ!I159)</f>
        <v>3</v>
      </c>
      <c r="H159" s="273"/>
      <c r="I159" s="277"/>
      <c r="J159" s="277"/>
      <c r="M159" s="293">
        <v>155</v>
      </c>
      <c r="N159" s="295" t="s">
        <v>730</v>
      </c>
      <c r="O159" s="295" t="s">
        <v>730</v>
      </c>
      <c r="P159" s="293">
        <v>0</v>
      </c>
      <c r="Q159" s="293">
        <v>0</v>
      </c>
      <c r="R159" s="296">
        <v>0</v>
      </c>
      <c r="S159" s="293">
        <v>0</v>
      </c>
    </row>
    <row r="160" spans="1:19" ht="12.75" customHeight="1" x14ac:dyDescent="0.15">
      <c r="A160" s="292">
        <v>158</v>
      </c>
      <c r="B160" s="288" t="str">
        <f>Základ!B160</f>
        <v>Josef Pauch</v>
      </c>
      <c r="C160" s="288" t="str">
        <f>Základ!C160</f>
        <v>TOTALGYM</v>
      </c>
      <c r="D160" s="273">
        <f>SUM(Základ!D160,Základ!F160)</f>
        <v>0</v>
      </c>
      <c r="E160" s="273">
        <f>SUM(Základ!E160,Základ!G160)</f>
        <v>0</v>
      </c>
      <c r="F160" s="273">
        <f t="shared" si="0"/>
        <v>0</v>
      </c>
      <c r="G160" s="273">
        <f>SUM(Základ!I160)</f>
        <v>0</v>
      </c>
      <c r="H160" s="273"/>
      <c r="I160" s="277"/>
      <c r="J160" s="277"/>
      <c r="M160" s="293">
        <v>156</v>
      </c>
      <c r="N160" s="295"/>
      <c r="O160" s="295"/>
      <c r="P160" s="293">
        <v>0</v>
      </c>
      <c r="Q160" s="293">
        <v>0</v>
      </c>
      <c r="R160" s="296">
        <v>0</v>
      </c>
      <c r="S160" s="293">
        <v>0</v>
      </c>
    </row>
    <row r="161" spans="1:19" ht="12.75" customHeight="1" x14ac:dyDescent="0.15">
      <c r="A161" s="292">
        <v>159</v>
      </c>
      <c r="B161" s="288" t="str">
        <f>Základ!B161</f>
        <v>Veronika Moučková</v>
      </c>
      <c r="C161" s="288" t="str">
        <f>Základ!C161</f>
        <v>TOTALGYM</v>
      </c>
      <c r="D161" s="273">
        <f>SUM(Základ!D161,Základ!F161)</f>
        <v>178</v>
      </c>
      <c r="E161" s="273">
        <f>SUM(Základ!E161,Základ!G161)</f>
        <v>76</v>
      </c>
      <c r="F161" s="273">
        <f t="shared" si="0"/>
        <v>254</v>
      </c>
      <c r="G161" s="273">
        <f>SUM(Základ!I161)</f>
        <v>5</v>
      </c>
      <c r="H161" s="273"/>
      <c r="I161" s="277"/>
      <c r="J161" s="277"/>
      <c r="M161" s="293">
        <v>157</v>
      </c>
      <c r="N161" s="295" t="s">
        <v>730</v>
      </c>
      <c r="O161" s="295" t="s">
        <v>622</v>
      </c>
      <c r="P161" s="293">
        <v>0</v>
      </c>
      <c r="Q161" s="293">
        <v>0</v>
      </c>
      <c r="R161" s="296">
        <v>0</v>
      </c>
      <c r="S161" s="293">
        <v>0</v>
      </c>
    </row>
    <row r="162" spans="1:19" ht="12.75" customHeight="1" x14ac:dyDescent="0.15">
      <c r="A162" s="292">
        <v>160</v>
      </c>
      <c r="B162" s="288" t="str">
        <f>Základ!B162</f>
        <v>0</v>
      </c>
      <c r="C162" s="288" t="str">
        <f>Základ!C162</f>
        <v>TOTALGYM</v>
      </c>
      <c r="D162" s="273">
        <f>SUM(Základ!D162,Základ!F162)</f>
        <v>0</v>
      </c>
      <c r="E162" s="273">
        <f>SUM(Základ!E162,Základ!G162)</f>
        <v>0</v>
      </c>
      <c r="F162" s="273">
        <f t="shared" si="0"/>
        <v>0</v>
      </c>
      <c r="G162" s="273">
        <f>SUM(Základ!I162)</f>
        <v>0</v>
      </c>
      <c r="H162" s="273"/>
      <c r="I162" s="277"/>
      <c r="J162" s="277"/>
      <c r="M162" s="293">
        <v>158</v>
      </c>
      <c r="N162" s="295"/>
      <c r="O162" s="295"/>
      <c r="P162" s="293">
        <v>0</v>
      </c>
      <c r="Q162" s="293">
        <v>0</v>
      </c>
      <c r="R162" s="296">
        <v>0</v>
      </c>
      <c r="S162" s="293">
        <v>0</v>
      </c>
    </row>
    <row r="163" spans="1:19" ht="12.75" customHeight="1" x14ac:dyDescent="0.15">
      <c r="A163" s="292">
        <v>161</v>
      </c>
      <c r="B163" s="288">
        <f>Základ!B163</f>
        <v>0</v>
      </c>
      <c r="C163" s="288">
        <f>Základ!C163</f>
        <v>0</v>
      </c>
      <c r="D163" s="273">
        <f>SUM(Základ!D163,Základ!F163)</f>
        <v>0</v>
      </c>
      <c r="E163" s="273">
        <f>SUM(Základ!E163,Základ!G163)</f>
        <v>0</v>
      </c>
      <c r="F163" s="273">
        <f t="shared" si="0"/>
        <v>0</v>
      </c>
      <c r="G163" s="273">
        <f>SUM(Základ!I163)</f>
        <v>0</v>
      </c>
      <c r="H163" s="273"/>
      <c r="I163" s="277"/>
      <c r="J163" s="277"/>
      <c r="M163" s="293">
        <v>159</v>
      </c>
      <c r="N163" s="295"/>
      <c r="O163" s="295"/>
      <c r="P163" s="293">
        <v>0</v>
      </c>
      <c r="Q163" s="293">
        <v>0</v>
      </c>
      <c r="R163" s="296">
        <v>0</v>
      </c>
      <c r="S163" s="293">
        <v>0</v>
      </c>
    </row>
    <row r="164" spans="1:19" ht="12.75" customHeight="1" x14ac:dyDescent="0.15">
      <c r="A164" s="291">
        <v>162</v>
      </c>
      <c r="B164" s="288" t="str">
        <f>Základ!B164</f>
        <v>Ladislav Bečvář</v>
      </c>
      <c r="C164" s="288" t="str">
        <f>Základ!C164</f>
        <v>DP KARLOVY VARY</v>
      </c>
      <c r="D164" s="273">
        <f>SUM(Základ!D164,Základ!F164)</f>
        <v>0</v>
      </c>
      <c r="E164" s="273">
        <f>SUM(Základ!E164,Základ!G164)</f>
        <v>0</v>
      </c>
      <c r="F164" s="273">
        <f t="shared" si="0"/>
        <v>0</v>
      </c>
      <c r="G164" s="273">
        <f>SUM(Základ!I164)</f>
        <v>0</v>
      </c>
      <c r="H164" s="273"/>
      <c r="I164" s="277"/>
      <c r="J164" s="277"/>
      <c r="M164" s="293">
        <v>160</v>
      </c>
      <c r="N164" s="295" t="s">
        <v>758</v>
      </c>
      <c r="O164" s="295" t="s">
        <v>620</v>
      </c>
      <c r="P164" s="293">
        <v>0</v>
      </c>
      <c r="Q164" s="293">
        <v>0</v>
      </c>
      <c r="R164" s="296">
        <v>0</v>
      </c>
      <c r="S164" s="293">
        <v>0</v>
      </c>
    </row>
    <row r="165" spans="1:19" ht="12.75" customHeight="1" x14ac:dyDescent="0.15">
      <c r="A165" s="291">
        <v>163</v>
      </c>
      <c r="B165" s="288" t="str">
        <f>Základ!B165</f>
        <v>Roman Kalán (h)</v>
      </c>
      <c r="C165" s="288" t="str">
        <f>Základ!C165</f>
        <v>DP KARLOVY VARY</v>
      </c>
      <c r="D165" s="273">
        <f>SUM(Základ!D165,Základ!F165)</f>
        <v>185</v>
      </c>
      <c r="E165" s="273">
        <f>SUM(Základ!E165,Základ!G165)</f>
        <v>79</v>
      </c>
      <c r="F165" s="273">
        <f t="shared" si="0"/>
        <v>264</v>
      </c>
      <c r="G165" s="273">
        <f>SUM(Základ!I165)</f>
        <v>3</v>
      </c>
      <c r="H165" s="273"/>
      <c r="I165" s="277"/>
      <c r="J165" s="277"/>
      <c r="M165" s="293">
        <v>161</v>
      </c>
      <c r="N165" s="295"/>
      <c r="O165" s="295"/>
      <c r="P165" s="293">
        <v>0</v>
      </c>
      <c r="Q165" s="293">
        <v>0</v>
      </c>
      <c r="R165" s="296">
        <v>0</v>
      </c>
      <c r="S165" s="293">
        <v>0</v>
      </c>
    </row>
    <row r="166" spans="1:19" ht="12.75" customHeight="1" x14ac:dyDescent="0.15">
      <c r="A166" s="291">
        <v>164</v>
      </c>
      <c r="B166" s="288" t="str">
        <f>Základ!B166</f>
        <v>Martin Kekéti</v>
      </c>
      <c r="C166" s="288" t="str">
        <f>Základ!C166</f>
        <v>DP KARLOVY VARY</v>
      </c>
      <c r="D166" s="273">
        <f>SUM(Základ!D166,Základ!F166)</f>
        <v>185</v>
      </c>
      <c r="E166" s="273">
        <f>SUM(Základ!E166,Základ!G166)</f>
        <v>81</v>
      </c>
      <c r="F166" s="273">
        <f t="shared" si="0"/>
        <v>266</v>
      </c>
      <c r="G166" s="273">
        <f>SUM(Základ!I166)</f>
        <v>8</v>
      </c>
      <c r="H166" s="273"/>
      <c r="I166" s="277"/>
      <c r="J166" s="277"/>
      <c r="M166" s="293">
        <v>162</v>
      </c>
      <c r="N166" s="295"/>
      <c r="O166" s="295"/>
      <c r="P166" s="293">
        <v>0</v>
      </c>
      <c r="Q166" s="293">
        <v>0</v>
      </c>
      <c r="R166" s="296">
        <v>0</v>
      </c>
      <c r="S166" s="293">
        <v>0</v>
      </c>
    </row>
    <row r="167" spans="1:19" ht="12.75" customHeight="1" x14ac:dyDescent="0.15">
      <c r="A167" s="291">
        <v>165</v>
      </c>
      <c r="B167" s="288" t="str">
        <f>Základ!B167</f>
        <v>Jana Růžičková</v>
      </c>
      <c r="C167" s="288" t="str">
        <f>Základ!C167</f>
        <v>DP KARLOVY VARY</v>
      </c>
      <c r="D167" s="273">
        <f>SUM(Základ!D167,Základ!F167)</f>
        <v>175</v>
      </c>
      <c r="E167" s="273">
        <f>SUM(Základ!E167,Základ!G167)</f>
        <v>69</v>
      </c>
      <c r="F167" s="273">
        <f t="shared" si="0"/>
        <v>244</v>
      </c>
      <c r="G167" s="273">
        <f>SUM(Základ!I167)</f>
        <v>8</v>
      </c>
      <c r="H167" s="273"/>
      <c r="I167" s="277"/>
      <c r="J167" s="277"/>
      <c r="M167" s="293">
        <v>163</v>
      </c>
      <c r="N167" s="295" t="s">
        <v>759</v>
      </c>
      <c r="O167" s="295" t="s">
        <v>617</v>
      </c>
      <c r="P167" s="293">
        <v>0</v>
      </c>
      <c r="Q167" s="293">
        <v>0</v>
      </c>
      <c r="R167" s="296">
        <v>0</v>
      </c>
      <c r="S167" s="293">
        <v>0</v>
      </c>
    </row>
    <row r="168" spans="1:19" ht="12.75" customHeight="1" x14ac:dyDescent="0.15">
      <c r="A168" s="291">
        <v>166</v>
      </c>
      <c r="B168" s="288" t="str">
        <f>Základ!B168</f>
        <v>Martin Sedlák</v>
      </c>
      <c r="C168" s="288" t="str">
        <f>Základ!C168</f>
        <v>DP KARLOVY VARY</v>
      </c>
      <c r="D168" s="273">
        <f>SUM(Základ!D168,Základ!F168)</f>
        <v>0</v>
      </c>
      <c r="E168" s="273">
        <f>SUM(Základ!E168,Základ!G168)</f>
        <v>0</v>
      </c>
      <c r="F168" s="273">
        <f t="shared" si="0"/>
        <v>0</v>
      </c>
      <c r="G168" s="273">
        <f>SUM(Základ!I168)</f>
        <v>0</v>
      </c>
      <c r="H168" s="273"/>
      <c r="I168" s="277"/>
      <c r="J168" s="277"/>
      <c r="M168" s="293">
        <v>164</v>
      </c>
      <c r="N168" s="295" t="s">
        <v>730</v>
      </c>
      <c r="O168" s="295" t="s">
        <v>617</v>
      </c>
      <c r="P168" s="293">
        <v>0</v>
      </c>
      <c r="Q168" s="293">
        <v>0</v>
      </c>
      <c r="R168" s="296">
        <v>0</v>
      </c>
      <c r="S168" s="293">
        <v>0</v>
      </c>
    </row>
    <row r="169" spans="1:19" ht="12.75" customHeight="1" x14ac:dyDescent="0.15">
      <c r="A169" s="291">
        <v>167</v>
      </c>
      <c r="B169" s="288" t="str">
        <f>Základ!B169</f>
        <v>Josef Štech</v>
      </c>
      <c r="C169" s="288" t="str">
        <f>Základ!C169</f>
        <v>DP KARLOVY VARY</v>
      </c>
      <c r="D169" s="273">
        <f>SUM(Základ!D169,Základ!F169)</f>
        <v>168</v>
      </c>
      <c r="E169" s="273">
        <f>SUM(Základ!E169,Základ!G169)</f>
        <v>108</v>
      </c>
      <c r="F169" s="273">
        <f t="shared" si="0"/>
        <v>276</v>
      </c>
      <c r="G169" s="273">
        <f>SUM(Základ!I169)</f>
        <v>2</v>
      </c>
      <c r="H169" s="273"/>
      <c r="I169" s="277"/>
      <c r="J169" s="277"/>
      <c r="M169" s="293">
        <v>165</v>
      </c>
      <c r="N169" s="295"/>
      <c r="O169" s="295"/>
      <c r="P169" s="293">
        <v>0</v>
      </c>
      <c r="Q169" s="293">
        <v>0</v>
      </c>
      <c r="R169" s="296">
        <v>0</v>
      </c>
      <c r="S169" s="293">
        <v>0</v>
      </c>
    </row>
    <row r="170" spans="1:19" ht="12.75" customHeight="1" x14ac:dyDescent="0.15">
      <c r="A170" s="291">
        <v>168</v>
      </c>
      <c r="B170" s="288">
        <f>Základ!B170</f>
        <v>0</v>
      </c>
      <c r="C170" s="288" t="str">
        <f>Základ!C170</f>
        <v>DP KARLOVY VARY</v>
      </c>
      <c r="D170" s="273">
        <f>SUM(Základ!D170,Základ!F170)</f>
        <v>0</v>
      </c>
      <c r="E170" s="273">
        <f>SUM(Základ!E170,Základ!G170)</f>
        <v>0</v>
      </c>
      <c r="F170" s="273">
        <f t="shared" si="0"/>
        <v>0</v>
      </c>
      <c r="G170" s="273">
        <f>SUM(Základ!I170)</f>
        <v>0</v>
      </c>
      <c r="H170" s="273"/>
      <c r="I170" s="277"/>
      <c r="J170" s="277"/>
      <c r="M170" s="293">
        <v>166</v>
      </c>
      <c r="N170" s="295" t="s">
        <v>760</v>
      </c>
      <c r="O170" s="295" t="s">
        <v>631</v>
      </c>
      <c r="P170" s="293">
        <v>0</v>
      </c>
      <c r="Q170" s="293">
        <v>0</v>
      </c>
      <c r="R170" s="296">
        <v>0</v>
      </c>
      <c r="S170" s="293">
        <v>0</v>
      </c>
    </row>
    <row r="171" spans="1:19" ht="12.75" customHeight="1" x14ac:dyDescent="0.15">
      <c r="A171" s="292">
        <v>169</v>
      </c>
      <c r="B171" s="273">
        <f>Základ!B171</f>
        <v>0</v>
      </c>
      <c r="C171" s="273">
        <f>Základ!C171</f>
        <v>0</v>
      </c>
      <c r="D171" s="273">
        <f>SUM(Základ!D171,Základ!F171)</f>
        <v>0</v>
      </c>
      <c r="E171" s="273">
        <f>SUM(Základ!E171,Základ!G171)</f>
        <v>0</v>
      </c>
      <c r="F171" s="273">
        <f t="shared" si="0"/>
        <v>0</v>
      </c>
      <c r="G171" s="273">
        <f>SUM(Základ!I171)</f>
        <v>0</v>
      </c>
      <c r="H171" s="273"/>
      <c r="I171" s="277"/>
      <c r="J171" s="277"/>
      <c r="N171" s="297" t="s">
        <v>761</v>
      </c>
      <c r="O171" s="297" t="s">
        <v>631</v>
      </c>
      <c r="P171" s="298">
        <v>0</v>
      </c>
      <c r="Q171" s="298">
        <v>0</v>
      </c>
      <c r="R171" s="298">
        <v>0</v>
      </c>
      <c r="S171" s="298">
        <v>0</v>
      </c>
    </row>
    <row r="172" spans="1:19" ht="12.75" customHeight="1" x14ac:dyDescent="0.15">
      <c r="A172" s="292">
        <v>170</v>
      </c>
      <c r="B172" s="273">
        <f>Základ!B172</f>
        <v>0</v>
      </c>
      <c r="C172" s="273">
        <f>Základ!C172</f>
        <v>0</v>
      </c>
      <c r="D172" s="273">
        <f>SUM(Základ!D172,Základ!F172)</f>
        <v>0</v>
      </c>
      <c r="E172" s="273">
        <f>SUM(Základ!E172,Základ!G172)</f>
        <v>0</v>
      </c>
      <c r="F172" s="273">
        <f t="shared" si="0"/>
        <v>0</v>
      </c>
      <c r="G172" s="273">
        <f>SUM(Základ!I172)</f>
        <v>0</v>
      </c>
      <c r="H172" s="273"/>
      <c r="I172" s="277"/>
      <c r="J172" s="277"/>
    </row>
    <row r="173" spans="1:19" ht="12.75" customHeight="1" x14ac:dyDescent="0.15">
      <c r="A173" s="292">
        <v>171</v>
      </c>
      <c r="B173" s="273">
        <f>Základ!B173</f>
        <v>0</v>
      </c>
      <c r="C173" s="273">
        <f>Základ!C173</f>
        <v>0</v>
      </c>
      <c r="D173" s="273">
        <f>SUM(Základ!D173,Základ!F173)</f>
        <v>0</v>
      </c>
      <c r="E173" s="273">
        <f>SUM(Základ!E173,Základ!G173)</f>
        <v>0</v>
      </c>
      <c r="F173" s="273">
        <f t="shared" si="0"/>
        <v>0</v>
      </c>
      <c r="G173" s="273">
        <f>SUM(Základ!I173)</f>
        <v>0</v>
      </c>
      <c r="H173" s="273"/>
      <c r="I173" s="277"/>
      <c r="J173" s="277"/>
    </row>
    <row r="174" spans="1:19" ht="12.75" customHeight="1" x14ac:dyDescent="0.15">
      <c r="A174" s="292">
        <v>172</v>
      </c>
      <c r="B174" s="273">
        <f>Základ!B174</f>
        <v>0</v>
      </c>
      <c r="C174" s="273">
        <f>Základ!C174</f>
        <v>0</v>
      </c>
      <c r="D174" s="273">
        <f>SUM(Základ!D174,Základ!F174)</f>
        <v>0</v>
      </c>
      <c r="E174" s="273">
        <f>SUM(Základ!E174,Základ!G174)</f>
        <v>0</v>
      </c>
      <c r="F174" s="273">
        <f t="shared" si="0"/>
        <v>0</v>
      </c>
      <c r="G174" s="273">
        <f>SUM(Základ!I174)</f>
        <v>0</v>
      </c>
      <c r="H174" s="273"/>
      <c r="I174" s="277"/>
      <c r="J174" s="277"/>
    </row>
    <row r="175" spans="1:19" ht="12.75" customHeight="1" x14ac:dyDescent="0.15">
      <c r="A175" s="292">
        <v>173</v>
      </c>
      <c r="B175" s="273">
        <f>Základ!B175</f>
        <v>0</v>
      </c>
      <c r="C175" s="273">
        <f>Základ!C175</f>
        <v>0</v>
      </c>
      <c r="D175" s="273">
        <f>SUM(Základ!D175,Základ!F175)</f>
        <v>0</v>
      </c>
      <c r="E175" s="273">
        <f>SUM(Základ!E175,Základ!G175)</f>
        <v>0</v>
      </c>
      <c r="F175" s="273">
        <f t="shared" si="0"/>
        <v>0</v>
      </c>
      <c r="G175" s="273">
        <f>SUM(Základ!I175)</f>
        <v>0</v>
      </c>
      <c r="H175" s="273"/>
      <c r="I175" s="277"/>
      <c r="J175" s="277"/>
    </row>
    <row r="176" spans="1:19" ht="12.75" customHeight="1" x14ac:dyDescent="0.15">
      <c r="A176" s="292">
        <v>174</v>
      </c>
      <c r="B176" s="288">
        <f>Základ!B176</f>
        <v>0</v>
      </c>
      <c r="C176" s="288">
        <f>Základ!C176</f>
        <v>0</v>
      </c>
      <c r="D176" s="273">
        <f>SUM(Základ!D176,Základ!F176)</f>
        <v>0</v>
      </c>
      <c r="E176" s="273">
        <f>SUM(Základ!E176,Základ!G176)</f>
        <v>0</v>
      </c>
      <c r="F176" s="273">
        <f t="shared" si="0"/>
        <v>0</v>
      </c>
      <c r="G176" s="273">
        <f>SUM(Základ!I176)</f>
        <v>0</v>
      </c>
      <c r="H176" s="273"/>
      <c r="I176" s="277"/>
      <c r="J176" s="277"/>
    </row>
    <row r="177" spans="1:10" ht="12.75" customHeight="1" x14ac:dyDescent="0.15">
      <c r="A177" s="292">
        <v>175</v>
      </c>
      <c r="B177" s="288">
        <f>Základ!B177</f>
        <v>0</v>
      </c>
      <c r="C177" s="288">
        <f>Základ!C177</f>
        <v>0</v>
      </c>
      <c r="D177" s="273">
        <f>SUM(Základ!D177,Základ!F177)</f>
        <v>0</v>
      </c>
      <c r="E177" s="273">
        <f>SUM(Základ!E177,Základ!G177)</f>
        <v>0</v>
      </c>
      <c r="F177" s="273">
        <f t="shared" si="0"/>
        <v>0</v>
      </c>
      <c r="G177" s="273">
        <f>SUM(Základ!I177)</f>
        <v>0</v>
      </c>
      <c r="H177" s="273"/>
      <c r="I177" s="277"/>
      <c r="J177" s="277"/>
    </row>
    <row r="178" spans="1:10" ht="12.75" customHeight="1" x14ac:dyDescent="0.15">
      <c r="A178" s="291">
        <v>176</v>
      </c>
      <c r="B178" s="288">
        <f>Základ!B178</f>
        <v>0</v>
      </c>
      <c r="C178" s="288">
        <f>Základ!C178</f>
        <v>0</v>
      </c>
      <c r="D178" s="273">
        <f>SUM(Základ!D178,Základ!F178)</f>
        <v>0</v>
      </c>
      <c r="E178" s="273">
        <f>SUM(Základ!E178,Základ!G178)</f>
        <v>0</v>
      </c>
      <c r="F178" s="273">
        <f t="shared" si="0"/>
        <v>0</v>
      </c>
      <c r="G178" s="273">
        <f>SUM(Základ!I178)</f>
        <v>0</v>
      </c>
      <c r="H178" s="273"/>
      <c r="I178" s="277"/>
      <c r="J178" s="277"/>
    </row>
    <row r="179" spans="1:10" ht="12.75" customHeight="1" x14ac:dyDescent="0.15">
      <c r="A179" s="291">
        <v>177</v>
      </c>
      <c r="B179" s="288">
        <f>Základ!B179</f>
        <v>0</v>
      </c>
      <c r="C179" s="288">
        <f>Základ!C179</f>
        <v>0</v>
      </c>
      <c r="D179" s="273">
        <f>SUM(Základ!D179,Základ!F179)</f>
        <v>0</v>
      </c>
      <c r="E179" s="273">
        <f>SUM(Základ!E179,Základ!G179)</f>
        <v>0</v>
      </c>
      <c r="F179" s="273">
        <f t="shared" si="0"/>
        <v>0</v>
      </c>
      <c r="G179" s="273">
        <f>SUM(Základ!I179)</f>
        <v>0</v>
      </c>
      <c r="H179" s="273"/>
      <c r="I179" s="277"/>
      <c r="J179" s="277"/>
    </row>
    <row r="180" spans="1:10" ht="12.75" customHeight="1" x14ac:dyDescent="0.15">
      <c r="A180" s="291">
        <v>178</v>
      </c>
      <c r="B180" s="288">
        <f>Základ!B180</f>
        <v>0</v>
      </c>
      <c r="C180" s="288">
        <f>Základ!C180</f>
        <v>0</v>
      </c>
      <c r="D180" s="273">
        <f>SUM(Základ!D180,Základ!F180)</f>
        <v>0</v>
      </c>
      <c r="E180" s="273">
        <f>SUM(Základ!E180,Základ!G180)</f>
        <v>0</v>
      </c>
      <c r="F180" s="273">
        <f t="shared" si="0"/>
        <v>0</v>
      </c>
      <c r="G180" s="273">
        <f>SUM(Základ!I180)</f>
        <v>0</v>
      </c>
      <c r="H180" s="273"/>
      <c r="I180" s="277"/>
      <c r="J180" s="277"/>
    </row>
    <row r="181" spans="1:10" ht="12.75" customHeight="1" x14ac:dyDescent="0.15">
      <c r="A181" s="291">
        <v>179</v>
      </c>
      <c r="B181" s="288">
        <f>Základ!B181</f>
        <v>0</v>
      </c>
      <c r="C181" s="288">
        <f>Základ!C181</f>
        <v>0</v>
      </c>
      <c r="D181" s="273">
        <f>SUM(Základ!D181,Základ!F181)</f>
        <v>0</v>
      </c>
      <c r="E181" s="273">
        <f>SUM(Základ!E181,Základ!G181)</f>
        <v>0</v>
      </c>
      <c r="F181" s="273">
        <f t="shared" si="0"/>
        <v>0</v>
      </c>
      <c r="G181" s="273">
        <f>SUM(Základ!I181)</f>
        <v>0</v>
      </c>
      <c r="H181" s="273"/>
      <c r="I181" s="277"/>
      <c r="J181" s="277"/>
    </row>
    <row r="182" spans="1:10" ht="12.75" customHeight="1" x14ac:dyDescent="0.15">
      <c r="A182" s="291">
        <v>180</v>
      </c>
      <c r="B182" s="288">
        <f>Základ!B182</f>
        <v>0</v>
      </c>
      <c r="C182" s="288">
        <f>Základ!C182</f>
        <v>0</v>
      </c>
      <c r="D182" s="273">
        <f>SUM(Základ!D182,Základ!F182)</f>
        <v>0</v>
      </c>
      <c r="E182" s="273">
        <f>SUM(Základ!E182,Základ!G182)</f>
        <v>0</v>
      </c>
      <c r="F182" s="273">
        <f t="shared" si="0"/>
        <v>0</v>
      </c>
      <c r="G182" s="273">
        <f>SUM(Základ!I182)</f>
        <v>0</v>
      </c>
      <c r="H182" s="273"/>
      <c r="I182" s="277"/>
      <c r="J182" s="277"/>
    </row>
    <row r="183" spans="1:10" ht="12.75" customHeight="1" x14ac:dyDescent="0.15">
      <c r="A183" s="291">
        <v>181</v>
      </c>
      <c r="B183" s="288">
        <f>Základ!B183</f>
        <v>0</v>
      </c>
      <c r="C183" s="288">
        <f>Základ!C183</f>
        <v>0</v>
      </c>
      <c r="D183" s="273">
        <f>SUM(Základ!D183,Základ!F183)</f>
        <v>0</v>
      </c>
      <c r="E183" s="273">
        <f>SUM(Základ!E183,Základ!G183)</f>
        <v>0</v>
      </c>
      <c r="F183" s="273">
        <f t="shared" si="0"/>
        <v>0</v>
      </c>
      <c r="G183" s="273">
        <f>SUM(Základ!I183)</f>
        <v>0</v>
      </c>
      <c r="H183" s="273"/>
      <c r="I183" s="277"/>
      <c r="J183" s="277"/>
    </row>
    <row r="184" spans="1:10" ht="12.75" customHeight="1" x14ac:dyDescent="0.15">
      <c r="A184" s="291">
        <v>182</v>
      </c>
      <c r="B184" s="288">
        <f>Základ!B184</f>
        <v>0</v>
      </c>
      <c r="C184" s="288">
        <f>Základ!C184</f>
        <v>0</v>
      </c>
      <c r="D184" s="273">
        <f>SUM(Základ!D184,Základ!F184)</f>
        <v>0</v>
      </c>
      <c r="E184" s="273">
        <f>SUM(Základ!E184,Základ!G184)</f>
        <v>0</v>
      </c>
      <c r="F184" s="273">
        <f t="shared" si="0"/>
        <v>0</v>
      </c>
      <c r="G184" s="273">
        <f>SUM(Základ!I184)</f>
        <v>0</v>
      </c>
      <c r="H184" s="273"/>
      <c r="I184" s="277"/>
      <c r="J184" s="277"/>
    </row>
    <row r="185" spans="1:10" ht="12.75" customHeight="1" x14ac:dyDescent="0.15">
      <c r="A185" s="292">
        <v>183</v>
      </c>
      <c r="B185" s="288">
        <f>Základ!B185</f>
        <v>0</v>
      </c>
      <c r="C185" s="288">
        <f>Základ!C185</f>
        <v>0</v>
      </c>
      <c r="D185" s="273">
        <f>SUM(Základ!D185,Základ!F185)</f>
        <v>0</v>
      </c>
      <c r="E185" s="273">
        <f>SUM(Základ!E185,Základ!G185)</f>
        <v>0</v>
      </c>
      <c r="F185" s="273">
        <f t="shared" si="0"/>
        <v>0</v>
      </c>
      <c r="G185" s="273">
        <f>SUM(Základ!I185)</f>
        <v>0</v>
      </c>
      <c r="H185" s="273"/>
      <c r="I185" s="277"/>
      <c r="J185" s="277"/>
    </row>
    <row r="186" spans="1:10" ht="12.75" customHeight="1" x14ac:dyDescent="0.15">
      <c r="A186" s="292">
        <v>184</v>
      </c>
      <c r="B186" s="288">
        <f>Základ!B186</f>
        <v>0</v>
      </c>
      <c r="C186" s="288">
        <f>Základ!C186</f>
        <v>0</v>
      </c>
      <c r="D186" s="273">
        <f>SUM(Základ!D186,Základ!F186)</f>
        <v>0</v>
      </c>
      <c r="E186" s="273">
        <f>SUM(Základ!E186,Základ!G186)</f>
        <v>0</v>
      </c>
      <c r="F186" s="273">
        <f t="shared" si="0"/>
        <v>0</v>
      </c>
      <c r="G186" s="273">
        <f>SUM(Základ!I186)</f>
        <v>0</v>
      </c>
      <c r="H186" s="273"/>
      <c r="I186" s="277"/>
      <c r="J186" s="277"/>
    </row>
    <row r="187" spans="1:10" ht="12.75" customHeight="1" x14ac:dyDescent="0.15">
      <c r="A187" s="292">
        <v>185</v>
      </c>
      <c r="B187" s="288">
        <f>Základ!B187</f>
        <v>0</v>
      </c>
      <c r="C187" s="288">
        <f>Základ!C187</f>
        <v>0</v>
      </c>
      <c r="D187" s="273">
        <f>SUM(Základ!D187,Základ!F187)</f>
        <v>0</v>
      </c>
      <c r="E187" s="273">
        <f>SUM(Základ!E187,Základ!G187)</f>
        <v>0</v>
      </c>
      <c r="F187" s="273">
        <f t="shared" si="0"/>
        <v>0</v>
      </c>
      <c r="G187" s="273">
        <f>SUM(Základ!I187)</f>
        <v>0</v>
      </c>
      <c r="H187" s="273"/>
      <c r="I187" s="277"/>
      <c r="J187" s="277"/>
    </row>
    <row r="188" spans="1:10" ht="12.75" customHeight="1" x14ac:dyDescent="0.15">
      <c r="A188" s="292">
        <v>186</v>
      </c>
      <c r="B188" s="288">
        <f>Základ!B188</f>
        <v>0</v>
      </c>
      <c r="C188" s="288">
        <f>Základ!C188</f>
        <v>0</v>
      </c>
      <c r="D188" s="273">
        <f>SUM(Základ!D188,Základ!F188)</f>
        <v>0</v>
      </c>
      <c r="E188" s="273">
        <f>SUM(Základ!E188,Základ!G188)</f>
        <v>0</v>
      </c>
      <c r="F188" s="273">
        <f t="shared" si="0"/>
        <v>0</v>
      </c>
      <c r="G188" s="273">
        <f>SUM(Základ!I188)</f>
        <v>0</v>
      </c>
      <c r="H188" s="273"/>
      <c r="I188" s="277"/>
      <c r="J188" s="277"/>
    </row>
    <row r="189" spans="1:10" ht="12.75" customHeight="1" x14ac:dyDescent="0.15">
      <c r="A189" s="292">
        <v>187</v>
      </c>
      <c r="B189" s="288">
        <f>Základ!B189</f>
        <v>0</v>
      </c>
      <c r="C189" s="288">
        <f>Základ!C189</f>
        <v>0</v>
      </c>
      <c r="D189" s="273">
        <f>SUM(Základ!D189,Základ!F189)</f>
        <v>0</v>
      </c>
      <c r="E189" s="273">
        <f>SUM(Základ!E189,Základ!G189)</f>
        <v>0</v>
      </c>
      <c r="F189" s="273">
        <f t="shared" si="0"/>
        <v>0</v>
      </c>
      <c r="G189" s="273">
        <f>SUM(Základ!I189)</f>
        <v>0</v>
      </c>
      <c r="H189" s="273"/>
      <c r="I189" s="277"/>
      <c r="J189" s="277"/>
    </row>
    <row r="190" spans="1:10" ht="12.75" customHeight="1" x14ac:dyDescent="0.15">
      <c r="A190" s="292">
        <v>188</v>
      </c>
      <c r="B190" s="288">
        <f>Základ!B190</f>
        <v>0</v>
      </c>
      <c r="C190" s="288">
        <f>Základ!C190</f>
        <v>0</v>
      </c>
      <c r="D190" s="273">
        <f>SUM(Základ!D190,Základ!F190)</f>
        <v>0</v>
      </c>
      <c r="E190" s="273">
        <f>SUM(Základ!E190,Základ!G190)</f>
        <v>0</v>
      </c>
      <c r="F190" s="273">
        <f t="shared" si="0"/>
        <v>0</v>
      </c>
      <c r="G190" s="273">
        <f>SUM(Základ!I190)</f>
        <v>0</v>
      </c>
      <c r="H190" s="273"/>
      <c r="I190" s="277"/>
      <c r="J190" s="277"/>
    </row>
    <row r="191" spans="1:10" ht="12.75" customHeight="1" x14ac:dyDescent="0.15">
      <c r="A191" s="292">
        <v>189</v>
      </c>
      <c r="B191" s="288">
        <f>Základ!B191</f>
        <v>0</v>
      </c>
      <c r="C191" s="288">
        <f>Základ!C191</f>
        <v>0</v>
      </c>
      <c r="D191" s="273">
        <f>SUM(Základ!D191,Základ!F191)</f>
        <v>0</v>
      </c>
      <c r="E191" s="273">
        <f>SUM(Základ!E191,Základ!G191)</f>
        <v>0</v>
      </c>
      <c r="F191" s="273">
        <f t="shared" si="0"/>
        <v>0</v>
      </c>
      <c r="G191" s="273">
        <f>SUM(Základ!I191)</f>
        <v>0</v>
      </c>
      <c r="H191" s="273"/>
      <c r="I191" s="277"/>
      <c r="J191" s="277"/>
    </row>
    <row r="192" spans="1:10" ht="12.75" customHeight="1" x14ac:dyDescent="0.15">
      <c r="A192" s="291">
        <v>190</v>
      </c>
      <c r="B192" s="288">
        <f>Základ!B192</f>
        <v>0</v>
      </c>
      <c r="C192" s="288">
        <f>Základ!C192</f>
        <v>0</v>
      </c>
      <c r="D192" s="273">
        <f>SUM(Základ!D192,Základ!F192)</f>
        <v>0</v>
      </c>
      <c r="E192" s="273">
        <f>SUM(Základ!E192,Základ!G192)</f>
        <v>0</v>
      </c>
      <c r="F192" s="273">
        <f t="shared" si="0"/>
        <v>0</v>
      </c>
      <c r="G192" s="273">
        <f>SUM(Základ!I192)</f>
        <v>0</v>
      </c>
      <c r="H192" s="273"/>
      <c r="I192" s="277"/>
      <c r="J192" s="277"/>
    </row>
    <row r="193" spans="1:26" ht="12.75" customHeight="1" x14ac:dyDescent="0.15">
      <c r="A193" s="291">
        <v>191</v>
      </c>
      <c r="B193" s="288">
        <f>Základ!B193</f>
        <v>0</v>
      </c>
      <c r="C193" s="288">
        <f>Základ!C193</f>
        <v>0</v>
      </c>
      <c r="D193" s="273">
        <f>SUM(Základ!D193,Základ!F193)</f>
        <v>0</v>
      </c>
      <c r="E193" s="273">
        <f>SUM(Základ!E193,Základ!G193)</f>
        <v>0</v>
      </c>
      <c r="F193" s="273">
        <f t="shared" si="0"/>
        <v>0</v>
      </c>
      <c r="G193" s="273">
        <f>SUM(Základ!I193)</f>
        <v>0</v>
      </c>
      <c r="H193" s="273"/>
      <c r="I193" s="277"/>
      <c r="J193" s="277"/>
    </row>
    <row r="194" spans="1:26" ht="12.75" customHeight="1" x14ac:dyDescent="0.15">
      <c r="A194" s="291">
        <v>192</v>
      </c>
      <c r="B194" s="288">
        <f>Základ!B194</f>
        <v>0</v>
      </c>
      <c r="C194" s="288">
        <f>Základ!C194</f>
        <v>0</v>
      </c>
      <c r="D194" s="273">
        <f>SUM(Základ!D194,Základ!F194)</f>
        <v>0</v>
      </c>
      <c r="E194" s="273">
        <f>SUM(Základ!E194,Základ!G194)</f>
        <v>0</v>
      </c>
      <c r="F194" s="273">
        <f t="shared" si="0"/>
        <v>0</v>
      </c>
      <c r="G194" s="273">
        <f>SUM(Základ!I194)</f>
        <v>0</v>
      </c>
      <c r="H194" s="273"/>
      <c r="I194" s="277"/>
      <c r="J194" s="277"/>
    </row>
    <row r="195" spans="1:26" ht="12.75" customHeight="1" x14ac:dyDescent="0.15">
      <c r="A195" s="291">
        <v>193</v>
      </c>
      <c r="B195" s="288">
        <f>Základ!B195</f>
        <v>0</v>
      </c>
      <c r="C195" s="288">
        <f>Základ!C195</f>
        <v>0</v>
      </c>
      <c r="D195" s="273">
        <f>SUM(Základ!D195,Základ!F195)</f>
        <v>0</v>
      </c>
      <c r="E195" s="273">
        <f>SUM(Základ!E195,Základ!G195)</f>
        <v>0</v>
      </c>
      <c r="F195" s="273">
        <f t="shared" si="0"/>
        <v>0</v>
      </c>
      <c r="G195" s="273">
        <f>SUM(Základ!I195)</f>
        <v>0</v>
      </c>
      <c r="H195" s="273"/>
      <c r="I195" s="277"/>
      <c r="J195" s="277"/>
    </row>
    <row r="196" spans="1:26" ht="12.75" customHeight="1" x14ac:dyDescent="0.15">
      <c r="A196" s="291">
        <v>194</v>
      </c>
      <c r="B196" s="288">
        <f>Základ!B196</f>
        <v>0</v>
      </c>
      <c r="C196" s="288">
        <f>Základ!C196</f>
        <v>0</v>
      </c>
      <c r="D196" s="273">
        <f>SUM(Základ!D196,Základ!F196)</f>
        <v>0</v>
      </c>
      <c r="E196" s="273">
        <f>SUM(Základ!E196,Základ!G196)</f>
        <v>0</v>
      </c>
      <c r="F196" s="273">
        <f t="shared" si="0"/>
        <v>0</v>
      </c>
      <c r="G196" s="273">
        <f>SUM(Základ!I196)</f>
        <v>0</v>
      </c>
      <c r="H196" s="273"/>
      <c r="I196" s="277"/>
      <c r="J196" s="277"/>
    </row>
    <row r="197" spans="1:26" ht="12.75" customHeight="1" x14ac:dyDescent="0.15">
      <c r="A197" s="291">
        <v>195</v>
      </c>
      <c r="B197" s="288">
        <f>Základ!B197</f>
        <v>0</v>
      </c>
      <c r="C197" s="288">
        <f>Základ!C197</f>
        <v>0</v>
      </c>
      <c r="D197" s="273">
        <f>SUM(Základ!D197,Základ!F197)</f>
        <v>0</v>
      </c>
      <c r="E197" s="273">
        <f>SUM(Základ!E197,Základ!G197)</f>
        <v>0</v>
      </c>
      <c r="F197" s="273">
        <f t="shared" si="0"/>
        <v>0</v>
      </c>
      <c r="G197" s="273">
        <f>SUM(Základ!I197)</f>
        <v>0</v>
      </c>
      <c r="H197" s="273"/>
      <c r="I197" s="277"/>
      <c r="J197" s="277"/>
    </row>
    <row r="198" spans="1:26" ht="12.75" customHeight="1" x14ac:dyDescent="0.15">
      <c r="A198" s="291">
        <v>196</v>
      </c>
      <c r="B198" s="288">
        <f>Základ!B198</f>
        <v>0</v>
      </c>
      <c r="C198" s="288">
        <f>Základ!C198</f>
        <v>0</v>
      </c>
      <c r="D198" s="273">
        <f>SUM(Základ!D198,Základ!F198)</f>
        <v>0</v>
      </c>
      <c r="E198" s="273">
        <f>SUM(Základ!E198,Základ!G198)</f>
        <v>0</v>
      </c>
      <c r="F198" s="273">
        <f t="shared" si="0"/>
        <v>0</v>
      </c>
      <c r="G198" s="273">
        <f>SUM(Základ!I198)</f>
        <v>0</v>
      </c>
      <c r="H198" s="273"/>
      <c r="I198" s="277"/>
      <c r="J198" s="277"/>
    </row>
    <row r="199" spans="1:26" ht="12.75" customHeight="1" x14ac:dyDescent="0.15">
      <c r="A199" s="292">
        <v>197</v>
      </c>
      <c r="B199" s="288">
        <f>Základ!B199</f>
        <v>0</v>
      </c>
      <c r="C199" s="288">
        <f>Základ!C199</f>
        <v>0</v>
      </c>
      <c r="D199" s="273">
        <f>SUM(Základ!D199,Základ!F199)</f>
        <v>0</v>
      </c>
      <c r="E199" s="273">
        <f>SUM(Základ!E199,Základ!G199)</f>
        <v>0</v>
      </c>
      <c r="F199" s="273">
        <f t="shared" si="0"/>
        <v>0</v>
      </c>
      <c r="G199" s="273">
        <f>SUM(Základ!I199)</f>
        <v>0</v>
      </c>
      <c r="H199" s="273"/>
      <c r="I199" s="277"/>
      <c r="J199" s="277"/>
    </row>
    <row r="200" spans="1:26" ht="12.75" customHeight="1" x14ac:dyDescent="0.15">
      <c r="A200" s="292">
        <v>198</v>
      </c>
      <c r="B200" s="288">
        <f>Základ!B200</f>
        <v>0</v>
      </c>
      <c r="C200" s="288">
        <f>Základ!C200</f>
        <v>0</v>
      </c>
      <c r="D200" s="273">
        <f>SUM(Základ!D200,Základ!F200)</f>
        <v>0</v>
      </c>
      <c r="E200" s="273">
        <f>SUM(Základ!E200,Základ!G200)</f>
        <v>0</v>
      </c>
      <c r="F200" s="273">
        <f t="shared" si="0"/>
        <v>0</v>
      </c>
      <c r="G200" s="273">
        <f>SUM(Základ!I200)</f>
        <v>0</v>
      </c>
      <c r="H200" s="273"/>
      <c r="I200" s="299" t="s">
        <v>762</v>
      </c>
      <c r="J200" s="300" t="s">
        <v>763</v>
      </c>
      <c r="K200" s="300" t="s">
        <v>764</v>
      </c>
      <c r="L200" s="300" t="s">
        <v>765</v>
      </c>
      <c r="M200" s="300" t="s">
        <v>766</v>
      </c>
      <c r="N200" s="300" t="s">
        <v>767</v>
      </c>
      <c r="O200" s="300" t="s">
        <v>768</v>
      </c>
      <c r="P200" s="300" t="s">
        <v>769</v>
      </c>
      <c r="Q200" s="300" t="s">
        <v>770</v>
      </c>
      <c r="R200" s="300" t="s">
        <v>771</v>
      </c>
      <c r="S200" s="290"/>
      <c r="T200" s="290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92">
        <v>199</v>
      </c>
      <c r="B201" s="288">
        <f>Základ!B201</f>
        <v>0</v>
      </c>
      <c r="C201" s="288">
        <f>Základ!C201</f>
        <v>0</v>
      </c>
      <c r="D201" s="273">
        <f>SUM(Základ!D201,Základ!F201)</f>
        <v>0</v>
      </c>
      <c r="E201" s="273">
        <f>SUM(Základ!E201,Základ!G201)</f>
        <v>0</v>
      </c>
      <c r="F201" s="273">
        <f t="shared" si="0"/>
        <v>0</v>
      </c>
      <c r="G201" s="273">
        <f>SUM(Základ!I201)</f>
        <v>0</v>
      </c>
      <c r="H201" s="273"/>
      <c r="I201" s="299" t="s">
        <v>772</v>
      </c>
      <c r="J201" s="300" t="s">
        <v>773</v>
      </c>
      <c r="K201" s="300" t="s">
        <v>774</v>
      </c>
      <c r="L201" s="300" t="s">
        <v>775</v>
      </c>
      <c r="M201" s="300" t="s">
        <v>776</v>
      </c>
      <c r="N201" s="300" t="s">
        <v>777</v>
      </c>
      <c r="O201" s="300" t="s">
        <v>778</v>
      </c>
      <c r="P201" s="300" t="s">
        <v>779</v>
      </c>
      <c r="Q201" s="300" t="s">
        <v>780</v>
      </c>
      <c r="R201" s="300" t="s">
        <v>781</v>
      </c>
      <c r="S201" s="290"/>
      <c r="T201" s="290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92">
        <v>200</v>
      </c>
      <c r="B202" s="288">
        <f>Základ!B202</f>
        <v>0</v>
      </c>
      <c r="C202" s="288">
        <f>Základ!C202</f>
        <v>0</v>
      </c>
      <c r="D202" s="273">
        <f>SUM(Základ!D202,Základ!F202)</f>
        <v>0</v>
      </c>
      <c r="E202" s="273">
        <f>SUM(Základ!E202,Základ!G202)</f>
        <v>0</v>
      </c>
      <c r="F202" s="273">
        <f t="shared" si="0"/>
        <v>0</v>
      </c>
      <c r="G202" s="273">
        <f>SUM(Základ!I202)</f>
        <v>0</v>
      </c>
      <c r="H202" s="273"/>
      <c r="I202" s="299" t="s">
        <v>782</v>
      </c>
      <c r="J202" s="300" t="s">
        <v>783</v>
      </c>
      <c r="K202" s="300" t="s">
        <v>784</v>
      </c>
      <c r="L202" s="300" t="s">
        <v>785</v>
      </c>
      <c r="M202" s="300" t="s">
        <v>786</v>
      </c>
      <c r="N202" s="300" t="s">
        <v>787</v>
      </c>
      <c r="O202" s="300" t="s">
        <v>788</v>
      </c>
      <c r="P202" s="300" t="s">
        <v>789</v>
      </c>
      <c r="Q202" s="300" t="s">
        <v>790</v>
      </c>
      <c r="R202" s="300" t="s">
        <v>791</v>
      </c>
      <c r="S202" s="290"/>
      <c r="T202" s="290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92">
        <v>201</v>
      </c>
      <c r="B203" s="288">
        <f>Základ!B203</f>
        <v>0</v>
      </c>
      <c r="C203" s="288">
        <f>Základ!C203</f>
        <v>0</v>
      </c>
      <c r="D203" s="273">
        <f>SUM(Základ!D203,Základ!F203)</f>
        <v>0</v>
      </c>
      <c r="E203" s="273">
        <f>SUM(Základ!E203,Základ!G203)</f>
        <v>0</v>
      </c>
      <c r="F203" s="273">
        <f t="shared" si="0"/>
        <v>0</v>
      </c>
      <c r="G203" s="273">
        <f>SUM(Základ!I203)</f>
        <v>0</v>
      </c>
      <c r="H203" s="273"/>
      <c r="I203" s="299" t="s">
        <v>792</v>
      </c>
      <c r="J203" s="300" t="s">
        <v>793</v>
      </c>
      <c r="K203" s="300" t="s">
        <v>794</v>
      </c>
      <c r="L203" s="300" t="s">
        <v>795</v>
      </c>
      <c r="M203" s="300" t="s">
        <v>796</v>
      </c>
      <c r="N203" s="300" t="s">
        <v>797</v>
      </c>
      <c r="O203" s="300" t="s">
        <v>798</v>
      </c>
      <c r="P203" s="300" t="s">
        <v>799</v>
      </c>
      <c r="Q203" s="300" t="s">
        <v>800</v>
      </c>
      <c r="R203" s="300" t="s">
        <v>801</v>
      </c>
      <c r="S203" s="290"/>
      <c r="T203" s="290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92">
        <v>202</v>
      </c>
      <c r="B204" s="288">
        <f>Základ!B204</f>
        <v>0</v>
      </c>
      <c r="C204" s="288">
        <f>Základ!C204</f>
        <v>0</v>
      </c>
      <c r="D204" s="273">
        <f>SUM(Základ!D204,Základ!F204)</f>
        <v>0</v>
      </c>
      <c r="E204" s="273">
        <f>SUM(Základ!E204,Základ!G204)</f>
        <v>0</v>
      </c>
      <c r="F204" s="273">
        <f t="shared" si="0"/>
        <v>0</v>
      </c>
      <c r="G204" s="273">
        <f>SUM(Základ!I204)</f>
        <v>0</v>
      </c>
      <c r="H204" s="273"/>
      <c r="I204" s="299" t="s">
        <v>802</v>
      </c>
      <c r="J204" s="300" t="s">
        <v>803</v>
      </c>
      <c r="K204" s="300" t="s">
        <v>804</v>
      </c>
      <c r="L204" s="300" t="s">
        <v>805</v>
      </c>
      <c r="M204" s="300" t="s">
        <v>806</v>
      </c>
      <c r="N204" s="300" t="s">
        <v>807</v>
      </c>
      <c r="O204" s="300" t="s">
        <v>768</v>
      </c>
      <c r="P204" s="300" t="s">
        <v>808</v>
      </c>
      <c r="Q204" s="300" t="s">
        <v>809</v>
      </c>
      <c r="R204" s="300" t="s">
        <v>810</v>
      </c>
      <c r="S204" s="290"/>
      <c r="T204" s="290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92">
        <v>203</v>
      </c>
      <c r="B205" s="288">
        <f>Základ!B205</f>
        <v>0</v>
      </c>
      <c r="C205" s="288">
        <f>Základ!C205</f>
        <v>0</v>
      </c>
      <c r="D205" s="273">
        <f>SUM(Základ!D205,Základ!F205)</f>
        <v>0</v>
      </c>
      <c r="E205" s="273">
        <f>SUM(Základ!E205,Základ!G205)</f>
        <v>0</v>
      </c>
      <c r="F205" s="273">
        <f t="shared" si="0"/>
        <v>0</v>
      </c>
      <c r="G205" s="273">
        <f>SUM(Základ!I205)</f>
        <v>0</v>
      </c>
      <c r="H205" s="273"/>
      <c r="I205" s="299" t="s">
        <v>811</v>
      </c>
      <c r="J205" s="300" t="s">
        <v>812</v>
      </c>
      <c r="K205" s="300" t="s">
        <v>813</v>
      </c>
      <c r="L205" s="300" t="s">
        <v>814</v>
      </c>
      <c r="M205" s="300" t="s">
        <v>815</v>
      </c>
      <c r="N205" s="300" t="s">
        <v>816</v>
      </c>
      <c r="O205" s="300" t="s">
        <v>778</v>
      </c>
      <c r="P205" s="300" t="s">
        <v>817</v>
      </c>
      <c r="Q205" s="300" t="s">
        <v>818</v>
      </c>
      <c r="R205" s="300" t="s">
        <v>819</v>
      </c>
      <c r="S205" s="290"/>
      <c r="T205" s="290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91">
        <v>204</v>
      </c>
      <c r="B206" s="288">
        <f>Základ!B206</f>
        <v>0</v>
      </c>
      <c r="C206" s="288">
        <f>Základ!C206</f>
        <v>0</v>
      </c>
      <c r="D206" s="273">
        <f>SUM(Základ!D206,Základ!F206)</f>
        <v>0</v>
      </c>
      <c r="E206" s="273">
        <f>SUM(Základ!E206,Základ!G206)</f>
        <v>0</v>
      </c>
      <c r="F206" s="273">
        <f t="shared" si="0"/>
        <v>0</v>
      </c>
      <c r="G206" s="273">
        <f>SUM(Základ!I206)</f>
        <v>0</v>
      </c>
      <c r="H206" s="273"/>
      <c r="I206" s="299" t="s">
        <v>820</v>
      </c>
      <c r="J206" s="300" t="s">
        <v>821</v>
      </c>
      <c r="K206" s="300" t="s">
        <v>822</v>
      </c>
      <c r="L206" s="300" t="s">
        <v>823</v>
      </c>
      <c r="M206" s="300" t="s">
        <v>824</v>
      </c>
      <c r="N206" s="300" t="s">
        <v>825</v>
      </c>
      <c r="O206" s="300" t="s">
        <v>788</v>
      </c>
      <c r="P206" s="300" t="s">
        <v>826</v>
      </c>
      <c r="Q206" s="300" t="s">
        <v>827</v>
      </c>
      <c r="R206" s="300" t="s">
        <v>828</v>
      </c>
      <c r="S206" s="290"/>
      <c r="T206" s="290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91">
        <v>205</v>
      </c>
      <c r="B207" s="288">
        <f>Základ!B207</f>
        <v>0</v>
      </c>
      <c r="C207" s="288">
        <f>Základ!C207</f>
        <v>0</v>
      </c>
      <c r="D207" s="273">
        <f>SUM(Základ!D207,Základ!F207)</f>
        <v>0</v>
      </c>
      <c r="E207" s="273">
        <f>SUM(Základ!E207,Základ!G207)</f>
        <v>0</v>
      </c>
      <c r="F207" s="273">
        <f t="shared" si="0"/>
        <v>0</v>
      </c>
      <c r="G207" s="273">
        <f>SUM(Základ!I207)</f>
        <v>0</v>
      </c>
      <c r="H207" s="273"/>
      <c r="I207" s="299" t="s">
        <v>829</v>
      </c>
      <c r="J207" s="300" t="s">
        <v>830</v>
      </c>
      <c r="K207" s="300" t="s">
        <v>831</v>
      </c>
      <c r="L207" s="300" t="s">
        <v>832</v>
      </c>
      <c r="M207" s="300" t="s">
        <v>833</v>
      </c>
      <c r="N207" s="300" t="s">
        <v>834</v>
      </c>
      <c r="O207" s="300" t="s">
        <v>798</v>
      </c>
      <c r="P207" s="300" t="s">
        <v>835</v>
      </c>
      <c r="Q207" s="300" t="s">
        <v>836</v>
      </c>
      <c r="R207" s="300" t="s">
        <v>837</v>
      </c>
      <c r="S207" s="290"/>
      <c r="T207" s="290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91">
        <v>206</v>
      </c>
      <c r="B208" s="288">
        <f>Základ!B208</f>
        <v>0</v>
      </c>
      <c r="C208" s="288">
        <f>Základ!C208</f>
        <v>0</v>
      </c>
      <c r="D208" s="273">
        <f>SUM(Základ!D208,Základ!F208)</f>
        <v>0</v>
      </c>
      <c r="E208" s="273">
        <f>SUM(Základ!E208,Základ!G208)</f>
        <v>0</v>
      </c>
      <c r="F208" s="273">
        <f t="shared" si="0"/>
        <v>0</v>
      </c>
      <c r="G208" s="273">
        <f>SUM(Základ!I208)</f>
        <v>0</v>
      </c>
      <c r="H208" s="273"/>
      <c r="I208" s="299" t="s">
        <v>838</v>
      </c>
      <c r="J208" s="300" t="s">
        <v>839</v>
      </c>
      <c r="K208" s="300" t="s">
        <v>840</v>
      </c>
      <c r="L208" s="300" t="s">
        <v>841</v>
      </c>
      <c r="M208" s="300" t="s">
        <v>842</v>
      </c>
      <c r="N208" s="300" t="s">
        <v>843</v>
      </c>
      <c r="O208" s="300" t="s">
        <v>768</v>
      </c>
      <c r="P208" s="300" t="s">
        <v>844</v>
      </c>
      <c r="Q208" s="300" t="s">
        <v>845</v>
      </c>
      <c r="R208" s="300" t="s">
        <v>846</v>
      </c>
      <c r="S208" s="290"/>
      <c r="T208" s="290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91">
        <v>207</v>
      </c>
      <c r="B209" s="288">
        <f>Základ!B209</f>
        <v>0</v>
      </c>
      <c r="C209" s="288">
        <f>Základ!C209</f>
        <v>0</v>
      </c>
      <c r="D209" s="273">
        <f>SUM(Základ!D209,Základ!F209)</f>
        <v>0</v>
      </c>
      <c r="E209" s="273">
        <f>SUM(Základ!E209,Základ!G209)</f>
        <v>0</v>
      </c>
      <c r="F209" s="273">
        <f t="shared" si="0"/>
        <v>0</v>
      </c>
      <c r="G209" s="273">
        <f>SUM(Základ!I209)</f>
        <v>0</v>
      </c>
      <c r="H209" s="273"/>
      <c r="I209" s="299" t="s">
        <v>847</v>
      </c>
      <c r="J209" s="300" t="s">
        <v>848</v>
      </c>
      <c r="K209" s="300" t="s">
        <v>849</v>
      </c>
      <c r="L209" s="300" t="s">
        <v>850</v>
      </c>
      <c r="M209" s="300" t="s">
        <v>851</v>
      </c>
      <c r="N209" s="300" t="s">
        <v>852</v>
      </c>
      <c r="O209" s="300" t="s">
        <v>778</v>
      </c>
      <c r="P209" s="300" t="s">
        <v>853</v>
      </c>
      <c r="Q209" s="300" t="s">
        <v>854</v>
      </c>
      <c r="R209" s="300" t="s">
        <v>855</v>
      </c>
      <c r="S209" s="290"/>
      <c r="T209" s="290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91">
        <v>208</v>
      </c>
      <c r="B210" s="288">
        <f>Základ!B210</f>
        <v>0</v>
      </c>
      <c r="C210" s="288">
        <f>Základ!C210</f>
        <v>0</v>
      </c>
      <c r="D210" s="273">
        <f>SUM(Základ!D210,Základ!F210)</f>
        <v>0</v>
      </c>
      <c r="E210" s="273">
        <f>SUM(Základ!E210,Základ!G210)</f>
        <v>0</v>
      </c>
      <c r="F210" s="273">
        <f t="shared" si="0"/>
        <v>0</v>
      </c>
      <c r="G210" s="273">
        <f>SUM(Základ!I210)</f>
        <v>0</v>
      </c>
      <c r="H210" s="273"/>
      <c r="I210" s="299" t="s">
        <v>856</v>
      </c>
      <c r="J210" s="300" t="s">
        <v>857</v>
      </c>
      <c r="K210" s="300" t="s">
        <v>858</v>
      </c>
      <c r="L210" s="300" t="s">
        <v>859</v>
      </c>
      <c r="M210" s="300" t="s">
        <v>860</v>
      </c>
      <c r="N210" s="300" t="s">
        <v>861</v>
      </c>
      <c r="O210" s="300" t="s">
        <v>788</v>
      </c>
      <c r="P210" s="300" t="s">
        <v>862</v>
      </c>
      <c r="Q210" s="300" t="s">
        <v>863</v>
      </c>
      <c r="R210" s="300" t="s">
        <v>864</v>
      </c>
      <c r="S210" s="290"/>
      <c r="T210" s="290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91">
        <v>209</v>
      </c>
      <c r="B211" s="288">
        <f>Základ!B211</f>
        <v>0</v>
      </c>
      <c r="C211" s="288">
        <f>Základ!C211</f>
        <v>0</v>
      </c>
      <c r="D211" s="273">
        <f>SUM(Základ!D211,Základ!F211)</f>
        <v>0</v>
      </c>
      <c r="E211" s="273">
        <f>SUM(Základ!E211,Základ!G211)</f>
        <v>0</v>
      </c>
      <c r="F211" s="273">
        <f t="shared" si="0"/>
        <v>0</v>
      </c>
      <c r="G211" s="273">
        <f>SUM(Základ!I211)</f>
        <v>0</v>
      </c>
      <c r="H211" s="273"/>
      <c r="I211" s="299" t="s">
        <v>865</v>
      </c>
      <c r="J211" s="300" t="s">
        <v>866</v>
      </c>
      <c r="K211" s="300" t="s">
        <v>867</v>
      </c>
      <c r="L211" s="300" t="s">
        <v>868</v>
      </c>
      <c r="M211" s="300" t="s">
        <v>869</v>
      </c>
      <c r="N211" s="300" t="s">
        <v>870</v>
      </c>
      <c r="O211" s="300" t="s">
        <v>798</v>
      </c>
      <c r="P211" s="300" t="s">
        <v>871</v>
      </c>
      <c r="Q211" s="300" t="s">
        <v>872</v>
      </c>
      <c r="R211" s="300" t="s">
        <v>873</v>
      </c>
      <c r="S211" s="290"/>
      <c r="T211" s="290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91">
        <v>210</v>
      </c>
      <c r="B212" s="288">
        <f>Základ!B212</f>
        <v>0</v>
      </c>
      <c r="C212" s="288">
        <f>Základ!C212</f>
        <v>0</v>
      </c>
      <c r="D212" s="273">
        <f>SUM(Základ!D212,Základ!F212)</f>
        <v>0</v>
      </c>
      <c r="E212" s="273">
        <f>SUM(Základ!E212,Základ!G212)</f>
        <v>0</v>
      </c>
      <c r="F212" s="273">
        <f t="shared" si="0"/>
        <v>0</v>
      </c>
      <c r="G212" s="273">
        <f>SUM(Základ!I212)</f>
        <v>0</v>
      </c>
      <c r="H212" s="273"/>
      <c r="I212" s="299" t="s">
        <v>874</v>
      </c>
      <c r="J212" s="300" t="s">
        <v>875</v>
      </c>
      <c r="K212" s="300" t="s">
        <v>876</v>
      </c>
      <c r="L212" s="300" t="s">
        <v>877</v>
      </c>
      <c r="M212" s="300" t="s">
        <v>878</v>
      </c>
      <c r="N212" s="300" t="s">
        <v>879</v>
      </c>
      <c r="O212" s="300" t="s">
        <v>768</v>
      </c>
      <c r="P212" s="300" t="s">
        <v>880</v>
      </c>
      <c r="Q212" s="300" t="s">
        <v>881</v>
      </c>
      <c r="R212" s="300" t="s">
        <v>882</v>
      </c>
      <c r="S212" s="290"/>
      <c r="T212" s="290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92">
        <v>211</v>
      </c>
      <c r="B213" s="288">
        <f>Základ!B213</f>
        <v>0</v>
      </c>
      <c r="C213" s="288">
        <f>Základ!C213</f>
        <v>0</v>
      </c>
      <c r="D213" s="273">
        <f>SUM(Základ!D213,Základ!F213)</f>
        <v>0</v>
      </c>
      <c r="E213" s="273">
        <f>SUM(Základ!E213,Základ!G213)</f>
        <v>0</v>
      </c>
      <c r="F213" s="273">
        <f t="shared" si="0"/>
        <v>0</v>
      </c>
      <c r="G213" s="273">
        <f>SUM(Základ!I213)</f>
        <v>0</v>
      </c>
      <c r="H213" s="273"/>
      <c r="I213" s="299" t="s">
        <v>883</v>
      </c>
      <c r="J213" s="300" t="s">
        <v>884</v>
      </c>
      <c r="K213" s="300" t="s">
        <v>885</v>
      </c>
      <c r="L213" s="300" t="s">
        <v>886</v>
      </c>
      <c r="M213" s="300" t="s">
        <v>887</v>
      </c>
      <c r="N213" s="300" t="s">
        <v>888</v>
      </c>
      <c r="O213" s="300" t="s">
        <v>778</v>
      </c>
      <c r="P213" s="300" t="s">
        <v>889</v>
      </c>
      <c r="Q213" s="300" t="s">
        <v>890</v>
      </c>
      <c r="R213" s="300" t="s">
        <v>891</v>
      </c>
      <c r="S213" s="290"/>
      <c r="T213" s="290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92">
        <v>212</v>
      </c>
      <c r="B214" s="288">
        <f>Základ!B214</f>
        <v>0</v>
      </c>
      <c r="C214" s="288">
        <f>Základ!C214</f>
        <v>0</v>
      </c>
      <c r="D214" s="273">
        <f>SUM(Základ!D214,Základ!F214)</f>
        <v>0</v>
      </c>
      <c r="E214" s="273">
        <f>SUM(Základ!E214,Základ!G214)</f>
        <v>0</v>
      </c>
      <c r="F214" s="273">
        <f t="shared" si="0"/>
        <v>0</v>
      </c>
      <c r="G214" s="273">
        <f>SUM(Základ!I214)</f>
        <v>0</v>
      </c>
      <c r="H214" s="273"/>
      <c r="I214" s="299" t="s">
        <v>892</v>
      </c>
      <c r="J214" s="300" t="s">
        <v>893</v>
      </c>
      <c r="K214" s="300" t="s">
        <v>894</v>
      </c>
      <c r="L214" s="300" t="s">
        <v>895</v>
      </c>
      <c r="M214" s="300" t="s">
        <v>896</v>
      </c>
      <c r="N214" s="300" t="s">
        <v>897</v>
      </c>
      <c r="O214" s="300" t="s">
        <v>788</v>
      </c>
      <c r="P214" s="300" t="s">
        <v>898</v>
      </c>
      <c r="Q214" s="300" t="s">
        <v>899</v>
      </c>
      <c r="R214" s="300" t="s">
        <v>900</v>
      </c>
      <c r="S214" s="290"/>
      <c r="T214" s="290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92">
        <v>213</v>
      </c>
      <c r="B215" s="288">
        <f>Základ!B215</f>
        <v>0</v>
      </c>
      <c r="C215" s="288">
        <f>Základ!C215</f>
        <v>0</v>
      </c>
      <c r="D215" s="273">
        <f>SUM(Základ!D215,Základ!F215)</f>
        <v>0</v>
      </c>
      <c r="E215" s="273">
        <f>SUM(Základ!E215,Základ!G215)</f>
        <v>0</v>
      </c>
      <c r="F215" s="273">
        <f t="shared" si="0"/>
        <v>0</v>
      </c>
      <c r="G215" s="273">
        <f>SUM(Základ!I215)</f>
        <v>0</v>
      </c>
      <c r="H215" s="273"/>
      <c r="I215" s="299" t="s">
        <v>901</v>
      </c>
      <c r="J215" s="300" t="s">
        <v>902</v>
      </c>
      <c r="K215" s="300" t="s">
        <v>903</v>
      </c>
      <c r="L215" s="300" t="s">
        <v>904</v>
      </c>
      <c r="M215" s="300" t="s">
        <v>905</v>
      </c>
      <c r="N215" s="300" t="s">
        <v>906</v>
      </c>
      <c r="O215" s="300" t="s">
        <v>798</v>
      </c>
      <c r="P215" s="300" t="s">
        <v>907</v>
      </c>
      <c r="Q215" s="300" t="s">
        <v>908</v>
      </c>
      <c r="R215" s="300" t="s">
        <v>909</v>
      </c>
      <c r="S215" s="290"/>
      <c r="T215" s="290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92">
        <v>214</v>
      </c>
      <c r="B216" s="288">
        <f>Základ!B216</f>
        <v>0</v>
      </c>
      <c r="C216" s="288">
        <f>Základ!C216</f>
        <v>0</v>
      </c>
      <c r="D216" s="273">
        <f>SUM(Základ!D216,Základ!F216)</f>
        <v>0</v>
      </c>
      <c r="E216" s="273">
        <f>SUM(Základ!E216,Základ!G216)</f>
        <v>0</v>
      </c>
      <c r="F216" s="273">
        <f t="shared" si="0"/>
        <v>0</v>
      </c>
      <c r="G216" s="273">
        <f>SUM(Základ!I216)</f>
        <v>0</v>
      </c>
      <c r="H216" s="273"/>
      <c r="I216" s="299" t="s">
        <v>910</v>
      </c>
      <c r="J216" s="300" t="s">
        <v>911</v>
      </c>
      <c r="K216" s="300" t="s">
        <v>912</v>
      </c>
      <c r="L216" s="300" t="s">
        <v>913</v>
      </c>
      <c r="M216" s="300" t="s">
        <v>914</v>
      </c>
      <c r="N216" s="300" t="s">
        <v>915</v>
      </c>
      <c r="O216" s="300" t="s">
        <v>768</v>
      </c>
      <c r="P216" s="300" t="s">
        <v>916</v>
      </c>
      <c r="Q216" s="300" t="s">
        <v>917</v>
      </c>
      <c r="R216" s="300" t="s">
        <v>918</v>
      </c>
      <c r="S216" s="290"/>
      <c r="T216" s="290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92">
        <v>215</v>
      </c>
      <c r="B217" s="288">
        <f>Základ!B217</f>
        <v>0</v>
      </c>
      <c r="C217" s="288">
        <f>Základ!C217</f>
        <v>0</v>
      </c>
      <c r="D217" s="273">
        <f>SUM(Základ!D217,Základ!F217)</f>
        <v>0</v>
      </c>
      <c r="E217" s="273">
        <f>SUM(Základ!E217,Základ!G217)</f>
        <v>0</v>
      </c>
      <c r="F217" s="273">
        <f t="shared" si="0"/>
        <v>0</v>
      </c>
      <c r="G217" s="273">
        <f>SUM(Základ!I217)</f>
        <v>0</v>
      </c>
      <c r="H217" s="273"/>
      <c r="I217" s="299" t="s">
        <v>919</v>
      </c>
      <c r="J217" s="300" t="s">
        <v>920</v>
      </c>
      <c r="K217" s="300" t="s">
        <v>921</v>
      </c>
      <c r="L217" s="300" t="s">
        <v>922</v>
      </c>
      <c r="M217" s="300" t="s">
        <v>923</v>
      </c>
      <c r="N217" s="300" t="s">
        <v>924</v>
      </c>
      <c r="O217" s="300" t="s">
        <v>778</v>
      </c>
      <c r="P217" s="300" t="s">
        <v>925</v>
      </c>
      <c r="Q217" s="300" t="s">
        <v>926</v>
      </c>
      <c r="R217" s="300" t="s">
        <v>927</v>
      </c>
      <c r="S217" s="290"/>
      <c r="T217" s="290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92">
        <v>216</v>
      </c>
      <c r="B218" s="288">
        <f>Základ!B218</f>
        <v>0</v>
      </c>
      <c r="C218" s="288">
        <f>Základ!C218</f>
        <v>0</v>
      </c>
      <c r="D218" s="273">
        <f>SUM(Základ!D218,Základ!F218)</f>
        <v>0</v>
      </c>
      <c r="E218" s="273">
        <f>SUM(Základ!E218,Základ!G218)</f>
        <v>0</v>
      </c>
      <c r="F218" s="273">
        <f t="shared" si="0"/>
        <v>0</v>
      </c>
      <c r="G218" s="273">
        <f>SUM(Základ!I218)</f>
        <v>0</v>
      </c>
      <c r="H218" s="273"/>
      <c r="I218" s="299" t="s">
        <v>928</v>
      </c>
      <c r="J218" s="300" t="s">
        <v>929</v>
      </c>
      <c r="K218" s="300" t="s">
        <v>930</v>
      </c>
      <c r="L218" s="300" t="s">
        <v>931</v>
      </c>
      <c r="M218" s="300" t="s">
        <v>932</v>
      </c>
      <c r="N218" s="300" t="s">
        <v>933</v>
      </c>
      <c r="O218" s="300" t="s">
        <v>788</v>
      </c>
      <c r="P218" s="300" t="s">
        <v>934</v>
      </c>
      <c r="Q218" s="300" t="s">
        <v>935</v>
      </c>
      <c r="R218" s="300" t="s">
        <v>936</v>
      </c>
      <c r="S218" s="290"/>
      <c r="T218" s="290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92">
        <v>217</v>
      </c>
      <c r="B219" s="288">
        <f>Základ!B219</f>
        <v>0</v>
      </c>
      <c r="C219" s="288">
        <f>Základ!C219</f>
        <v>0</v>
      </c>
      <c r="D219" s="273">
        <f>SUM(Základ!D219,Základ!F219)</f>
        <v>0</v>
      </c>
      <c r="E219" s="273">
        <f>SUM(Základ!E219,Základ!G219)</f>
        <v>0</v>
      </c>
      <c r="F219" s="273">
        <f t="shared" si="0"/>
        <v>0</v>
      </c>
      <c r="G219" s="273">
        <f>SUM(Základ!I219)</f>
        <v>0</v>
      </c>
      <c r="H219" s="273"/>
      <c r="I219" s="299" t="s">
        <v>937</v>
      </c>
      <c r="J219" s="300" t="s">
        <v>938</v>
      </c>
      <c r="K219" s="300" t="s">
        <v>939</v>
      </c>
      <c r="L219" s="300" t="s">
        <v>940</v>
      </c>
      <c r="M219" s="300" t="s">
        <v>941</v>
      </c>
      <c r="N219" s="300" t="s">
        <v>942</v>
      </c>
      <c r="O219" s="300" t="s">
        <v>798</v>
      </c>
      <c r="P219" s="300" t="s">
        <v>943</v>
      </c>
      <c r="Q219" s="300" t="s">
        <v>944</v>
      </c>
      <c r="R219" s="300" t="s">
        <v>945</v>
      </c>
      <c r="S219" s="290"/>
      <c r="T219" s="290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91">
        <v>218</v>
      </c>
      <c r="B220" s="288">
        <f>Základ!B220</f>
        <v>0</v>
      </c>
      <c r="C220" s="288">
        <f>Základ!C220</f>
        <v>0</v>
      </c>
      <c r="D220" s="273">
        <f>SUM(Základ!D220,Základ!F220)</f>
        <v>0</v>
      </c>
      <c r="E220" s="273">
        <f>SUM(Základ!E220,Základ!G220)</f>
        <v>0</v>
      </c>
      <c r="F220" s="273">
        <f t="shared" si="0"/>
        <v>0</v>
      </c>
      <c r="G220" s="273">
        <f>SUM(Základ!I220)</f>
        <v>0</v>
      </c>
      <c r="H220" s="273"/>
      <c r="I220" s="299" t="s">
        <v>946</v>
      </c>
      <c r="J220" s="300" t="s">
        <v>947</v>
      </c>
      <c r="K220" s="300" t="s">
        <v>948</v>
      </c>
      <c r="L220" s="300" t="s">
        <v>949</v>
      </c>
      <c r="M220" s="300" t="s">
        <v>950</v>
      </c>
      <c r="N220" s="300" t="s">
        <v>951</v>
      </c>
      <c r="O220" s="300" t="s">
        <v>768</v>
      </c>
      <c r="P220" s="300" t="s">
        <v>952</v>
      </c>
      <c r="Q220" s="300" t="s">
        <v>953</v>
      </c>
      <c r="R220" s="300" t="s">
        <v>954</v>
      </c>
      <c r="S220" s="290"/>
      <c r="T220" s="290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91">
        <v>219</v>
      </c>
      <c r="B221" s="288">
        <f>Základ!B221</f>
        <v>0</v>
      </c>
      <c r="C221" s="288">
        <f>Základ!C221</f>
        <v>0</v>
      </c>
      <c r="D221" s="273">
        <f>SUM(Základ!D221,Základ!F221)</f>
        <v>0</v>
      </c>
      <c r="E221" s="273">
        <f>SUM(Základ!E221,Základ!G221)</f>
        <v>0</v>
      </c>
      <c r="F221" s="273">
        <f t="shared" si="0"/>
        <v>0</v>
      </c>
      <c r="G221" s="273">
        <f>SUM(Základ!I221)</f>
        <v>0</v>
      </c>
      <c r="H221" s="273"/>
      <c r="I221" s="299" t="s">
        <v>955</v>
      </c>
      <c r="J221" s="300" t="s">
        <v>956</v>
      </c>
      <c r="K221" s="300" t="s">
        <v>957</v>
      </c>
      <c r="L221" s="300" t="s">
        <v>958</v>
      </c>
      <c r="M221" s="300" t="s">
        <v>959</v>
      </c>
      <c r="N221" s="300" t="s">
        <v>960</v>
      </c>
      <c r="O221" s="300" t="s">
        <v>778</v>
      </c>
      <c r="P221" s="300" t="s">
        <v>961</v>
      </c>
      <c r="Q221" s="300" t="s">
        <v>962</v>
      </c>
      <c r="R221" s="300" t="s">
        <v>963</v>
      </c>
      <c r="S221" s="290"/>
      <c r="T221" s="290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91">
        <v>220</v>
      </c>
      <c r="B222" s="288">
        <f>Základ!B222</f>
        <v>0</v>
      </c>
      <c r="C222" s="288">
        <f>Základ!C222</f>
        <v>0</v>
      </c>
      <c r="D222" s="273">
        <f>SUM(Základ!D222,Základ!F222)</f>
        <v>0</v>
      </c>
      <c r="E222" s="273">
        <f>SUM(Základ!E222,Základ!G222)</f>
        <v>0</v>
      </c>
      <c r="F222" s="273">
        <f t="shared" si="0"/>
        <v>0</v>
      </c>
      <c r="G222" s="273">
        <f>SUM(Základ!I222)</f>
        <v>0</v>
      </c>
      <c r="H222" s="273"/>
      <c r="I222" s="299" t="s">
        <v>964</v>
      </c>
      <c r="J222" s="300" t="s">
        <v>965</v>
      </c>
      <c r="K222" s="300" t="s">
        <v>966</v>
      </c>
      <c r="L222" s="300" t="s">
        <v>967</v>
      </c>
      <c r="M222" s="300" t="s">
        <v>968</v>
      </c>
      <c r="N222" s="300" t="s">
        <v>969</v>
      </c>
      <c r="O222" s="300" t="s">
        <v>788</v>
      </c>
      <c r="P222" s="300" t="s">
        <v>970</v>
      </c>
      <c r="Q222" s="300" t="s">
        <v>971</v>
      </c>
      <c r="R222" s="300" t="s">
        <v>972</v>
      </c>
      <c r="S222" s="290"/>
      <c r="T222" s="290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91">
        <v>221</v>
      </c>
      <c r="B223" s="288">
        <f>Základ!B223</f>
        <v>0</v>
      </c>
      <c r="C223" s="288">
        <f>Základ!C223</f>
        <v>0</v>
      </c>
      <c r="D223" s="273">
        <f>SUM(Základ!D223,Základ!F223)</f>
        <v>0</v>
      </c>
      <c r="E223" s="273">
        <f>SUM(Základ!E223,Základ!G223)</f>
        <v>0</v>
      </c>
      <c r="F223" s="273">
        <f t="shared" si="0"/>
        <v>0</v>
      </c>
      <c r="G223" s="273">
        <f>SUM(Základ!I223)</f>
        <v>0</v>
      </c>
      <c r="H223" s="273"/>
      <c r="I223" s="299" t="s">
        <v>973</v>
      </c>
      <c r="J223" s="300" t="s">
        <v>974</v>
      </c>
      <c r="K223" s="300" t="s">
        <v>975</v>
      </c>
      <c r="L223" s="300" t="s">
        <v>976</v>
      </c>
      <c r="M223" s="300" t="s">
        <v>977</v>
      </c>
      <c r="N223" s="300" t="s">
        <v>978</v>
      </c>
      <c r="O223" s="300" t="s">
        <v>798</v>
      </c>
      <c r="P223" s="300" t="s">
        <v>979</v>
      </c>
      <c r="Q223" s="300" t="s">
        <v>980</v>
      </c>
      <c r="R223" s="300" t="s">
        <v>981</v>
      </c>
      <c r="S223" s="290"/>
      <c r="T223" s="290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91">
        <v>222</v>
      </c>
      <c r="B224" s="288">
        <f>Základ!B224</f>
        <v>0</v>
      </c>
      <c r="C224" s="288">
        <f>Základ!C224</f>
        <v>0</v>
      </c>
      <c r="D224" s="273">
        <f>SUM(Základ!D224,Základ!F224)</f>
        <v>0</v>
      </c>
      <c r="E224" s="273">
        <f>SUM(Základ!E224,Základ!G224)</f>
        <v>0</v>
      </c>
      <c r="F224" s="273">
        <f t="shared" si="0"/>
        <v>0</v>
      </c>
      <c r="G224" s="273">
        <f>SUM(Základ!I224)</f>
        <v>0</v>
      </c>
      <c r="H224" s="273"/>
      <c r="I224" s="299" t="s">
        <v>982</v>
      </c>
      <c r="J224" s="300" t="s">
        <v>983</v>
      </c>
      <c r="K224" s="300" t="s">
        <v>984</v>
      </c>
      <c r="L224" s="300" t="s">
        <v>985</v>
      </c>
      <c r="M224" s="300" t="s">
        <v>986</v>
      </c>
      <c r="N224" s="300" t="s">
        <v>987</v>
      </c>
      <c r="O224" s="300" t="s">
        <v>768</v>
      </c>
      <c r="P224" s="300" t="s">
        <v>988</v>
      </c>
      <c r="Q224" s="300" t="s">
        <v>989</v>
      </c>
      <c r="R224" s="300" t="s">
        <v>990</v>
      </c>
      <c r="S224" s="290"/>
      <c r="T224" s="290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91">
        <v>223</v>
      </c>
      <c r="B225" s="288">
        <f>Základ!B225</f>
        <v>0</v>
      </c>
      <c r="C225" s="288">
        <f>Základ!C225</f>
        <v>0</v>
      </c>
      <c r="D225" s="273">
        <f>SUM(Základ!D225,Základ!F225)</f>
        <v>0</v>
      </c>
      <c r="E225" s="273">
        <f>SUM(Základ!E225,Základ!G225)</f>
        <v>0</v>
      </c>
      <c r="F225" s="273">
        <f t="shared" si="0"/>
        <v>0</v>
      </c>
      <c r="G225" s="273">
        <f>SUM(Základ!I225)</f>
        <v>0</v>
      </c>
      <c r="H225" s="273"/>
      <c r="I225" s="299" t="s">
        <v>991</v>
      </c>
      <c r="J225" s="300" t="s">
        <v>992</v>
      </c>
      <c r="K225" s="300" t="s">
        <v>993</v>
      </c>
      <c r="L225" s="300" t="s">
        <v>994</v>
      </c>
      <c r="M225" s="300" t="s">
        <v>995</v>
      </c>
      <c r="N225" s="300" t="s">
        <v>996</v>
      </c>
      <c r="O225" s="300" t="s">
        <v>778</v>
      </c>
      <c r="P225" s="300" t="s">
        <v>997</v>
      </c>
      <c r="Q225" s="300" t="s">
        <v>998</v>
      </c>
      <c r="R225" s="300" t="s">
        <v>999</v>
      </c>
      <c r="S225" s="290"/>
      <c r="T225" s="290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91">
        <v>224</v>
      </c>
      <c r="B226" s="288">
        <f>Základ!B226</f>
        <v>0</v>
      </c>
      <c r="C226" s="288">
        <f>Základ!C226</f>
        <v>0</v>
      </c>
      <c r="D226" s="273">
        <f>SUM(Základ!D226,Základ!F226)</f>
        <v>0</v>
      </c>
      <c r="E226" s="273">
        <f>SUM(Základ!E226,Základ!G226)</f>
        <v>0</v>
      </c>
      <c r="F226" s="273">
        <f t="shared" si="0"/>
        <v>0</v>
      </c>
      <c r="G226" s="273">
        <f>SUM(Základ!I226)</f>
        <v>0</v>
      </c>
      <c r="H226" s="273"/>
      <c r="I226" s="299" t="s">
        <v>1000</v>
      </c>
      <c r="J226" s="300" t="s">
        <v>1001</v>
      </c>
      <c r="K226" s="300" t="s">
        <v>1002</v>
      </c>
      <c r="L226" s="300" t="s">
        <v>1003</v>
      </c>
      <c r="M226" s="300" t="s">
        <v>1004</v>
      </c>
      <c r="N226" s="300" t="s">
        <v>1005</v>
      </c>
      <c r="O226" s="300" t="s">
        <v>788</v>
      </c>
      <c r="P226" s="300" t="s">
        <v>1006</v>
      </c>
      <c r="Q226" s="300" t="s">
        <v>1007</v>
      </c>
      <c r="R226" s="300" t="s">
        <v>1008</v>
      </c>
      <c r="S226" s="290"/>
      <c r="T226" s="290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92">
        <v>225</v>
      </c>
      <c r="B227" s="288">
        <f>Základ!B227</f>
        <v>0</v>
      </c>
      <c r="C227" s="288">
        <f>Základ!C227</f>
        <v>0</v>
      </c>
      <c r="D227" s="273">
        <f>SUM(Základ!D227,Základ!F227)</f>
        <v>0</v>
      </c>
      <c r="E227" s="273">
        <f>SUM(Základ!E227,Základ!G227)</f>
        <v>0</v>
      </c>
      <c r="F227" s="273">
        <f t="shared" si="0"/>
        <v>0</v>
      </c>
      <c r="G227" s="273">
        <f>SUM(Základ!I227)</f>
        <v>0</v>
      </c>
      <c r="H227" s="273"/>
      <c r="I227" s="299" t="s">
        <v>1009</v>
      </c>
      <c r="J227" s="300" t="s">
        <v>1010</v>
      </c>
      <c r="K227" s="300" t="s">
        <v>1011</v>
      </c>
      <c r="L227" s="300" t="s">
        <v>1012</v>
      </c>
      <c r="M227" s="300" t="s">
        <v>1013</v>
      </c>
      <c r="N227" s="300" t="s">
        <v>1014</v>
      </c>
      <c r="O227" s="300" t="s">
        <v>798</v>
      </c>
      <c r="P227" s="300" t="s">
        <v>1015</v>
      </c>
      <c r="Q227" s="300" t="s">
        <v>1016</v>
      </c>
      <c r="R227" s="300" t="s">
        <v>1017</v>
      </c>
      <c r="S227" s="290"/>
      <c r="T227" s="290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92">
        <v>226</v>
      </c>
      <c r="B228" s="288">
        <f>Základ!B228</f>
        <v>0</v>
      </c>
      <c r="C228" s="288">
        <f>Základ!C228</f>
        <v>0</v>
      </c>
      <c r="D228" s="273">
        <f>SUM(Základ!D228,Základ!F228)</f>
        <v>0</v>
      </c>
      <c r="E228" s="273">
        <f>SUM(Základ!E228,Základ!G228)</f>
        <v>0</v>
      </c>
      <c r="F228" s="273">
        <f t="shared" si="0"/>
        <v>0</v>
      </c>
      <c r="G228" s="273">
        <f>SUM(Základ!I228)</f>
        <v>0</v>
      </c>
      <c r="H228" s="273"/>
      <c r="I228" s="299" t="s">
        <v>1018</v>
      </c>
      <c r="J228" s="300" t="s">
        <v>1019</v>
      </c>
      <c r="K228" s="300" t="s">
        <v>1020</v>
      </c>
      <c r="L228" s="300" t="s">
        <v>1021</v>
      </c>
      <c r="M228" s="300" t="s">
        <v>1022</v>
      </c>
      <c r="N228" s="300" t="s">
        <v>1023</v>
      </c>
      <c r="O228" s="300" t="s">
        <v>768</v>
      </c>
      <c r="P228" s="300" t="s">
        <v>1024</v>
      </c>
      <c r="Q228" s="300" t="s">
        <v>1025</v>
      </c>
      <c r="R228" s="300" t="s">
        <v>1026</v>
      </c>
      <c r="S228" s="290"/>
      <c r="T228" s="290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92">
        <v>227</v>
      </c>
      <c r="B229" s="288">
        <f>Základ!B229</f>
        <v>0</v>
      </c>
      <c r="C229" s="288">
        <f>Základ!C229</f>
        <v>0</v>
      </c>
      <c r="D229" s="273">
        <f>SUM(Základ!D229,Základ!F229)</f>
        <v>0</v>
      </c>
      <c r="E229" s="273">
        <f>SUM(Základ!E229,Základ!G229)</f>
        <v>0</v>
      </c>
      <c r="F229" s="273">
        <f t="shared" si="0"/>
        <v>0</v>
      </c>
      <c r="G229" s="273">
        <f>SUM(Základ!I229)</f>
        <v>0</v>
      </c>
      <c r="H229" s="273"/>
      <c r="I229" s="299" t="s">
        <v>1027</v>
      </c>
      <c r="J229" s="300" t="s">
        <v>1028</v>
      </c>
      <c r="K229" s="300" t="s">
        <v>1029</v>
      </c>
      <c r="L229" s="300" t="s">
        <v>1030</v>
      </c>
      <c r="M229" s="300" t="s">
        <v>1031</v>
      </c>
      <c r="N229" s="300" t="s">
        <v>1032</v>
      </c>
      <c r="O229" s="300" t="s">
        <v>778</v>
      </c>
      <c r="P229" s="300" t="s">
        <v>1033</v>
      </c>
      <c r="Q229" s="300" t="s">
        <v>1034</v>
      </c>
      <c r="R229" s="300" t="s">
        <v>1035</v>
      </c>
      <c r="S229" s="290"/>
      <c r="T229" s="290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92">
        <v>228</v>
      </c>
      <c r="B230" s="288">
        <f>Základ!B230</f>
        <v>0</v>
      </c>
      <c r="C230" s="288">
        <f>Základ!C230</f>
        <v>0</v>
      </c>
      <c r="D230" s="273">
        <f>SUM(Základ!D230,Základ!F230)</f>
        <v>0</v>
      </c>
      <c r="E230" s="273">
        <f>SUM(Základ!E230,Základ!G230)</f>
        <v>0</v>
      </c>
      <c r="F230" s="273">
        <f t="shared" si="0"/>
        <v>0</v>
      </c>
      <c r="G230" s="273">
        <f>SUM(Základ!I230)</f>
        <v>0</v>
      </c>
      <c r="H230" s="273"/>
      <c r="I230" s="299" t="s">
        <v>1036</v>
      </c>
      <c r="J230" s="300" t="s">
        <v>1037</v>
      </c>
      <c r="K230" s="300" t="s">
        <v>1038</v>
      </c>
      <c r="L230" s="300" t="s">
        <v>1039</v>
      </c>
      <c r="M230" s="300" t="s">
        <v>1040</v>
      </c>
      <c r="N230" s="300" t="s">
        <v>1041</v>
      </c>
      <c r="O230" s="300" t="s">
        <v>788</v>
      </c>
      <c r="P230" s="300" t="s">
        <v>1042</v>
      </c>
      <c r="Q230" s="300" t="s">
        <v>1043</v>
      </c>
      <c r="R230" s="300" t="s">
        <v>1044</v>
      </c>
      <c r="S230" s="290"/>
      <c r="T230" s="290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92">
        <v>229</v>
      </c>
      <c r="B231" s="288">
        <f>Základ!B231</f>
        <v>0</v>
      </c>
      <c r="C231" s="288">
        <f>Základ!C231</f>
        <v>0</v>
      </c>
      <c r="D231" s="273">
        <f>SUM(Základ!D231,Základ!F231)</f>
        <v>0</v>
      </c>
      <c r="E231" s="273">
        <f>SUM(Základ!E231,Základ!G231)</f>
        <v>0</v>
      </c>
      <c r="F231" s="273">
        <f t="shared" si="0"/>
        <v>0</v>
      </c>
      <c r="G231" s="273">
        <f>SUM(Základ!I231)</f>
        <v>0</v>
      </c>
      <c r="H231" s="273"/>
      <c r="I231" s="299" t="s">
        <v>1045</v>
      </c>
      <c r="J231" s="300" t="s">
        <v>1046</v>
      </c>
      <c r="K231" s="300" t="s">
        <v>1047</v>
      </c>
      <c r="L231" s="300" t="s">
        <v>1048</v>
      </c>
      <c r="M231" s="300" t="s">
        <v>1049</v>
      </c>
      <c r="N231" s="300" t="s">
        <v>1050</v>
      </c>
      <c r="O231" s="300" t="s">
        <v>798</v>
      </c>
      <c r="P231" s="300" t="s">
        <v>1051</v>
      </c>
      <c r="Q231" s="300" t="s">
        <v>1052</v>
      </c>
      <c r="R231" s="300" t="s">
        <v>1053</v>
      </c>
      <c r="S231" s="290"/>
      <c r="T231" s="290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92">
        <v>230</v>
      </c>
      <c r="B232" s="288">
        <f>Základ!B232</f>
        <v>0</v>
      </c>
      <c r="C232" s="288">
        <f>Základ!C232</f>
        <v>0</v>
      </c>
      <c r="D232" s="273">
        <f>SUM(Základ!D232,Základ!F232)</f>
        <v>0</v>
      </c>
      <c r="E232" s="273">
        <f>SUM(Základ!E232,Základ!G232)</f>
        <v>0</v>
      </c>
      <c r="F232" s="273">
        <f t="shared" si="0"/>
        <v>0</v>
      </c>
      <c r="G232" s="273">
        <f>SUM(Základ!I232)</f>
        <v>0</v>
      </c>
      <c r="H232" s="273"/>
      <c r="I232" s="299" t="s">
        <v>1054</v>
      </c>
      <c r="J232" s="300" t="s">
        <v>1055</v>
      </c>
      <c r="K232" s="300" t="s">
        <v>1056</v>
      </c>
      <c r="L232" s="300" t="s">
        <v>1057</v>
      </c>
      <c r="M232" s="300" t="s">
        <v>1058</v>
      </c>
      <c r="N232" s="300" t="s">
        <v>1059</v>
      </c>
      <c r="O232" s="300" t="s">
        <v>768</v>
      </c>
      <c r="P232" s="300" t="s">
        <v>1060</v>
      </c>
      <c r="Q232" s="300" t="s">
        <v>1061</v>
      </c>
      <c r="R232" s="300" t="s">
        <v>1062</v>
      </c>
      <c r="S232" s="290"/>
      <c r="T232" s="290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92">
        <v>231</v>
      </c>
      <c r="B233" s="288">
        <f>Základ!B233</f>
        <v>0</v>
      </c>
      <c r="C233" s="288">
        <f>Základ!C233</f>
        <v>0</v>
      </c>
      <c r="D233" s="273">
        <f>SUM(Základ!D233,Základ!F233)</f>
        <v>0</v>
      </c>
      <c r="E233" s="273">
        <f>SUM(Základ!E233,Základ!G233)</f>
        <v>0</v>
      </c>
      <c r="F233" s="273">
        <f t="shared" si="0"/>
        <v>0</v>
      </c>
      <c r="G233" s="273">
        <f>SUM(Základ!I233)</f>
        <v>0</v>
      </c>
      <c r="H233" s="273"/>
      <c r="I233" s="299" t="s">
        <v>1063</v>
      </c>
      <c r="J233" s="300" t="s">
        <v>1064</v>
      </c>
      <c r="K233" s="300" t="s">
        <v>1065</v>
      </c>
      <c r="L233" s="300" t="s">
        <v>1066</v>
      </c>
      <c r="M233" s="300" t="s">
        <v>1067</v>
      </c>
      <c r="N233" s="300" t="s">
        <v>1068</v>
      </c>
      <c r="O233" s="300" t="s">
        <v>778</v>
      </c>
      <c r="P233" s="300" t="s">
        <v>1069</v>
      </c>
      <c r="Q233" s="300" t="s">
        <v>1070</v>
      </c>
      <c r="R233" s="300" t="s">
        <v>1071</v>
      </c>
      <c r="S233" s="290"/>
      <c r="T233" s="290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91">
        <v>232</v>
      </c>
      <c r="B234" s="288">
        <f>Základ!B234</f>
        <v>0</v>
      </c>
      <c r="C234" s="288">
        <f>Základ!C234</f>
        <v>0</v>
      </c>
      <c r="D234" s="273">
        <f>SUM(Základ!D234,Základ!F234)</f>
        <v>0</v>
      </c>
      <c r="E234" s="273">
        <f>SUM(Základ!E234,Základ!G234)</f>
        <v>0</v>
      </c>
      <c r="F234" s="273">
        <f t="shared" si="0"/>
        <v>0</v>
      </c>
      <c r="G234" s="273">
        <f>SUM(Základ!I234)</f>
        <v>0</v>
      </c>
      <c r="H234" s="273"/>
      <c r="I234" s="299" t="s">
        <v>1072</v>
      </c>
      <c r="J234" s="300" t="s">
        <v>1073</v>
      </c>
      <c r="K234" s="300" t="s">
        <v>1074</v>
      </c>
      <c r="L234" s="300" t="s">
        <v>1075</v>
      </c>
      <c r="M234" s="300" t="s">
        <v>1076</v>
      </c>
      <c r="N234" s="300" t="s">
        <v>1077</v>
      </c>
      <c r="O234" s="300" t="s">
        <v>788</v>
      </c>
      <c r="P234" s="300" t="s">
        <v>1078</v>
      </c>
      <c r="Q234" s="300" t="s">
        <v>1079</v>
      </c>
      <c r="R234" s="300" t="s">
        <v>1080</v>
      </c>
      <c r="S234" s="290"/>
      <c r="T234" s="290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91">
        <v>233</v>
      </c>
      <c r="B235" s="288">
        <f>Základ!B235</f>
        <v>0</v>
      </c>
      <c r="C235" s="288">
        <f>Základ!C235</f>
        <v>0</v>
      </c>
      <c r="D235" s="273">
        <f>SUM(Základ!D235,Základ!F235)</f>
        <v>0</v>
      </c>
      <c r="E235" s="273">
        <f>SUM(Základ!E235,Základ!G235)</f>
        <v>0</v>
      </c>
      <c r="F235" s="273">
        <f t="shared" si="0"/>
        <v>0</v>
      </c>
      <c r="G235" s="273">
        <f>SUM(Základ!I235)</f>
        <v>0</v>
      </c>
      <c r="H235" s="273"/>
      <c r="I235" s="299" t="s">
        <v>1081</v>
      </c>
      <c r="J235" s="300" t="s">
        <v>1082</v>
      </c>
      <c r="K235" s="300" t="s">
        <v>1083</v>
      </c>
      <c r="L235" s="300" t="s">
        <v>1084</v>
      </c>
      <c r="M235" s="300" t="s">
        <v>1085</v>
      </c>
      <c r="N235" s="300" t="s">
        <v>1086</v>
      </c>
      <c r="O235" s="300" t="s">
        <v>798</v>
      </c>
      <c r="P235" s="300" t="s">
        <v>1087</v>
      </c>
      <c r="Q235" s="300" t="s">
        <v>1088</v>
      </c>
      <c r="R235" s="300" t="s">
        <v>1089</v>
      </c>
      <c r="S235" s="290"/>
      <c r="T235" s="290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91">
        <v>234</v>
      </c>
      <c r="B236" s="288">
        <f>Základ!B236</f>
        <v>0</v>
      </c>
      <c r="C236" s="288">
        <f>Základ!C236</f>
        <v>0</v>
      </c>
      <c r="D236" s="273">
        <f>SUM(Základ!D236,Základ!F236)</f>
        <v>0</v>
      </c>
      <c r="E236" s="273">
        <f>SUM(Základ!E236,Základ!G236)</f>
        <v>0</v>
      </c>
      <c r="F236" s="273">
        <f t="shared" si="0"/>
        <v>0</v>
      </c>
      <c r="G236" s="273">
        <f>SUM(Základ!I236)</f>
        <v>0</v>
      </c>
      <c r="H236" s="273"/>
      <c r="I236" s="299" t="s">
        <v>1090</v>
      </c>
      <c r="J236" s="300" t="s">
        <v>1091</v>
      </c>
      <c r="K236" s="300" t="s">
        <v>1092</v>
      </c>
      <c r="L236" s="300" t="s">
        <v>1093</v>
      </c>
      <c r="M236" s="300" t="s">
        <v>1094</v>
      </c>
      <c r="N236" s="300" t="s">
        <v>1095</v>
      </c>
      <c r="O236" s="300" t="s">
        <v>768</v>
      </c>
      <c r="P236" s="300" t="s">
        <v>1096</v>
      </c>
      <c r="Q236" s="300" t="s">
        <v>1097</v>
      </c>
      <c r="R236" s="300" t="s">
        <v>1098</v>
      </c>
      <c r="S236" s="290"/>
      <c r="T236" s="290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91">
        <v>235</v>
      </c>
      <c r="B237" s="288">
        <f>Základ!B237</f>
        <v>0</v>
      </c>
      <c r="C237" s="288">
        <f>Základ!C237</f>
        <v>0</v>
      </c>
      <c r="D237" s="273">
        <f>SUM(Základ!D237,Základ!F237)</f>
        <v>0</v>
      </c>
      <c r="E237" s="273">
        <f>SUM(Základ!E237,Základ!G237)</f>
        <v>0</v>
      </c>
      <c r="F237" s="273">
        <f t="shared" si="0"/>
        <v>0</v>
      </c>
      <c r="G237" s="273">
        <f>SUM(Základ!I237)</f>
        <v>0</v>
      </c>
      <c r="H237" s="273"/>
      <c r="I237" s="299" t="s">
        <v>1099</v>
      </c>
      <c r="J237" s="300" t="s">
        <v>1100</v>
      </c>
      <c r="K237" s="300" t="s">
        <v>1101</v>
      </c>
      <c r="L237" s="300" t="s">
        <v>1102</v>
      </c>
      <c r="M237" s="300" t="s">
        <v>1103</v>
      </c>
      <c r="N237" s="300" t="s">
        <v>1104</v>
      </c>
      <c r="O237" s="300" t="s">
        <v>778</v>
      </c>
      <c r="P237" s="300" t="s">
        <v>1105</v>
      </c>
      <c r="Q237" s="300" t="s">
        <v>1106</v>
      </c>
      <c r="R237" s="300" t="s">
        <v>1107</v>
      </c>
      <c r="S237" s="290"/>
      <c r="T237" s="290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91">
        <v>236</v>
      </c>
      <c r="B238" s="288">
        <f>Základ!B238</f>
        <v>0</v>
      </c>
      <c r="C238" s="288">
        <f>Základ!C238</f>
        <v>0</v>
      </c>
      <c r="D238" s="273">
        <f>SUM(Základ!D238,Základ!F238)</f>
        <v>0</v>
      </c>
      <c r="E238" s="273">
        <f>SUM(Základ!E238,Základ!G238)</f>
        <v>0</v>
      </c>
      <c r="F238" s="273">
        <f t="shared" si="0"/>
        <v>0</v>
      </c>
      <c r="G238" s="273">
        <f>SUM(Základ!I238)</f>
        <v>0</v>
      </c>
      <c r="H238" s="273"/>
      <c r="I238" s="299" t="s">
        <v>1108</v>
      </c>
      <c r="J238" s="300" t="s">
        <v>1109</v>
      </c>
      <c r="K238" s="300" t="s">
        <v>1110</v>
      </c>
      <c r="L238" s="300" t="s">
        <v>1111</v>
      </c>
      <c r="M238" s="300" t="s">
        <v>1112</v>
      </c>
      <c r="N238" s="300" t="s">
        <v>1113</v>
      </c>
      <c r="O238" s="300" t="s">
        <v>788</v>
      </c>
      <c r="P238" s="300" t="s">
        <v>1114</v>
      </c>
      <c r="Q238" s="300" t="s">
        <v>1115</v>
      </c>
      <c r="R238" s="300" t="s">
        <v>1116</v>
      </c>
      <c r="S238" s="290"/>
      <c r="T238" s="290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91">
        <v>237</v>
      </c>
      <c r="B239" s="288">
        <f>Základ!B239</f>
        <v>0</v>
      </c>
      <c r="C239" s="288">
        <f>Základ!C239</f>
        <v>0</v>
      </c>
      <c r="D239" s="273">
        <f>SUM(Základ!D239,Základ!F239)</f>
        <v>0</v>
      </c>
      <c r="E239" s="273">
        <f>SUM(Základ!E239,Základ!G239)</f>
        <v>0</v>
      </c>
      <c r="F239" s="273">
        <f t="shared" si="0"/>
        <v>0</v>
      </c>
      <c r="G239" s="273">
        <f>SUM(Základ!I239)</f>
        <v>0</v>
      </c>
      <c r="H239" s="273"/>
      <c r="I239" s="299" t="s">
        <v>1117</v>
      </c>
      <c r="J239" s="300" t="s">
        <v>1118</v>
      </c>
      <c r="K239" s="300" t="s">
        <v>1119</v>
      </c>
      <c r="L239" s="300" t="s">
        <v>1120</v>
      </c>
      <c r="M239" s="300" t="s">
        <v>1121</v>
      </c>
      <c r="N239" s="300" t="s">
        <v>1122</v>
      </c>
      <c r="O239" s="300" t="s">
        <v>798</v>
      </c>
      <c r="P239" s="300" t="s">
        <v>1123</v>
      </c>
      <c r="Q239" s="300" t="s">
        <v>1124</v>
      </c>
      <c r="R239" s="300" t="s">
        <v>1125</v>
      </c>
      <c r="S239" s="290"/>
      <c r="T239" s="290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91">
        <v>238</v>
      </c>
      <c r="B240" s="288">
        <f>Základ!B240</f>
        <v>0</v>
      </c>
      <c r="C240" s="288">
        <f>Základ!C240</f>
        <v>0</v>
      </c>
      <c r="D240" s="273">
        <f>SUM(Základ!D240,Základ!F240)</f>
        <v>0</v>
      </c>
      <c r="E240" s="273">
        <f>SUM(Základ!E240,Základ!G240)</f>
        <v>0</v>
      </c>
      <c r="F240" s="273">
        <f t="shared" si="0"/>
        <v>0</v>
      </c>
      <c r="G240" s="273">
        <f>SUM(Základ!I240)</f>
        <v>0</v>
      </c>
      <c r="H240" s="273"/>
      <c r="I240" s="299" t="s">
        <v>1126</v>
      </c>
      <c r="J240" s="300" t="s">
        <v>1127</v>
      </c>
      <c r="K240" s="300" t="s">
        <v>1128</v>
      </c>
      <c r="L240" s="300" t="s">
        <v>1129</v>
      </c>
      <c r="M240" s="300" t="s">
        <v>1130</v>
      </c>
      <c r="N240" s="300" t="s">
        <v>1131</v>
      </c>
      <c r="O240" s="300" t="s">
        <v>768</v>
      </c>
      <c r="P240" s="300" t="s">
        <v>1132</v>
      </c>
      <c r="Q240" s="300" t="s">
        <v>1133</v>
      </c>
      <c r="R240" s="300" t="s">
        <v>1134</v>
      </c>
      <c r="S240" s="290"/>
      <c r="T240" s="290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92">
        <v>239</v>
      </c>
      <c r="B241" s="288">
        <f>Základ!B241</f>
        <v>0</v>
      </c>
      <c r="C241" s="288">
        <f>Základ!C241</f>
        <v>0</v>
      </c>
      <c r="D241" s="273">
        <f>SUM(Základ!D241,Základ!F241)</f>
        <v>0</v>
      </c>
      <c r="E241" s="273">
        <f>SUM(Základ!E241,Základ!G241)</f>
        <v>0</v>
      </c>
      <c r="F241" s="273">
        <f t="shared" si="0"/>
        <v>0</v>
      </c>
      <c r="G241" s="273">
        <f>SUM(Základ!I241)</f>
        <v>0</v>
      </c>
      <c r="H241" s="273"/>
      <c r="I241" s="299" t="s">
        <v>1135</v>
      </c>
      <c r="J241" s="300" t="s">
        <v>1136</v>
      </c>
      <c r="K241" s="300" t="s">
        <v>1137</v>
      </c>
      <c r="L241" s="300" t="s">
        <v>1138</v>
      </c>
      <c r="M241" s="300" t="s">
        <v>1139</v>
      </c>
      <c r="N241" s="300" t="s">
        <v>1140</v>
      </c>
      <c r="O241" s="300" t="s">
        <v>778</v>
      </c>
      <c r="P241" s="300" t="s">
        <v>1141</v>
      </c>
      <c r="Q241" s="300" t="s">
        <v>1142</v>
      </c>
      <c r="R241" s="300" t="s">
        <v>1143</v>
      </c>
      <c r="S241" s="290"/>
      <c r="T241" s="290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92">
        <v>240</v>
      </c>
      <c r="B242" s="288">
        <f>Základ!B242</f>
        <v>0</v>
      </c>
      <c r="C242" s="288">
        <f>Základ!C242</f>
        <v>0</v>
      </c>
      <c r="D242" s="273">
        <f>SUM(Základ!D242,Základ!F242)</f>
        <v>0</v>
      </c>
      <c r="E242" s="273">
        <f>SUM(Základ!E242,Základ!G242)</f>
        <v>0</v>
      </c>
      <c r="F242" s="273">
        <f t="shared" si="0"/>
        <v>0</v>
      </c>
      <c r="G242" s="273">
        <f>SUM(Základ!I242)</f>
        <v>0</v>
      </c>
      <c r="H242" s="273"/>
      <c r="I242" s="299" t="s">
        <v>1144</v>
      </c>
      <c r="J242" s="300" t="s">
        <v>1145</v>
      </c>
      <c r="K242" s="300" t="s">
        <v>1146</v>
      </c>
      <c r="L242" s="300" t="s">
        <v>1147</v>
      </c>
      <c r="M242" s="300" t="s">
        <v>1148</v>
      </c>
      <c r="N242" s="300" t="s">
        <v>1149</v>
      </c>
      <c r="O242" s="300" t="s">
        <v>788</v>
      </c>
      <c r="P242" s="300" t="s">
        <v>1150</v>
      </c>
      <c r="Q242" s="300" t="s">
        <v>1151</v>
      </c>
      <c r="R242" s="300" t="s">
        <v>1152</v>
      </c>
      <c r="S242" s="290"/>
      <c r="T242" s="290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92">
        <v>241</v>
      </c>
      <c r="B243" s="288">
        <f>Základ!B243</f>
        <v>0</v>
      </c>
      <c r="C243" s="288">
        <f>Základ!C243</f>
        <v>0</v>
      </c>
      <c r="D243" s="273">
        <f>SUM(Základ!D243,Základ!F243)</f>
        <v>0</v>
      </c>
      <c r="E243" s="273">
        <f>SUM(Základ!E243,Základ!G243)</f>
        <v>0</v>
      </c>
      <c r="F243" s="273">
        <f t="shared" si="0"/>
        <v>0</v>
      </c>
      <c r="G243" s="273">
        <f>SUM(Základ!I243)</f>
        <v>0</v>
      </c>
      <c r="H243" s="273"/>
      <c r="I243" s="299" t="s">
        <v>1153</v>
      </c>
      <c r="J243" s="300" t="s">
        <v>1154</v>
      </c>
      <c r="K243" s="300" t="s">
        <v>1155</v>
      </c>
      <c r="L243" s="300" t="s">
        <v>1156</v>
      </c>
      <c r="M243" s="300" t="s">
        <v>1157</v>
      </c>
      <c r="N243" s="300" t="s">
        <v>1158</v>
      </c>
      <c r="O243" s="300" t="s">
        <v>798</v>
      </c>
      <c r="P243" s="300" t="s">
        <v>1159</v>
      </c>
      <c r="Q243" s="300" t="s">
        <v>1160</v>
      </c>
      <c r="R243" s="300" t="s">
        <v>1161</v>
      </c>
      <c r="S243" s="290"/>
      <c r="T243" s="290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92">
        <v>242</v>
      </c>
      <c r="B244" s="288">
        <f>Základ!B244</f>
        <v>0</v>
      </c>
      <c r="C244" s="288">
        <f>Základ!C244</f>
        <v>0</v>
      </c>
      <c r="D244" s="273">
        <f>SUM(Základ!D244,Základ!F244)</f>
        <v>0</v>
      </c>
      <c r="E244" s="273">
        <f>SUM(Základ!E244,Základ!G244)</f>
        <v>0</v>
      </c>
      <c r="F244" s="273">
        <f t="shared" si="0"/>
        <v>0</v>
      </c>
      <c r="G244" s="273">
        <f>SUM(Základ!I244)</f>
        <v>0</v>
      </c>
      <c r="H244" s="273"/>
      <c r="I244" s="299" t="s">
        <v>1162</v>
      </c>
      <c r="J244" s="300" t="s">
        <v>1163</v>
      </c>
      <c r="K244" s="300" t="s">
        <v>1164</v>
      </c>
      <c r="L244" s="300" t="s">
        <v>1165</v>
      </c>
      <c r="M244" s="300" t="s">
        <v>1166</v>
      </c>
      <c r="N244" s="300" t="s">
        <v>1167</v>
      </c>
      <c r="O244" s="300" t="s">
        <v>768</v>
      </c>
      <c r="P244" s="300" t="s">
        <v>1168</v>
      </c>
      <c r="Q244" s="300" t="s">
        <v>1169</v>
      </c>
      <c r="R244" s="300" t="s">
        <v>1170</v>
      </c>
      <c r="S244" s="290"/>
      <c r="T244" s="290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92">
        <v>243</v>
      </c>
      <c r="B245" s="288">
        <f>Základ!B245</f>
        <v>0</v>
      </c>
      <c r="C245" s="288">
        <f>Základ!C245</f>
        <v>0</v>
      </c>
      <c r="D245" s="273">
        <f>SUM(Základ!D245,Základ!F245)</f>
        <v>0</v>
      </c>
      <c r="E245" s="273">
        <f>SUM(Základ!E245,Základ!G245)</f>
        <v>0</v>
      </c>
      <c r="F245" s="273">
        <f t="shared" si="0"/>
        <v>0</v>
      </c>
      <c r="G245" s="273">
        <f>SUM(Základ!I245)</f>
        <v>0</v>
      </c>
      <c r="H245" s="273"/>
      <c r="I245" s="299" t="s">
        <v>1171</v>
      </c>
      <c r="J245" s="300" t="s">
        <v>1172</v>
      </c>
      <c r="K245" s="300" t="s">
        <v>1173</v>
      </c>
      <c r="L245" s="300" t="s">
        <v>1174</v>
      </c>
      <c r="M245" s="300" t="s">
        <v>1175</v>
      </c>
      <c r="N245" s="300" t="s">
        <v>1176</v>
      </c>
      <c r="O245" s="300" t="s">
        <v>778</v>
      </c>
      <c r="P245" s="300" t="s">
        <v>1177</v>
      </c>
      <c r="Q245" s="300" t="s">
        <v>1178</v>
      </c>
      <c r="R245" s="300" t="s">
        <v>1179</v>
      </c>
      <c r="S245" s="290"/>
      <c r="T245" s="290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92">
        <v>244</v>
      </c>
      <c r="B246" s="288">
        <f>Základ!B246</f>
        <v>0</v>
      </c>
      <c r="C246" s="288">
        <f>Základ!C246</f>
        <v>0</v>
      </c>
      <c r="D246" s="273">
        <f>SUM(Základ!D246,Základ!F246)</f>
        <v>0</v>
      </c>
      <c r="E246" s="273">
        <f>SUM(Základ!E246,Základ!G246)</f>
        <v>0</v>
      </c>
      <c r="F246" s="273">
        <f t="shared" si="0"/>
        <v>0</v>
      </c>
      <c r="G246" s="273">
        <f>SUM(Základ!I246)</f>
        <v>0</v>
      </c>
      <c r="H246" s="273"/>
      <c r="I246" s="299" t="s">
        <v>1180</v>
      </c>
      <c r="J246" s="300" t="s">
        <v>1181</v>
      </c>
      <c r="K246" s="300" t="s">
        <v>1182</v>
      </c>
      <c r="L246" s="300" t="s">
        <v>1183</v>
      </c>
      <c r="M246" s="300" t="s">
        <v>1184</v>
      </c>
      <c r="N246" s="300" t="s">
        <v>1185</v>
      </c>
      <c r="O246" s="300" t="s">
        <v>788</v>
      </c>
      <c r="P246" s="300" t="s">
        <v>1186</v>
      </c>
      <c r="Q246" s="300" t="s">
        <v>1187</v>
      </c>
      <c r="R246" s="300" t="s">
        <v>1188</v>
      </c>
      <c r="S246" s="290"/>
      <c r="T246" s="290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92">
        <v>245</v>
      </c>
      <c r="B247" s="288">
        <f>Základ!B247</f>
        <v>0</v>
      </c>
      <c r="C247" s="288">
        <f>Základ!C247</f>
        <v>0</v>
      </c>
      <c r="D247" s="273">
        <f>SUM(Základ!D247,Základ!F247)</f>
        <v>0</v>
      </c>
      <c r="E247" s="273">
        <f>SUM(Základ!E247,Základ!G247)</f>
        <v>0</v>
      </c>
      <c r="F247" s="273">
        <f t="shared" si="0"/>
        <v>0</v>
      </c>
      <c r="G247" s="273">
        <f>SUM(Základ!I247)</f>
        <v>0</v>
      </c>
      <c r="H247" s="273"/>
      <c r="I247" s="299" t="s">
        <v>1189</v>
      </c>
      <c r="J247" s="300" t="s">
        <v>1190</v>
      </c>
      <c r="K247" s="300" t="s">
        <v>1191</v>
      </c>
      <c r="L247" s="300" t="s">
        <v>1192</v>
      </c>
      <c r="M247" s="300" t="s">
        <v>1193</v>
      </c>
      <c r="N247" s="300" t="s">
        <v>1194</v>
      </c>
      <c r="O247" s="300" t="s">
        <v>798</v>
      </c>
      <c r="P247" s="300" t="s">
        <v>1195</v>
      </c>
      <c r="Q247" s="300" t="s">
        <v>1196</v>
      </c>
      <c r="R247" s="300" t="s">
        <v>1197</v>
      </c>
      <c r="S247" s="290"/>
      <c r="T247" s="290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91">
        <v>246</v>
      </c>
      <c r="B248" s="288">
        <f>Základ!B248</f>
        <v>0</v>
      </c>
      <c r="C248" s="288">
        <f>Základ!C248</f>
        <v>0</v>
      </c>
      <c r="D248" s="273">
        <f>SUM(Základ!D248,Základ!F248)</f>
        <v>0</v>
      </c>
      <c r="E248" s="273">
        <f>SUM(Základ!E248,Základ!G248)</f>
        <v>0</v>
      </c>
      <c r="F248" s="273">
        <f t="shared" si="0"/>
        <v>0</v>
      </c>
      <c r="G248" s="273">
        <f>SUM(Základ!I248)</f>
        <v>0</v>
      </c>
      <c r="H248" s="273"/>
      <c r="I248" s="299" t="s">
        <v>1198</v>
      </c>
      <c r="J248" s="300" t="s">
        <v>1199</v>
      </c>
      <c r="K248" s="300" t="s">
        <v>1200</v>
      </c>
      <c r="L248" s="300" t="s">
        <v>1201</v>
      </c>
      <c r="M248" s="300" t="s">
        <v>1202</v>
      </c>
      <c r="N248" s="300" t="s">
        <v>1203</v>
      </c>
      <c r="O248" s="300" t="s">
        <v>768</v>
      </c>
      <c r="P248" s="300" t="s">
        <v>1204</v>
      </c>
      <c r="Q248" s="300" t="s">
        <v>1205</v>
      </c>
      <c r="R248" s="300" t="s">
        <v>1206</v>
      </c>
      <c r="S248" s="290"/>
      <c r="T248" s="290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91">
        <v>247</v>
      </c>
      <c r="B249" s="288">
        <f>Základ!B249</f>
        <v>0</v>
      </c>
      <c r="C249" s="288">
        <f>Základ!C249</f>
        <v>0</v>
      </c>
      <c r="D249" s="273">
        <f>SUM(Základ!D249,Základ!F249)</f>
        <v>0</v>
      </c>
      <c r="E249" s="273">
        <f>SUM(Základ!E249,Základ!G249)</f>
        <v>0</v>
      </c>
      <c r="F249" s="273">
        <f t="shared" si="0"/>
        <v>0</v>
      </c>
      <c r="G249" s="273">
        <f>SUM(Základ!I249)</f>
        <v>0</v>
      </c>
      <c r="H249" s="273"/>
      <c r="I249" s="299" t="s">
        <v>1207</v>
      </c>
      <c r="J249" s="300" t="s">
        <v>1208</v>
      </c>
      <c r="K249" s="300" t="s">
        <v>1209</v>
      </c>
      <c r="L249" s="300" t="s">
        <v>1210</v>
      </c>
      <c r="M249" s="300" t="s">
        <v>1211</v>
      </c>
      <c r="N249" s="300" t="s">
        <v>1212</v>
      </c>
      <c r="O249" s="300" t="s">
        <v>778</v>
      </c>
      <c r="P249" s="300" t="s">
        <v>1213</v>
      </c>
      <c r="Q249" s="300" t="s">
        <v>1214</v>
      </c>
      <c r="R249" s="300" t="s">
        <v>1215</v>
      </c>
      <c r="S249" s="290"/>
      <c r="T249" s="290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91">
        <v>248</v>
      </c>
      <c r="B250" s="288">
        <f>Základ!B250</f>
        <v>0</v>
      </c>
      <c r="C250" s="288">
        <f>Základ!C250</f>
        <v>0</v>
      </c>
      <c r="D250" s="273">
        <f>SUM(Základ!D250,Základ!F250)</f>
        <v>0</v>
      </c>
      <c r="E250" s="273">
        <f>SUM(Základ!E250,Základ!G250)</f>
        <v>0</v>
      </c>
      <c r="F250" s="273">
        <f t="shared" si="0"/>
        <v>0</v>
      </c>
      <c r="G250" s="273">
        <f>SUM(Základ!I250)</f>
        <v>0</v>
      </c>
      <c r="H250" s="273"/>
      <c r="I250" s="299" t="s">
        <v>1216</v>
      </c>
      <c r="J250" s="300" t="s">
        <v>1217</v>
      </c>
      <c r="K250" s="300" t="s">
        <v>1218</v>
      </c>
      <c r="L250" s="300" t="s">
        <v>1219</v>
      </c>
      <c r="M250" s="300" t="s">
        <v>1220</v>
      </c>
      <c r="N250" s="300" t="s">
        <v>1221</v>
      </c>
      <c r="O250" s="300" t="s">
        <v>788</v>
      </c>
      <c r="P250" s="300" t="s">
        <v>1222</v>
      </c>
      <c r="Q250" s="300" t="s">
        <v>1223</v>
      </c>
      <c r="R250" s="300" t="s">
        <v>1224</v>
      </c>
      <c r="S250" s="290"/>
      <c r="T250" s="290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91">
        <v>249</v>
      </c>
      <c r="B251" s="288">
        <f>Základ!B251</f>
        <v>0</v>
      </c>
      <c r="C251" s="288">
        <f>Základ!C251</f>
        <v>0</v>
      </c>
      <c r="D251" s="273">
        <f>SUM(Základ!D251,Základ!F251)</f>
        <v>0</v>
      </c>
      <c r="E251" s="273">
        <f>SUM(Základ!E251,Základ!G251)</f>
        <v>0</v>
      </c>
      <c r="F251" s="273">
        <f t="shared" si="0"/>
        <v>0</v>
      </c>
      <c r="G251" s="273">
        <f>SUM(Základ!I251)</f>
        <v>0</v>
      </c>
      <c r="H251" s="273"/>
      <c r="I251" s="299" t="s">
        <v>1225</v>
      </c>
      <c r="J251" s="300" t="s">
        <v>1226</v>
      </c>
      <c r="K251" s="300" t="s">
        <v>1227</v>
      </c>
      <c r="L251" s="300" t="s">
        <v>1228</v>
      </c>
      <c r="M251" s="300" t="s">
        <v>1229</v>
      </c>
      <c r="N251" s="300" t="s">
        <v>1230</v>
      </c>
      <c r="O251" s="300" t="s">
        <v>798</v>
      </c>
      <c r="P251" s="300" t="s">
        <v>1231</v>
      </c>
      <c r="Q251" s="300" t="s">
        <v>1232</v>
      </c>
      <c r="R251" s="300" t="s">
        <v>1233</v>
      </c>
      <c r="S251" s="290"/>
      <c r="T251" s="290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91">
        <v>250</v>
      </c>
      <c r="B252" s="288">
        <f>Základ!B252</f>
        <v>0</v>
      </c>
      <c r="C252" s="288">
        <f>Základ!C252</f>
        <v>0</v>
      </c>
      <c r="D252" s="273">
        <f>SUM(Základ!D252,Základ!F252)</f>
        <v>0</v>
      </c>
      <c r="E252" s="273">
        <f>SUM(Základ!E252,Základ!G252)</f>
        <v>0</v>
      </c>
      <c r="F252" s="273">
        <f t="shared" si="0"/>
        <v>0</v>
      </c>
      <c r="G252" s="273">
        <f>SUM(Základ!I252)</f>
        <v>0</v>
      </c>
      <c r="H252" s="273"/>
      <c r="I252" s="299" t="s">
        <v>1234</v>
      </c>
      <c r="J252" s="300" t="s">
        <v>1235</v>
      </c>
      <c r="K252" s="300" t="s">
        <v>1236</v>
      </c>
      <c r="L252" s="300" t="s">
        <v>1237</v>
      </c>
      <c r="M252" s="300" t="s">
        <v>1238</v>
      </c>
      <c r="N252" s="300" t="s">
        <v>1239</v>
      </c>
      <c r="O252" s="300" t="s">
        <v>768</v>
      </c>
      <c r="P252" s="300" t="s">
        <v>1240</v>
      </c>
      <c r="Q252" s="300" t="s">
        <v>1241</v>
      </c>
      <c r="R252" s="300" t="s">
        <v>1242</v>
      </c>
      <c r="S252" s="290"/>
      <c r="T252" s="290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91">
        <v>251</v>
      </c>
      <c r="B253" s="288">
        <f>Základ!B253</f>
        <v>0</v>
      </c>
      <c r="C253" s="288">
        <f>Základ!C253</f>
        <v>0</v>
      </c>
      <c r="D253" s="273">
        <f>SUM(Základ!D253,Základ!F253)</f>
        <v>0</v>
      </c>
      <c r="E253" s="273">
        <f>SUM(Základ!E253,Základ!G253)</f>
        <v>0</v>
      </c>
      <c r="F253" s="273">
        <f t="shared" si="0"/>
        <v>0</v>
      </c>
      <c r="G253" s="273">
        <f>SUM(Základ!I253)</f>
        <v>0</v>
      </c>
      <c r="H253" s="273"/>
      <c r="I253" s="299" t="s">
        <v>1243</v>
      </c>
      <c r="J253" s="300" t="s">
        <v>1244</v>
      </c>
      <c r="K253" s="300" t="s">
        <v>1245</v>
      </c>
      <c r="L253" s="300" t="s">
        <v>1246</v>
      </c>
      <c r="M253" s="300" t="s">
        <v>1247</v>
      </c>
      <c r="N253" s="300" t="s">
        <v>1248</v>
      </c>
      <c r="O253" s="300" t="s">
        <v>778</v>
      </c>
      <c r="P253" s="300" t="s">
        <v>1249</v>
      </c>
      <c r="Q253" s="300" t="s">
        <v>1250</v>
      </c>
      <c r="R253" s="300" t="s">
        <v>1251</v>
      </c>
      <c r="S253" s="290"/>
      <c r="T253" s="290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91">
        <v>252</v>
      </c>
      <c r="B254" s="288">
        <f>Základ!B254</f>
        <v>0</v>
      </c>
      <c r="C254" s="288">
        <f>Základ!C254</f>
        <v>0</v>
      </c>
      <c r="D254" s="273">
        <f>SUM(Základ!D254,Základ!F254)</f>
        <v>0</v>
      </c>
      <c r="E254" s="273">
        <f>SUM(Základ!E254,Základ!G254)</f>
        <v>0</v>
      </c>
      <c r="F254" s="273">
        <f t="shared" si="0"/>
        <v>0</v>
      </c>
      <c r="G254" s="273">
        <f>SUM(Základ!I254)</f>
        <v>0</v>
      </c>
      <c r="H254" s="273"/>
      <c r="I254" s="299" t="s">
        <v>1252</v>
      </c>
      <c r="J254" s="300" t="s">
        <v>1253</v>
      </c>
      <c r="K254" s="300" t="s">
        <v>1254</v>
      </c>
      <c r="L254" s="300" t="s">
        <v>1255</v>
      </c>
      <c r="M254" s="300" t="s">
        <v>1256</v>
      </c>
      <c r="N254" s="300" t="s">
        <v>1257</v>
      </c>
      <c r="O254" s="300" t="s">
        <v>788</v>
      </c>
      <c r="P254" s="300" t="s">
        <v>1258</v>
      </c>
      <c r="Q254" s="300" t="s">
        <v>1259</v>
      </c>
      <c r="R254" s="300" t="s">
        <v>1260</v>
      </c>
      <c r="S254" s="290"/>
      <c r="T254" s="290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92">
        <v>253</v>
      </c>
      <c r="B255" s="288">
        <f>Základ!B255</f>
        <v>0</v>
      </c>
      <c r="C255" s="288">
        <f>Základ!C255</f>
        <v>0</v>
      </c>
      <c r="D255" s="273">
        <f>SUM(Základ!D255,Základ!F255)</f>
        <v>0</v>
      </c>
      <c r="E255" s="273">
        <f>SUM(Základ!E255,Základ!G255)</f>
        <v>0</v>
      </c>
      <c r="F255" s="273">
        <f t="shared" si="0"/>
        <v>0</v>
      </c>
      <c r="G255" s="273">
        <f>SUM(Základ!I255)</f>
        <v>0</v>
      </c>
      <c r="H255" s="273"/>
      <c r="I255" s="299" t="s">
        <v>1261</v>
      </c>
      <c r="J255" s="300" t="s">
        <v>1262</v>
      </c>
      <c r="K255" s="300" t="s">
        <v>1263</v>
      </c>
      <c r="L255" s="300" t="s">
        <v>1264</v>
      </c>
      <c r="M255" s="300" t="s">
        <v>1265</v>
      </c>
      <c r="N255" s="300" t="s">
        <v>1266</v>
      </c>
      <c r="O255" s="300" t="s">
        <v>798</v>
      </c>
      <c r="P255" s="300" t="s">
        <v>1267</v>
      </c>
      <c r="Q255" s="300" t="s">
        <v>1268</v>
      </c>
      <c r="R255" s="300" t="s">
        <v>1269</v>
      </c>
      <c r="S255" s="290"/>
      <c r="T255" s="290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92">
        <v>254</v>
      </c>
      <c r="B256" s="288">
        <f>Základ!B256</f>
        <v>0</v>
      </c>
      <c r="C256" s="288">
        <f>Základ!C256</f>
        <v>0</v>
      </c>
      <c r="D256" s="273">
        <f>SUM(Základ!D256,Základ!F256)</f>
        <v>0</v>
      </c>
      <c r="E256" s="273">
        <f>SUM(Základ!E256,Základ!G256)</f>
        <v>0</v>
      </c>
      <c r="F256" s="273">
        <f t="shared" si="0"/>
        <v>0</v>
      </c>
      <c r="G256" s="273">
        <f>SUM(Základ!I256)</f>
        <v>0</v>
      </c>
      <c r="H256" s="273"/>
      <c r="I256" s="299" t="s">
        <v>1270</v>
      </c>
      <c r="J256" s="300" t="s">
        <v>1271</v>
      </c>
      <c r="K256" s="300" t="s">
        <v>1272</v>
      </c>
      <c r="L256" s="300" t="s">
        <v>1273</v>
      </c>
      <c r="M256" s="300" t="s">
        <v>1274</v>
      </c>
      <c r="N256" s="300" t="s">
        <v>1275</v>
      </c>
      <c r="O256" s="300" t="s">
        <v>768</v>
      </c>
      <c r="P256" s="300" t="s">
        <v>1276</v>
      </c>
      <c r="Q256" s="300" t="s">
        <v>1277</v>
      </c>
      <c r="R256" s="300" t="s">
        <v>1278</v>
      </c>
      <c r="S256" s="290"/>
      <c r="T256" s="290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92">
        <v>255</v>
      </c>
      <c r="B257" s="288">
        <f>Základ!B257</f>
        <v>0</v>
      </c>
      <c r="C257" s="288">
        <f>Základ!C257</f>
        <v>0</v>
      </c>
      <c r="D257" s="273">
        <f>SUM(Základ!D257,Základ!F257)</f>
        <v>0</v>
      </c>
      <c r="E257" s="273">
        <f>SUM(Základ!E257,Základ!G257)</f>
        <v>0</v>
      </c>
      <c r="F257" s="273">
        <f t="shared" si="0"/>
        <v>0</v>
      </c>
      <c r="G257" s="273">
        <f>SUM(Základ!I257)</f>
        <v>0</v>
      </c>
      <c r="H257" s="273"/>
      <c r="I257" s="299" t="s">
        <v>1279</v>
      </c>
      <c r="J257" s="300" t="s">
        <v>1280</v>
      </c>
      <c r="K257" s="300" t="s">
        <v>1281</v>
      </c>
      <c r="L257" s="300" t="s">
        <v>1282</v>
      </c>
      <c r="M257" s="300" t="s">
        <v>1283</v>
      </c>
      <c r="N257" s="300" t="s">
        <v>1284</v>
      </c>
      <c r="O257" s="300" t="s">
        <v>778</v>
      </c>
      <c r="P257" s="300" t="s">
        <v>1285</v>
      </c>
      <c r="Q257" s="300" t="s">
        <v>1286</v>
      </c>
      <c r="R257" s="300" t="s">
        <v>1287</v>
      </c>
      <c r="S257" s="290"/>
      <c r="T257" s="290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92">
        <v>256</v>
      </c>
      <c r="B258" s="288">
        <f>Základ!B258</f>
        <v>0</v>
      </c>
      <c r="C258" s="288">
        <f>Základ!C258</f>
        <v>0</v>
      </c>
      <c r="D258" s="273">
        <f>SUM(Základ!D258,Základ!F258)</f>
        <v>0</v>
      </c>
      <c r="E258" s="273">
        <f>SUM(Základ!E258,Základ!G258)</f>
        <v>0</v>
      </c>
      <c r="F258" s="273">
        <f t="shared" ref="F258:F296" si="1">SUM(D258:E258)</f>
        <v>0</v>
      </c>
      <c r="G258" s="273">
        <f>SUM(Základ!I258)</f>
        <v>0</v>
      </c>
      <c r="H258" s="273"/>
      <c r="I258" s="299" t="s">
        <v>1288</v>
      </c>
      <c r="J258" s="300" t="s">
        <v>1289</v>
      </c>
      <c r="K258" s="300" t="s">
        <v>1290</v>
      </c>
      <c r="L258" s="300" t="s">
        <v>1291</v>
      </c>
      <c r="M258" s="300" t="s">
        <v>1292</v>
      </c>
      <c r="N258" s="300" t="s">
        <v>1293</v>
      </c>
      <c r="O258" s="300" t="s">
        <v>788</v>
      </c>
      <c r="P258" s="300" t="s">
        <v>1294</v>
      </c>
      <c r="Q258" s="300" t="s">
        <v>1295</v>
      </c>
      <c r="R258" s="300" t="s">
        <v>1296</v>
      </c>
      <c r="S258" s="290"/>
      <c r="T258" s="290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92">
        <v>257</v>
      </c>
      <c r="B259" s="288">
        <f>Základ!B259</f>
        <v>0</v>
      </c>
      <c r="C259" s="288">
        <f>Základ!C259</f>
        <v>0</v>
      </c>
      <c r="D259" s="273">
        <f>SUM(Základ!D259,Základ!F259)</f>
        <v>0</v>
      </c>
      <c r="E259" s="273">
        <f>SUM(Základ!E259,Základ!G259)</f>
        <v>0</v>
      </c>
      <c r="F259" s="273">
        <f t="shared" si="1"/>
        <v>0</v>
      </c>
      <c r="G259" s="273">
        <f>SUM(Základ!I259)</f>
        <v>0</v>
      </c>
      <c r="H259" s="273"/>
      <c r="I259" s="299" t="s">
        <v>1297</v>
      </c>
      <c r="J259" s="300" t="s">
        <v>1298</v>
      </c>
      <c r="K259" s="300" t="s">
        <v>1299</v>
      </c>
      <c r="L259" s="300" t="s">
        <v>1300</v>
      </c>
      <c r="M259" s="300" t="s">
        <v>1301</v>
      </c>
      <c r="N259" s="300" t="s">
        <v>1302</v>
      </c>
      <c r="O259" s="300" t="s">
        <v>798</v>
      </c>
      <c r="P259" s="300" t="s">
        <v>1303</v>
      </c>
      <c r="Q259" s="300" t="s">
        <v>1304</v>
      </c>
      <c r="R259" s="300" t="s">
        <v>1305</v>
      </c>
      <c r="S259" s="290"/>
      <c r="T259" s="290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92">
        <v>258</v>
      </c>
      <c r="B260" s="288">
        <f>Základ!B260</f>
        <v>0</v>
      </c>
      <c r="C260" s="288">
        <f>Základ!C260</f>
        <v>0</v>
      </c>
      <c r="D260" s="273">
        <f>SUM(Základ!D260,Základ!F260)</f>
        <v>0</v>
      </c>
      <c r="E260" s="273">
        <f>SUM(Základ!E260,Základ!G260)</f>
        <v>0</v>
      </c>
      <c r="F260" s="273">
        <f t="shared" si="1"/>
        <v>0</v>
      </c>
      <c r="G260" s="273">
        <f>SUM(Základ!I260)</f>
        <v>0</v>
      </c>
      <c r="H260" s="273"/>
      <c r="I260" s="299" t="s">
        <v>1306</v>
      </c>
      <c r="J260" s="300" t="s">
        <v>1307</v>
      </c>
      <c r="K260" s="300" t="s">
        <v>1308</v>
      </c>
      <c r="L260" s="300" t="s">
        <v>1309</v>
      </c>
      <c r="M260" s="300" t="s">
        <v>1310</v>
      </c>
      <c r="N260" s="300" t="s">
        <v>1311</v>
      </c>
      <c r="O260" s="300" t="s">
        <v>768</v>
      </c>
      <c r="P260" s="300" t="s">
        <v>1312</v>
      </c>
      <c r="Q260" s="300" t="s">
        <v>1313</v>
      </c>
      <c r="R260" s="300" t="s">
        <v>1314</v>
      </c>
      <c r="S260" s="290"/>
      <c r="T260" s="290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92">
        <v>259</v>
      </c>
      <c r="B261" s="288">
        <f>Základ!B261</f>
        <v>0</v>
      </c>
      <c r="C261" s="288">
        <f>Základ!C261</f>
        <v>0</v>
      </c>
      <c r="D261" s="273">
        <f>SUM(Základ!D261,Základ!F261)</f>
        <v>0</v>
      </c>
      <c r="E261" s="273">
        <f>SUM(Základ!E261,Základ!G261)</f>
        <v>0</v>
      </c>
      <c r="F261" s="273">
        <f t="shared" si="1"/>
        <v>0</v>
      </c>
      <c r="G261" s="273">
        <f>SUM(Základ!I261)</f>
        <v>0</v>
      </c>
      <c r="H261" s="273"/>
      <c r="I261" s="299" t="s">
        <v>1315</v>
      </c>
      <c r="J261" s="300" t="s">
        <v>1316</v>
      </c>
      <c r="K261" s="300" t="s">
        <v>1317</v>
      </c>
      <c r="L261" s="300" t="s">
        <v>1318</v>
      </c>
      <c r="M261" s="300" t="s">
        <v>1319</v>
      </c>
      <c r="N261" s="300" t="s">
        <v>1320</v>
      </c>
      <c r="O261" s="300" t="s">
        <v>778</v>
      </c>
      <c r="P261" s="300" t="s">
        <v>1321</v>
      </c>
      <c r="Q261" s="300" t="s">
        <v>1322</v>
      </c>
      <c r="R261" s="300" t="s">
        <v>1323</v>
      </c>
      <c r="S261" s="290"/>
      <c r="T261" s="290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91">
        <v>260</v>
      </c>
      <c r="B262" s="288">
        <f>Základ!B262</f>
        <v>0</v>
      </c>
      <c r="C262" s="288">
        <f>Základ!C262</f>
        <v>0</v>
      </c>
      <c r="D262" s="273">
        <f>SUM(Základ!D262,Základ!F262)</f>
        <v>0</v>
      </c>
      <c r="E262" s="273">
        <f>SUM(Základ!E262,Základ!G262)</f>
        <v>0</v>
      </c>
      <c r="F262" s="273">
        <f t="shared" si="1"/>
        <v>0</v>
      </c>
      <c r="G262" s="273">
        <f>SUM(Základ!I262)</f>
        <v>0</v>
      </c>
      <c r="H262" s="273"/>
      <c r="I262" s="299" t="s">
        <v>1324</v>
      </c>
      <c r="J262" s="300" t="s">
        <v>1325</v>
      </c>
      <c r="K262" s="300" t="s">
        <v>1326</v>
      </c>
      <c r="L262" s="300" t="s">
        <v>1327</v>
      </c>
      <c r="M262" s="300" t="s">
        <v>1328</v>
      </c>
      <c r="N262" s="300" t="s">
        <v>1329</v>
      </c>
      <c r="O262" s="300" t="s">
        <v>788</v>
      </c>
      <c r="P262" s="300" t="s">
        <v>1330</v>
      </c>
      <c r="Q262" s="300" t="s">
        <v>1331</v>
      </c>
      <c r="R262" s="300" t="s">
        <v>1332</v>
      </c>
      <c r="S262" s="290"/>
      <c r="T262" s="290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91">
        <v>261</v>
      </c>
      <c r="B263" s="288">
        <f>Základ!B263</f>
        <v>0</v>
      </c>
      <c r="C263" s="288">
        <f>Základ!C263</f>
        <v>0</v>
      </c>
      <c r="D263" s="273">
        <f>SUM(Základ!D263,Základ!F263)</f>
        <v>0</v>
      </c>
      <c r="E263" s="273">
        <f>SUM(Základ!E263,Základ!G263)</f>
        <v>0</v>
      </c>
      <c r="F263" s="273">
        <f t="shared" si="1"/>
        <v>0</v>
      </c>
      <c r="G263" s="273">
        <f>SUM(Základ!I263)</f>
        <v>0</v>
      </c>
      <c r="H263" s="273"/>
      <c r="I263" s="299" t="s">
        <v>1333</v>
      </c>
      <c r="J263" s="300" t="s">
        <v>1334</v>
      </c>
      <c r="K263" s="300" t="s">
        <v>1335</v>
      </c>
      <c r="L263" s="300" t="s">
        <v>1336</v>
      </c>
      <c r="M263" s="300" t="s">
        <v>1337</v>
      </c>
      <c r="N263" s="300" t="s">
        <v>1338</v>
      </c>
      <c r="O263" s="300" t="s">
        <v>798</v>
      </c>
      <c r="P263" s="300" t="s">
        <v>1339</v>
      </c>
      <c r="Q263" s="300" t="s">
        <v>1340</v>
      </c>
      <c r="R263" s="300" t="s">
        <v>1341</v>
      </c>
      <c r="S263" s="290"/>
      <c r="T263" s="290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91">
        <v>262</v>
      </c>
      <c r="B264" s="288">
        <f>Základ!B264</f>
        <v>0</v>
      </c>
      <c r="C264" s="288">
        <f>Základ!C264</f>
        <v>0</v>
      </c>
      <c r="D264" s="273">
        <f>SUM(Základ!D264,Základ!F264)</f>
        <v>0</v>
      </c>
      <c r="E264" s="273">
        <f>SUM(Základ!E264,Základ!G264)</f>
        <v>0</v>
      </c>
      <c r="F264" s="273">
        <f t="shared" si="1"/>
        <v>0</v>
      </c>
      <c r="G264" s="273">
        <f>SUM(Základ!I264)</f>
        <v>0</v>
      </c>
      <c r="H264" s="273"/>
      <c r="I264" s="299" t="s">
        <v>1342</v>
      </c>
      <c r="J264" s="300" t="s">
        <v>1343</v>
      </c>
      <c r="K264" s="300" t="s">
        <v>1344</v>
      </c>
      <c r="L264" s="300" t="s">
        <v>1345</v>
      </c>
      <c r="M264" s="300" t="s">
        <v>1346</v>
      </c>
      <c r="N264" s="300" t="s">
        <v>1347</v>
      </c>
      <c r="O264" s="300" t="s">
        <v>768</v>
      </c>
      <c r="P264" s="300" t="s">
        <v>1348</v>
      </c>
      <c r="Q264" s="300" t="s">
        <v>1349</v>
      </c>
      <c r="R264" s="300" t="s">
        <v>1350</v>
      </c>
      <c r="S264" s="290"/>
      <c r="T264" s="290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91">
        <v>263</v>
      </c>
      <c r="B265" s="288">
        <f>Základ!B265</f>
        <v>0</v>
      </c>
      <c r="C265" s="288">
        <f>Základ!C265</f>
        <v>0</v>
      </c>
      <c r="D265" s="273">
        <f>SUM(Základ!D265,Základ!F265)</f>
        <v>0</v>
      </c>
      <c r="E265" s="273">
        <f>SUM(Základ!E265,Základ!G265)</f>
        <v>0</v>
      </c>
      <c r="F265" s="273">
        <f t="shared" si="1"/>
        <v>0</v>
      </c>
      <c r="G265" s="273">
        <f>SUM(Základ!I265)</f>
        <v>0</v>
      </c>
      <c r="H265" s="273"/>
      <c r="I265" s="299" t="s">
        <v>1351</v>
      </c>
      <c r="J265" s="300" t="s">
        <v>1352</v>
      </c>
      <c r="K265" s="300" t="s">
        <v>1353</v>
      </c>
      <c r="L265" s="300" t="s">
        <v>1354</v>
      </c>
      <c r="M265" s="300" t="s">
        <v>1355</v>
      </c>
      <c r="N265" s="300" t="s">
        <v>1356</v>
      </c>
      <c r="O265" s="300" t="s">
        <v>778</v>
      </c>
      <c r="P265" s="300" t="s">
        <v>1357</v>
      </c>
      <c r="Q265" s="300" t="s">
        <v>1358</v>
      </c>
      <c r="R265" s="300" t="s">
        <v>1359</v>
      </c>
      <c r="S265" s="290"/>
      <c r="T265" s="290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91">
        <v>264</v>
      </c>
      <c r="B266" s="288">
        <f>Základ!B266</f>
        <v>0</v>
      </c>
      <c r="C266" s="288">
        <f>Základ!C266</f>
        <v>0</v>
      </c>
      <c r="D266" s="273">
        <f>SUM(Základ!D266,Základ!F266)</f>
        <v>0</v>
      </c>
      <c r="E266" s="273">
        <f>SUM(Základ!E266,Základ!G266)</f>
        <v>0</v>
      </c>
      <c r="F266" s="273">
        <f t="shared" si="1"/>
        <v>0</v>
      </c>
      <c r="G266" s="273">
        <f>SUM(Základ!I266)</f>
        <v>0</v>
      </c>
      <c r="H266" s="273"/>
      <c r="I266" s="299" t="s">
        <v>1360</v>
      </c>
      <c r="J266" s="300" t="s">
        <v>1361</v>
      </c>
      <c r="K266" s="300" t="s">
        <v>1362</v>
      </c>
      <c r="L266" s="300" t="s">
        <v>1363</v>
      </c>
      <c r="M266" s="300" t="s">
        <v>1364</v>
      </c>
      <c r="N266" s="300" t="s">
        <v>1365</v>
      </c>
      <c r="O266" s="300" t="s">
        <v>788</v>
      </c>
      <c r="P266" s="300" t="s">
        <v>1366</v>
      </c>
      <c r="Q266" s="300" t="s">
        <v>1367</v>
      </c>
      <c r="R266" s="300" t="s">
        <v>1368</v>
      </c>
      <c r="S266" s="290"/>
      <c r="T266" s="290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91">
        <v>265</v>
      </c>
      <c r="B267" s="288">
        <f>Základ!B267</f>
        <v>0</v>
      </c>
      <c r="C267" s="288">
        <f>Základ!C267</f>
        <v>0</v>
      </c>
      <c r="D267" s="273">
        <f>SUM(Základ!D267,Základ!F267)</f>
        <v>0</v>
      </c>
      <c r="E267" s="273">
        <f>SUM(Základ!E267,Základ!G267)</f>
        <v>0</v>
      </c>
      <c r="F267" s="273">
        <f t="shared" si="1"/>
        <v>0</v>
      </c>
      <c r="G267" s="273">
        <f>SUM(Základ!I267)</f>
        <v>0</v>
      </c>
      <c r="H267" s="273"/>
      <c r="I267" s="299" t="s">
        <v>1369</v>
      </c>
      <c r="J267" s="300" t="s">
        <v>1370</v>
      </c>
      <c r="K267" s="300" t="s">
        <v>1371</v>
      </c>
      <c r="L267" s="300" t="s">
        <v>1372</v>
      </c>
      <c r="M267" s="300" t="s">
        <v>1373</v>
      </c>
      <c r="N267" s="300" t="s">
        <v>1374</v>
      </c>
      <c r="O267" s="300" t="s">
        <v>798</v>
      </c>
      <c r="P267" s="300" t="s">
        <v>1375</v>
      </c>
      <c r="Q267" s="300" t="s">
        <v>1376</v>
      </c>
      <c r="R267" s="300" t="s">
        <v>1377</v>
      </c>
      <c r="S267" s="290"/>
      <c r="T267" s="290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91">
        <v>266</v>
      </c>
      <c r="B268" s="288">
        <f>Základ!B268</f>
        <v>0</v>
      </c>
      <c r="C268" s="288">
        <f>Základ!C268</f>
        <v>0</v>
      </c>
      <c r="D268" s="273">
        <f>SUM(Základ!D268,Základ!F268)</f>
        <v>0</v>
      </c>
      <c r="E268" s="273">
        <f>SUM(Základ!E268,Základ!G268)</f>
        <v>0</v>
      </c>
      <c r="F268" s="273">
        <f t="shared" si="1"/>
        <v>0</v>
      </c>
      <c r="G268" s="273">
        <f>SUM(Základ!I268)</f>
        <v>0</v>
      </c>
      <c r="H268" s="273"/>
      <c r="I268" s="299" t="s">
        <v>1378</v>
      </c>
      <c r="J268" s="300" t="s">
        <v>1379</v>
      </c>
      <c r="K268" s="300" t="s">
        <v>1380</v>
      </c>
      <c r="L268" s="300" t="s">
        <v>1381</v>
      </c>
      <c r="M268" s="300" t="s">
        <v>1382</v>
      </c>
      <c r="N268" s="300" t="s">
        <v>1383</v>
      </c>
      <c r="O268" s="300" t="s">
        <v>768</v>
      </c>
      <c r="P268" s="300" t="s">
        <v>1384</v>
      </c>
      <c r="Q268" s="300" t="s">
        <v>1385</v>
      </c>
      <c r="R268" s="300" t="s">
        <v>1386</v>
      </c>
      <c r="S268" s="290"/>
      <c r="T268" s="290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92">
        <v>267</v>
      </c>
      <c r="B269" s="288">
        <f>Základ!B269</f>
        <v>0</v>
      </c>
      <c r="C269" s="288">
        <f>Základ!C269</f>
        <v>0</v>
      </c>
      <c r="D269" s="273">
        <f>SUM(Základ!D269,Základ!F269)</f>
        <v>0</v>
      </c>
      <c r="E269" s="273">
        <f>SUM(Základ!E269,Základ!G269)</f>
        <v>0</v>
      </c>
      <c r="F269" s="273">
        <f t="shared" si="1"/>
        <v>0</v>
      </c>
      <c r="G269" s="273">
        <f>SUM(Základ!I269)</f>
        <v>0</v>
      </c>
      <c r="H269" s="273"/>
      <c r="I269" s="299" t="s">
        <v>1387</v>
      </c>
      <c r="J269" s="300" t="s">
        <v>1388</v>
      </c>
      <c r="K269" s="300" t="s">
        <v>1389</v>
      </c>
      <c r="L269" s="300" t="s">
        <v>1390</v>
      </c>
      <c r="M269" s="300" t="s">
        <v>1391</v>
      </c>
      <c r="N269" s="300" t="s">
        <v>1392</v>
      </c>
      <c r="O269" s="300" t="s">
        <v>778</v>
      </c>
      <c r="P269" s="300" t="s">
        <v>1393</v>
      </c>
      <c r="Q269" s="300" t="s">
        <v>1394</v>
      </c>
      <c r="R269" s="300" t="s">
        <v>1395</v>
      </c>
      <c r="S269" s="290"/>
      <c r="T269" s="290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92">
        <v>268</v>
      </c>
      <c r="B270" s="288">
        <f>Základ!B270</f>
        <v>0</v>
      </c>
      <c r="C270" s="288">
        <f>Základ!C270</f>
        <v>0</v>
      </c>
      <c r="D270" s="273">
        <f>SUM(Základ!D270,Základ!F270)</f>
        <v>0</v>
      </c>
      <c r="E270" s="273">
        <f>SUM(Základ!E270,Základ!G270)</f>
        <v>0</v>
      </c>
      <c r="F270" s="273">
        <f t="shared" si="1"/>
        <v>0</v>
      </c>
      <c r="G270" s="273">
        <f>SUM(Základ!I270)</f>
        <v>0</v>
      </c>
      <c r="H270" s="273"/>
      <c r="I270" s="299" t="s">
        <v>1396</v>
      </c>
      <c r="J270" s="300" t="s">
        <v>1397</v>
      </c>
      <c r="K270" s="300" t="s">
        <v>1398</v>
      </c>
      <c r="L270" s="300" t="s">
        <v>1399</v>
      </c>
      <c r="M270" s="300" t="s">
        <v>1400</v>
      </c>
      <c r="N270" s="300" t="s">
        <v>1401</v>
      </c>
      <c r="O270" s="300" t="s">
        <v>788</v>
      </c>
      <c r="P270" s="300" t="s">
        <v>1402</v>
      </c>
      <c r="Q270" s="300" t="s">
        <v>1403</v>
      </c>
      <c r="R270" s="300" t="s">
        <v>1404</v>
      </c>
      <c r="S270" s="290"/>
      <c r="T270" s="290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92">
        <v>269</v>
      </c>
      <c r="B271" s="288">
        <f>Základ!B271</f>
        <v>0</v>
      </c>
      <c r="C271" s="288">
        <f>Základ!C271</f>
        <v>0</v>
      </c>
      <c r="D271" s="273">
        <f>SUM(Základ!D271,Základ!F271)</f>
        <v>0</v>
      </c>
      <c r="E271" s="273">
        <f>SUM(Základ!E271,Základ!G271)</f>
        <v>0</v>
      </c>
      <c r="F271" s="273">
        <f t="shared" si="1"/>
        <v>0</v>
      </c>
      <c r="G271" s="273">
        <f>SUM(Základ!I271)</f>
        <v>0</v>
      </c>
      <c r="H271" s="273"/>
      <c r="I271" s="299" t="s">
        <v>1405</v>
      </c>
      <c r="J271" s="300" t="s">
        <v>1406</v>
      </c>
      <c r="K271" s="300" t="s">
        <v>1407</v>
      </c>
      <c r="L271" s="300" t="s">
        <v>1408</v>
      </c>
      <c r="M271" s="300" t="s">
        <v>1409</v>
      </c>
      <c r="N271" s="300" t="s">
        <v>1410</v>
      </c>
      <c r="O271" s="300" t="s">
        <v>798</v>
      </c>
      <c r="P271" s="300" t="s">
        <v>1411</v>
      </c>
      <c r="Q271" s="300" t="s">
        <v>1412</v>
      </c>
      <c r="R271" s="300" t="s">
        <v>1413</v>
      </c>
      <c r="S271" s="290"/>
      <c r="T271" s="290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92">
        <v>270</v>
      </c>
      <c r="B272" s="288">
        <f>Základ!B272</f>
        <v>0</v>
      </c>
      <c r="C272" s="288">
        <f>Základ!C272</f>
        <v>0</v>
      </c>
      <c r="D272" s="273">
        <f>SUM(Základ!D272,Základ!F272)</f>
        <v>0</v>
      </c>
      <c r="E272" s="273">
        <f>SUM(Základ!E272,Základ!G272)</f>
        <v>0</v>
      </c>
      <c r="F272" s="273">
        <f t="shared" si="1"/>
        <v>0</v>
      </c>
      <c r="G272" s="273">
        <f>SUM(Základ!I272)</f>
        <v>0</v>
      </c>
      <c r="H272" s="273"/>
      <c r="I272" s="299" t="s">
        <v>1414</v>
      </c>
      <c r="J272" s="300" t="s">
        <v>1415</v>
      </c>
      <c r="K272" s="300" t="s">
        <v>1416</v>
      </c>
      <c r="L272" s="300" t="s">
        <v>1417</v>
      </c>
      <c r="M272" s="300" t="s">
        <v>1418</v>
      </c>
      <c r="N272" s="300" t="s">
        <v>1419</v>
      </c>
      <c r="O272" s="300" t="s">
        <v>768</v>
      </c>
      <c r="P272" s="300" t="s">
        <v>1420</v>
      </c>
      <c r="Q272" s="300" t="s">
        <v>1421</v>
      </c>
      <c r="R272" s="300" t="s">
        <v>1422</v>
      </c>
      <c r="S272" s="290"/>
      <c r="T272" s="290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92">
        <v>271</v>
      </c>
      <c r="B273" s="288">
        <f>Základ!B273</f>
        <v>0</v>
      </c>
      <c r="C273" s="288">
        <f>Základ!C273</f>
        <v>0</v>
      </c>
      <c r="D273" s="273">
        <f>SUM(Základ!D273,Základ!F273)</f>
        <v>0</v>
      </c>
      <c r="E273" s="273">
        <f>SUM(Základ!E273,Základ!G273)</f>
        <v>0</v>
      </c>
      <c r="F273" s="273">
        <f t="shared" si="1"/>
        <v>0</v>
      </c>
      <c r="G273" s="273">
        <f>SUM(Základ!I273)</f>
        <v>0</v>
      </c>
      <c r="H273" s="273"/>
      <c r="I273" s="299" t="s">
        <v>1423</v>
      </c>
      <c r="J273" s="300" t="s">
        <v>1424</v>
      </c>
      <c r="K273" s="300" t="s">
        <v>1425</v>
      </c>
      <c r="L273" s="300" t="s">
        <v>1426</v>
      </c>
      <c r="M273" s="300" t="s">
        <v>1427</v>
      </c>
      <c r="N273" s="300" t="s">
        <v>1428</v>
      </c>
      <c r="O273" s="300" t="s">
        <v>778</v>
      </c>
      <c r="P273" s="300" t="s">
        <v>1429</v>
      </c>
      <c r="Q273" s="300" t="s">
        <v>1430</v>
      </c>
      <c r="R273" s="300" t="s">
        <v>1431</v>
      </c>
      <c r="S273" s="290"/>
      <c r="T273" s="290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92">
        <v>272</v>
      </c>
      <c r="B274" s="288">
        <f>Základ!B274</f>
        <v>0</v>
      </c>
      <c r="C274" s="288">
        <f>Základ!C274</f>
        <v>0</v>
      </c>
      <c r="D274" s="273">
        <f>SUM(Základ!D274,Základ!F274)</f>
        <v>0</v>
      </c>
      <c r="E274" s="273">
        <f>SUM(Základ!E274,Základ!G274)</f>
        <v>0</v>
      </c>
      <c r="F274" s="273">
        <f t="shared" si="1"/>
        <v>0</v>
      </c>
      <c r="G274" s="273">
        <f>SUM(Základ!I274)</f>
        <v>0</v>
      </c>
      <c r="H274" s="273"/>
      <c r="I274" s="299" t="s">
        <v>1432</v>
      </c>
      <c r="J274" s="300" t="s">
        <v>1433</v>
      </c>
      <c r="K274" s="300" t="s">
        <v>1434</v>
      </c>
      <c r="L274" s="300" t="s">
        <v>1435</v>
      </c>
      <c r="M274" s="300" t="s">
        <v>1436</v>
      </c>
      <c r="N274" s="300" t="s">
        <v>1437</v>
      </c>
      <c r="O274" s="300" t="s">
        <v>788</v>
      </c>
      <c r="P274" s="300" t="s">
        <v>1438</v>
      </c>
      <c r="Q274" s="300" t="s">
        <v>1439</v>
      </c>
      <c r="R274" s="300" t="s">
        <v>1440</v>
      </c>
      <c r="S274" s="290"/>
      <c r="T274" s="290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92">
        <v>273</v>
      </c>
      <c r="B275" s="288">
        <f>Základ!B275</f>
        <v>0</v>
      </c>
      <c r="C275" s="288">
        <f>Základ!C275</f>
        <v>0</v>
      </c>
      <c r="D275" s="273">
        <f>SUM(Základ!D275,Základ!F275)</f>
        <v>0</v>
      </c>
      <c r="E275" s="273">
        <f>SUM(Základ!E275,Základ!G275)</f>
        <v>0</v>
      </c>
      <c r="F275" s="273">
        <f t="shared" si="1"/>
        <v>0</v>
      </c>
      <c r="G275" s="273">
        <f>SUM(Základ!I275)</f>
        <v>0</v>
      </c>
      <c r="H275" s="273"/>
      <c r="I275" s="299" t="s">
        <v>1441</v>
      </c>
      <c r="J275" s="300" t="s">
        <v>1442</v>
      </c>
      <c r="K275" s="300" t="s">
        <v>1443</v>
      </c>
      <c r="L275" s="300" t="s">
        <v>1444</v>
      </c>
      <c r="M275" s="300" t="s">
        <v>1445</v>
      </c>
      <c r="N275" s="300" t="s">
        <v>1446</v>
      </c>
      <c r="O275" s="300" t="s">
        <v>798</v>
      </c>
      <c r="P275" s="300" t="s">
        <v>1447</v>
      </c>
      <c r="Q275" s="300" t="s">
        <v>1448</v>
      </c>
      <c r="R275" s="300" t="s">
        <v>1449</v>
      </c>
      <c r="S275" s="290"/>
      <c r="T275" s="290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91">
        <v>274</v>
      </c>
      <c r="B276" s="288">
        <f>Základ!B276</f>
        <v>0</v>
      </c>
      <c r="C276" s="288">
        <f>Základ!C276</f>
        <v>0</v>
      </c>
      <c r="D276" s="273">
        <f>SUM(Základ!D276,Základ!F276)</f>
        <v>0</v>
      </c>
      <c r="E276" s="273">
        <f>SUM(Základ!E276,Základ!G276)</f>
        <v>0</v>
      </c>
      <c r="F276" s="273">
        <f t="shared" si="1"/>
        <v>0</v>
      </c>
      <c r="G276" s="273">
        <f>SUM(Základ!I276)</f>
        <v>0</v>
      </c>
      <c r="H276" s="273"/>
      <c r="I276" s="299" t="s">
        <v>1450</v>
      </c>
      <c r="J276" s="300" t="s">
        <v>1451</v>
      </c>
      <c r="K276" s="300" t="s">
        <v>1452</v>
      </c>
      <c r="L276" s="300" t="s">
        <v>1453</v>
      </c>
      <c r="M276" s="300" t="s">
        <v>1454</v>
      </c>
      <c r="N276" s="300" t="s">
        <v>1455</v>
      </c>
      <c r="O276" s="300" t="s">
        <v>768</v>
      </c>
      <c r="P276" s="300" t="s">
        <v>1456</v>
      </c>
      <c r="Q276" s="300" t="s">
        <v>1457</v>
      </c>
      <c r="R276" s="300" t="s">
        <v>1458</v>
      </c>
      <c r="S276" s="290"/>
      <c r="T276" s="290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91">
        <v>275</v>
      </c>
      <c r="B277" s="288">
        <f>Základ!B277</f>
        <v>0</v>
      </c>
      <c r="C277" s="288">
        <f>Základ!C277</f>
        <v>0</v>
      </c>
      <c r="D277" s="273">
        <f>SUM(Základ!D277,Základ!F277)</f>
        <v>0</v>
      </c>
      <c r="E277" s="273">
        <f>SUM(Základ!E277,Základ!G277)</f>
        <v>0</v>
      </c>
      <c r="F277" s="273">
        <f t="shared" si="1"/>
        <v>0</v>
      </c>
      <c r="G277" s="273">
        <f>SUM(Základ!I277)</f>
        <v>0</v>
      </c>
      <c r="H277" s="273"/>
      <c r="I277" s="299" t="s">
        <v>1459</v>
      </c>
      <c r="J277" s="300" t="s">
        <v>1460</v>
      </c>
      <c r="K277" s="300" t="s">
        <v>1461</v>
      </c>
      <c r="L277" s="300" t="s">
        <v>1462</v>
      </c>
      <c r="M277" s="300" t="s">
        <v>1463</v>
      </c>
      <c r="N277" s="300" t="s">
        <v>1464</v>
      </c>
      <c r="O277" s="300" t="s">
        <v>778</v>
      </c>
      <c r="P277" s="300" t="s">
        <v>1465</v>
      </c>
      <c r="Q277" s="300" t="s">
        <v>1466</v>
      </c>
      <c r="R277" s="300" t="s">
        <v>1467</v>
      </c>
      <c r="S277" s="290"/>
      <c r="T277" s="290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91">
        <v>276</v>
      </c>
      <c r="B278" s="288">
        <f>Základ!B278</f>
        <v>0</v>
      </c>
      <c r="C278" s="288">
        <f>Základ!C278</f>
        <v>0</v>
      </c>
      <c r="D278" s="273">
        <f>SUM(Základ!D278,Základ!F278)</f>
        <v>0</v>
      </c>
      <c r="E278" s="273">
        <f>SUM(Základ!E278,Základ!G278)</f>
        <v>0</v>
      </c>
      <c r="F278" s="273">
        <f t="shared" si="1"/>
        <v>0</v>
      </c>
      <c r="G278" s="273">
        <f>SUM(Základ!I278)</f>
        <v>0</v>
      </c>
      <c r="H278" s="273"/>
      <c r="I278" s="299" t="s">
        <v>1468</v>
      </c>
      <c r="J278" s="300" t="s">
        <v>1469</v>
      </c>
      <c r="K278" s="300" t="s">
        <v>1470</v>
      </c>
      <c r="L278" s="300" t="s">
        <v>1471</v>
      </c>
      <c r="M278" s="300" t="s">
        <v>1472</v>
      </c>
      <c r="N278" s="300" t="s">
        <v>1473</v>
      </c>
      <c r="O278" s="300" t="s">
        <v>788</v>
      </c>
      <c r="P278" s="300" t="s">
        <v>1474</v>
      </c>
      <c r="Q278" s="300" t="s">
        <v>1475</v>
      </c>
      <c r="R278" s="300" t="s">
        <v>1476</v>
      </c>
      <c r="S278" s="290"/>
      <c r="T278" s="290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91">
        <v>277</v>
      </c>
      <c r="B279" s="288">
        <f>Základ!B279</f>
        <v>0</v>
      </c>
      <c r="C279" s="288">
        <f>Základ!C279</f>
        <v>0</v>
      </c>
      <c r="D279" s="273">
        <f>SUM(Základ!D279,Základ!F279)</f>
        <v>0</v>
      </c>
      <c r="E279" s="273">
        <f>SUM(Základ!E279,Základ!G279)</f>
        <v>0</v>
      </c>
      <c r="F279" s="273">
        <f t="shared" si="1"/>
        <v>0</v>
      </c>
      <c r="G279" s="273">
        <f>SUM(Základ!I279)</f>
        <v>0</v>
      </c>
      <c r="H279" s="273"/>
      <c r="I279" s="299" t="s">
        <v>1477</v>
      </c>
      <c r="J279" s="300" t="s">
        <v>1478</v>
      </c>
      <c r="K279" s="300" t="s">
        <v>1479</v>
      </c>
      <c r="L279" s="300" t="s">
        <v>1480</v>
      </c>
      <c r="M279" s="300" t="s">
        <v>1481</v>
      </c>
      <c r="N279" s="300" t="s">
        <v>1482</v>
      </c>
      <c r="O279" s="300" t="s">
        <v>798</v>
      </c>
      <c r="P279" s="300" t="s">
        <v>1483</v>
      </c>
      <c r="Q279" s="300" t="s">
        <v>1484</v>
      </c>
      <c r="R279" s="300" t="s">
        <v>1485</v>
      </c>
      <c r="S279" s="290"/>
      <c r="T279" s="290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91">
        <v>278</v>
      </c>
      <c r="B280" s="288">
        <f>Základ!B280</f>
        <v>0</v>
      </c>
      <c r="C280" s="288">
        <f>Základ!C280</f>
        <v>0</v>
      </c>
      <c r="D280" s="273">
        <f>SUM(Základ!D280,Základ!F280)</f>
        <v>0</v>
      </c>
      <c r="E280" s="273">
        <f>SUM(Základ!E280,Základ!G280)</f>
        <v>0</v>
      </c>
      <c r="F280" s="273">
        <f t="shared" si="1"/>
        <v>0</v>
      </c>
      <c r="G280" s="273">
        <f>SUM(Základ!I280)</f>
        <v>0</v>
      </c>
      <c r="H280" s="273"/>
      <c r="I280" s="299" t="s">
        <v>1486</v>
      </c>
      <c r="J280" s="300" t="s">
        <v>1487</v>
      </c>
      <c r="K280" s="300" t="s">
        <v>1488</v>
      </c>
      <c r="L280" s="300" t="s">
        <v>1489</v>
      </c>
      <c r="M280" s="300" t="s">
        <v>1490</v>
      </c>
      <c r="N280" s="300" t="s">
        <v>1491</v>
      </c>
      <c r="O280" s="300" t="s">
        <v>768</v>
      </c>
      <c r="P280" s="300" t="s">
        <v>1492</v>
      </c>
      <c r="Q280" s="300" t="s">
        <v>1493</v>
      </c>
      <c r="R280" s="300" t="s">
        <v>1494</v>
      </c>
      <c r="S280" s="290"/>
      <c r="T280" s="290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91">
        <v>279</v>
      </c>
      <c r="B281" s="288">
        <f>Základ!B281</f>
        <v>0</v>
      </c>
      <c r="C281" s="288">
        <f>Základ!C281</f>
        <v>0</v>
      </c>
      <c r="D281" s="273">
        <f>SUM(Základ!D281,Základ!F281)</f>
        <v>0</v>
      </c>
      <c r="E281" s="273">
        <f>SUM(Základ!E281,Základ!G281)</f>
        <v>0</v>
      </c>
      <c r="F281" s="273">
        <f t="shared" si="1"/>
        <v>0</v>
      </c>
      <c r="G281" s="273">
        <f>SUM(Základ!I281)</f>
        <v>0</v>
      </c>
      <c r="H281" s="273"/>
      <c r="I281" s="299" t="s">
        <v>1495</v>
      </c>
      <c r="J281" s="300" t="s">
        <v>1496</v>
      </c>
      <c r="K281" s="300" t="s">
        <v>1497</v>
      </c>
      <c r="L281" s="300" t="s">
        <v>1498</v>
      </c>
      <c r="M281" s="300" t="s">
        <v>1499</v>
      </c>
      <c r="N281" s="300" t="s">
        <v>1500</v>
      </c>
      <c r="O281" s="300" t="s">
        <v>778</v>
      </c>
      <c r="P281" s="300" t="s">
        <v>1501</v>
      </c>
      <c r="Q281" s="300" t="s">
        <v>1502</v>
      </c>
      <c r="R281" s="300" t="s">
        <v>1503</v>
      </c>
      <c r="S281" s="290"/>
      <c r="T281" s="290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91">
        <v>280</v>
      </c>
      <c r="B282" s="288">
        <f>Základ!B282</f>
        <v>0</v>
      </c>
      <c r="C282" s="288">
        <f>Základ!C282</f>
        <v>0</v>
      </c>
      <c r="D282" s="273">
        <f>SUM(Základ!D282,Základ!F282)</f>
        <v>0</v>
      </c>
      <c r="E282" s="273">
        <f>SUM(Základ!E282,Základ!G282)</f>
        <v>0</v>
      </c>
      <c r="F282" s="273">
        <f t="shared" si="1"/>
        <v>0</v>
      </c>
      <c r="G282" s="273">
        <f>SUM(Základ!I282)</f>
        <v>0</v>
      </c>
      <c r="H282" s="273"/>
      <c r="I282" s="299" t="s">
        <v>1504</v>
      </c>
      <c r="J282" s="300" t="s">
        <v>1505</v>
      </c>
      <c r="K282" s="300" t="s">
        <v>1506</v>
      </c>
      <c r="L282" s="300" t="s">
        <v>1507</v>
      </c>
      <c r="M282" s="300" t="s">
        <v>1508</v>
      </c>
      <c r="N282" s="300" t="s">
        <v>1509</v>
      </c>
      <c r="O282" s="300" t="s">
        <v>788</v>
      </c>
      <c r="P282" s="300" t="s">
        <v>1510</v>
      </c>
      <c r="Q282" s="300" t="s">
        <v>1511</v>
      </c>
      <c r="R282" s="300" t="s">
        <v>1512</v>
      </c>
      <c r="S282" s="290"/>
      <c r="T282" s="290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92">
        <v>281</v>
      </c>
      <c r="B283" s="288">
        <f>Základ!B283</f>
        <v>0</v>
      </c>
      <c r="C283" s="288">
        <f>Základ!C283</f>
        <v>0</v>
      </c>
      <c r="D283" s="273">
        <f>SUM(Základ!D283,Základ!F283)</f>
        <v>0</v>
      </c>
      <c r="E283" s="273">
        <f>SUM(Základ!E283,Základ!G283)</f>
        <v>0</v>
      </c>
      <c r="F283" s="273">
        <f t="shared" si="1"/>
        <v>0</v>
      </c>
      <c r="G283" s="273">
        <f>SUM(Základ!I283)</f>
        <v>0</v>
      </c>
      <c r="H283" s="273"/>
      <c r="I283" s="299" t="s">
        <v>1513</v>
      </c>
      <c r="J283" s="300" t="s">
        <v>1514</v>
      </c>
      <c r="K283" s="300" t="s">
        <v>1515</v>
      </c>
      <c r="L283" s="300" t="s">
        <v>1516</v>
      </c>
      <c r="M283" s="300" t="s">
        <v>1517</v>
      </c>
      <c r="N283" s="300" t="s">
        <v>1518</v>
      </c>
      <c r="O283" s="300" t="s">
        <v>798</v>
      </c>
      <c r="P283" s="300" t="s">
        <v>1519</v>
      </c>
      <c r="Q283" s="300" t="s">
        <v>1520</v>
      </c>
      <c r="R283" s="300" t="s">
        <v>1521</v>
      </c>
      <c r="S283" s="290"/>
      <c r="T283" s="290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92">
        <v>282</v>
      </c>
      <c r="B284" s="288">
        <f>Základ!B284</f>
        <v>0</v>
      </c>
      <c r="C284" s="288">
        <f>Základ!C284</f>
        <v>0</v>
      </c>
      <c r="D284" s="273">
        <f>SUM(Základ!D284,Základ!F284)</f>
        <v>0</v>
      </c>
      <c r="E284" s="273">
        <f>SUM(Základ!E284,Základ!G284)</f>
        <v>0</v>
      </c>
      <c r="F284" s="273">
        <f t="shared" si="1"/>
        <v>0</v>
      </c>
      <c r="G284" s="273">
        <f>SUM(Základ!I284)</f>
        <v>0</v>
      </c>
      <c r="H284" s="273"/>
      <c r="I284" s="299" t="s">
        <v>1522</v>
      </c>
      <c r="J284" s="300" t="s">
        <v>1523</v>
      </c>
      <c r="K284" s="300" t="s">
        <v>1524</v>
      </c>
      <c r="L284" s="300" t="s">
        <v>1525</v>
      </c>
      <c r="M284" s="300" t="s">
        <v>1526</v>
      </c>
      <c r="N284" s="300" t="s">
        <v>1527</v>
      </c>
      <c r="O284" s="300" t="s">
        <v>768</v>
      </c>
      <c r="P284" s="300" t="s">
        <v>1528</v>
      </c>
      <c r="Q284" s="300" t="s">
        <v>1529</v>
      </c>
      <c r="R284" s="300" t="s">
        <v>1530</v>
      </c>
      <c r="S284" s="290"/>
      <c r="T284" s="290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92">
        <v>283</v>
      </c>
      <c r="B285" s="288">
        <f>Základ!B285</f>
        <v>0</v>
      </c>
      <c r="C285" s="288">
        <f>Základ!C285</f>
        <v>0</v>
      </c>
      <c r="D285" s="273">
        <f>SUM(Základ!D285,Základ!F285)</f>
        <v>0</v>
      </c>
      <c r="E285" s="273">
        <f>SUM(Základ!E285,Základ!G285)</f>
        <v>0</v>
      </c>
      <c r="F285" s="273">
        <f t="shared" si="1"/>
        <v>0</v>
      </c>
      <c r="G285" s="273">
        <f>SUM(Základ!I285)</f>
        <v>0</v>
      </c>
      <c r="H285" s="273"/>
      <c r="I285" s="299" t="s">
        <v>1531</v>
      </c>
      <c r="J285" s="300" t="s">
        <v>1532</v>
      </c>
      <c r="K285" s="300" t="s">
        <v>1533</v>
      </c>
      <c r="L285" s="300" t="s">
        <v>1534</v>
      </c>
      <c r="M285" s="300" t="s">
        <v>1535</v>
      </c>
      <c r="N285" s="300" t="s">
        <v>1536</v>
      </c>
      <c r="O285" s="300" t="s">
        <v>778</v>
      </c>
      <c r="P285" s="300" t="s">
        <v>1537</v>
      </c>
      <c r="Q285" s="300" t="s">
        <v>1538</v>
      </c>
      <c r="R285" s="300" t="s">
        <v>1539</v>
      </c>
      <c r="S285" s="290"/>
      <c r="T285" s="290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92">
        <v>284</v>
      </c>
      <c r="B286" s="288">
        <f>Základ!B286</f>
        <v>0</v>
      </c>
      <c r="C286" s="288">
        <f>Základ!C286</f>
        <v>0</v>
      </c>
      <c r="D286" s="273">
        <f>SUM(Základ!D286,Základ!F286)</f>
        <v>0</v>
      </c>
      <c r="E286" s="273">
        <f>SUM(Základ!E286,Základ!G286)</f>
        <v>0</v>
      </c>
      <c r="F286" s="273">
        <f t="shared" si="1"/>
        <v>0</v>
      </c>
      <c r="G286" s="273">
        <f>SUM(Základ!I286)</f>
        <v>0</v>
      </c>
      <c r="H286" s="273"/>
      <c r="I286" s="299" t="s">
        <v>1540</v>
      </c>
      <c r="J286" s="300" t="s">
        <v>1541</v>
      </c>
      <c r="K286" s="300" t="s">
        <v>1542</v>
      </c>
      <c r="L286" s="300" t="s">
        <v>1543</v>
      </c>
      <c r="M286" s="300" t="s">
        <v>1544</v>
      </c>
      <c r="N286" s="300" t="s">
        <v>1545</v>
      </c>
      <c r="O286" s="300" t="s">
        <v>788</v>
      </c>
      <c r="P286" s="300" t="s">
        <v>1546</v>
      </c>
      <c r="Q286" s="300" t="s">
        <v>1547</v>
      </c>
      <c r="R286" s="300" t="s">
        <v>1548</v>
      </c>
      <c r="S286" s="290"/>
      <c r="T286" s="290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92">
        <v>285</v>
      </c>
      <c r="B287" s="288">
        <f>Základ!B287</f>
        <v>0</v>
      </c>
      <c r="C287" s="288">
        <f>Základ!C287</f>
        <v>0</v>
      </c>
      <c r="D287" s="273">
        <f>SUM(Základ!D287,Základ!F287)</f>
        <v>0</v>
      </c>
      <c r="E287" s="273">
        <f>SUM(Základ!E287,Základ!G287)</f>
        <v>0</v>
      </c>
      <c r="F287" s="273">
        <f t="shared" si="1"/>
        <v>0</v>
      </c>
      <c r="G287" s="273">
        <f>SUM(Základ!I287)</f>
        <v>0</v>
      </c>
      <c r="H287" s="273"/>
      <c r="I287" s="299" t="s">
        <v>1549</v>
      </c>
      <c r="J287" s="300" t="s">
        <v>1550</v>
      </c>
      <c r="K287" s="300" t="s">
        <v>1551</v>
      </c>
      <c r="L287" s="300" t="s">
        <v>1552</v>
      </c>
      <c r="M287" s="300" t="s">
        <v>1553</v>
      </c>
      <c r="N287" s="300" t="s">
        <v>1554</v>
      </c>
      <c r="O287" s="300" t="s">
        <v>798</v>
      </c>
      <c r="P287" s="300" t="s">
        <v>1555</v>
      </c>
      <c r="Q287" s="300" t="s">
        <v>1556</v>
      </c>
      <c r="R287" s="300" t="s">
        <v>1557</v>
      </c>
      <c r="S287" s="290"/>
      <c r="T287" s="290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92">
        <v>286</v>
      </c>
      <c r="B288" s="288">
        <f>Základ!B288</f>
        <v>0</v>
      </c>
      <c r="C288" s="288">
        <f>Základ!C288</f>
        <v>0</v>
      </c>
      <c r="D288" s="273">
        <f>SUM(Základ!D288,Základ!F288)</f>
        <v>0</v>
      </c>
      <c r="E288" s="273">
        <f>SUM(Základ!E288,Základ!G288)</f>
        <v>0</v>
      </c>
      <c r="F288" s="273">
        <f t="shared" si="1"/>
        <v>0</v>
      </c>
      <c r="G288" s="273">
        <f>SUM(Základ!I288)</f>
        <v>0</v>
      </c>
      <c r="H288" s="273"/>
      <c r="I288" s="299" t="s">
        <v>1558</v>
      </c>
      <c r="J288" s="300" t="s">
        <v>1559</v>
      </c>
      <c r="K288" s="300" t="s">
        <v>1560</v>
      </c>
      <c r="L288" s="300" t="s">
        <v>1561</v>
      </c>
      <c r="M288" s="300" t="s">
        <v>1562</v>
      </c>
      <c r="N288" s="300" t="s">
        <v>1563</v>
      </c>
      <c r="O288" s="300" t="s">
        <v>768</v>
      </c>
      <c r="P288" s="300" t="s">
        <v>1564</v>
      </c>
      <c r="Q288" s="300" t="s">
        <v>1565</v>
      </c>
      <c r="R288" s="300" t="s">
        <v>1566</v>
      </c>
      <c r="S288" s="290"/>
      <c r="T288" s="290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92">
        <v>287</v>
      </c>
      <c r="B289" s="288">
        <f>Základ!B289</f>
        <v>0</v>
      </c>
      <c r="C289" s="288">
        <f>Základ!C289</f>
        <v>0</v>
      </c>
      <c r="D289" s="273">
        <f>SUM(Základ!D289,Základ!F289)</f>
        <v>0</v>
      </c>
      <c r="E289" s="273">
        <f>SUM(Základ!E289,Základ!G289)</f>
        <v>0</v>
      </c>
      <c r="F289" s="273">
        <f t="shared" si="1"/>
        <v>0</v>
      </c>
      <c r="G289" s="273">
        <f>SUM(Základ!I289)</f>
        <v>0</v>
      </c>
      <c r="H289" s="273"/>
      <c r="I289" s="299" t="s">
        <v>1567</v>
      </c>
      <c r="J289" s="300" t="s">
        <v>1568</v>
      </c>
      <c r="K289" s="300" t="s">
        <v>1569</v>
      </c>
      <c r="L289" s="300" t="s">
        <v>1570</v>
      </c>
      <c r="M289" s="300" t="s">
        <v>1571</v>
      </c>
      <c r="N289" s="300" t="s">
        <v>1572</v>
      </c>
      <c r="O289" s="300" t="s">
        <v>778</v>
      </c>
      <c r="P289" s="300" t="s">
        <v>1573</v>
      </c>
      <c r="Q289" s="300" t="s">
        <v>1574</v>
      </c>
      <c r="R289" s="300" t="s">
        <v>1575</v>
      </c>
      <c r="S289" s="290"/>
      <c r="T289" s="290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91">
        <v>288</v>
      </c>
      <c r="B290" s="288">
        <f>Základ!B290</f>
        <v>0</v>
      </c>
      <c r="C290" s="288">
        <f>Základ!C290</f>
        <v>0</v>
      </c>
      <c r="D290" s="273">
        <f>SUM(Základ!D290,Základ!F290)</f>
        <v>0</v>
      </c>
      <c r="E290" s="273">
        <f>SUM(Základ!E290,Základ!G290)</f>
        <v>0</v>
      </c>
      <c r="F290" s="273">
        <f t="shared" si="1"/>
        <v>0</v>
      </c>
      <c r="G290" s="273">
        <f>SUM(Základ!I290)</f>
        <v>0</v>
      </c>
      <c r="H290" s="273"/>
      <c r="I290" s="299" t="s">
        <v>1576</v>
      </c>
      <c r="J290" s="300" t="s">
        <v>1577</v>
      </c>
      <c r="K290" s="300" t="s">
        <v>1578</v>
      </c>
      <c r="L290" s="300" t="s">
        <v>1579</v>
      </c>
      <c r="M290" s="300" t="s">
        <v>1580</v>
      </c>
      <c r="N290" s="300" t="s">
        <v>1581</v>
      </c>
      <c r="O290" s="300" t="s">
        <v>788</v>
      </c>
      <c r="P290" s="300" t="s">
        <v>1582</v>
      </c>
      <c r="Q290" s="300" t="s">
        <v>1583</v>
      </c>
      <c r="R290" s="300" t="s">
        <v>1584</v>
      </c>
      <c r="S290" s="290"/>
      <c r="T290" s="290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91">
        <v>289</v>
      </c>
      <c r="B291" s="288">
        <f>Základ!B291</f>
        <v>0</v>
      </c>
      <c r="C291" s="288">
        <f>Základ!C291</f>
        <v>0</v>
      </c>
      <c r="D291" s="273">
        <f>SUM(Základ!D291,Základ!F291)</f>
        <v>0</v>
      </c>
      <c r="E291" s="273">
        <f>SUM(Základ!E291,Základ!G291)</f>
        <v>0</v>
      </c>
      <c r="F291" s="273">
        <f t="shared" si="1"/>
        <v>0</v>
      </c>
      <c r="G291" s="273">
        <f>SUM(Základ!I291)</f>
        <v>0</v>
      </c>
      <c r="H291" s="273"/>
      <c r="I291" s="299" t="s">
        <v>1585</v>
      </c>
      <c r="J291" s="300" t="s">
        <v>1586</v>
      </c>
      <c r="K291" s="300" t="s">
        <v>1587</v>
      </c>
      <c r="L291" s="300" t="s">
        <v>1588</v>
      </c>
      <c r="M291" s="300" t="s">
        <v>1589</v>
      </c>
      <c r="N291" s="300" t="s">
        <v>1590</v>
      </c>
      <c r="O291" s="300" t="s">
        <v>798</v>
      </c>
      <c r="P291" s="300" t="s">
        <v>1591</v>
      </c>
      <c r="Q291" s="300" t="s">
        <v>1592</v>
      </c>
      <c r="R291" s="300" t="s">
        <v>1593</v>
      </c>
      <c r="S291" s="290"/>
      <c r="T291" s="290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91">
        <v>290</v>
      </c>
      <c r="B292" s="288">
        <f>Základ!B292</f>
        <v>0</v>
      </c>
      <c r="C292" s="288">
        <f>Základ!C292</f>
        <v>0</v>
      </c>
      <c r="D292" s="273">
        <f>SUM(Základ!D292,Základ!F292)</f>
        <v>0</v>
      </c>
      <c r="E292" s="273">
        <f>SUM(Základ!E292,Základ!G292)</f>
        <v>0</v>
      </c>
      <c r="F292" s="273">
        <f t="shared" si="1"/>
        <v>0</v>
      </c>
      <c r="G292" s="273">
        <f>SUM(Základ!I292)</f>
        <v>0</v>
      </c>
      <c r="H292" s="273"/>
      <c r="I292" s="299" t="s">
        <v>1594</v>
      </c>
      <c r="J292" s="300" t="s">
        <v>1595</v>
      </c>
      <c r="K292" s="300" t="s">
        <v>1596</v>
      </c>
      <c r="L292" s="300" t="s">
        <v>1597</v>
      </c>
      <c r="M292" s="300" t="s">
        <v>1598</v>
      </c>
      <c r="N292" s="300" t="s">
        <v>1599</v>
      </c>
      <c r="O292" s="300" t="s">
        <v>768</v>
      </c>
      <c r="P292" s="300" t="s">
        <v>1600</v>
      </c>
      <c r="Q292" s="300" t="s">
        <v>1601</v>
      </c>
      <c r="R292" s="300" t="s">
        <v>1602</v>
      </c>
      <c r="S292" s="290"/>
      <c r="T292" s="290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91">
        <v>291</v>
      </c>
      <c r="B293" s="288">
        <f>Základ!B293</f>
        <v>0</v>
      </c>
      <c r="C293" s="288">
        <f>Základ!C293</f>
        <v>0</v>
      </c>
      <c r="D293" s="273">
        <f>SUM(Základ!D293,Základ!F293)</f>
        <v>0</v>
      </c>
      <c r="E293" s="273">
        <f>SUM(Základ!E293,Základ!G293)</f>
        <v>0</v>
      </c>
      <c r="F293" s="273">
        <f t="shared" si="1"/>
        <v>0</v>
      </c>
      <c r="G293" s="273">
        <f>SUM(Základ!I293)</f>
        <v>0</v>
      </c>
      <c r="H293" s="273"/>
      <c r="I293" s="299" t="s">
        <v>1603</v>
      </c>
      <c r="J293" s="300" t="s">
        <v>1604</v>
      </c>
      <c r="K293" s="300" t="s">
        <v>1605</v>
      </c>
      <c r="L293" s="300" t="s">
        <v>1606</v>
      </c>
      <c r="M293" s="300" t="s">
        <v>1607</v>
      </c>
      <c r="N293" s="300" t="s">
        <v>1608</v>
      </c>
      <c r="O293" s="300" t="s">
        <v>778</v>
      </c>
      <c r="P293" s="300" t="s">
        <v>1609</v>
      </c>
      <c r="Q293" s="300" t="s">
        <v>1610</v>
      </c>
      <c r="R293" s="300" t="s">
        <v>1611</v>
      </c>
      <c r="S293" s="290"/>
      <c r="T293" s="290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91">
        <v>292</v>
      </c>
      <c r="B294" s="288">
        <f>Základ!B294</f>
        <v>0</v>
      </c>
      <c r="C294" s="288">
        <f>Základ!C294</f>
        <v>0</v>
      </c>
      <c r="D294" s="273">
        <f>SUM(Základ!D294,Základ!F294)</f>
        <v>0</v>
      </c>
      <c r="E294" s="273">
        <f>SUM(Základ!E294,Základ!G294)</f>
        <v>0</v>
      </c>
      <c r="F294" s="273">
        <f t="shared" si="1"/>
        <v>0</v>
      </c>
      <c r="G294" s="273">
        <f>SUM(Základ!I294)</f>
        <v>0</v>
      </c>
      <c r="H294" s="273"/>
      <c r="I294" s="299" t="s">
        <v>1612</v>
      </c>
      <c r="J294" s="300" t="s">
        <v>1613</v>
      </c>
      <c r="K294" s="300" t="s">
        <v>1614</v>
      </c>
      <c r="L294" s="300" t="s">
        <v>1615</v>
      </c>
      <c r="M294" s="300" t="s">
        <v>1616</v>
      </c>
      <c r="N294" s="300" t="s">
        <v>1617</v>
      </c>
      <c r="O294" s="300" t="s">
        <v>788</v>
      </c>
      <c r="P294" s="300" t="s">
        <v>1618</v>
      </c>
      <c r="Q294" s="300" t="s">
        <v>1619</v>
      </c>
      <c r="R294" s="300" t="s">
        <v>1620</v>
      </c>
      <c r="S294" s="290"/>
      <c r="T294" s="290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91">
        <v>293</v>
      </c>
      <c r="B295" s="288">
        <f>Základ!B295</f>
        <v>0</v>
      </c>
      <c r="C295" s="288">
        <f>Základ!C295</f>
        <v>0</v>
      </c>
      <c r="D295" s="273">
        <f>SUM(Základ!D295,Základ!F295)</f>
        <v>0</v>
      </c>
      <c r="E295" s="273">
        <f>SUM(Základ!E295,Základ!G295)</f>
        <v>0</v>
      </c>
      <c r="F295" s="273">
        <f t="shared" si="1"/>
        <v>0</v>
      </c>
      <c r="G295" s="273">
        <f>SUM(Základ!I295)</f>
        <v>0</v>
      </c>
      <c r="H295" s="273"/>
      <c r="I295" s="299" t="s">
        <v>1621</v>
      </c>
      <c r="J295" s="300" t="s">
        <v>1622</v>
      </c>
      <c r="K295" s="300" t="s">
        <v>1623</v>
      </c>
      <c r="L295" s="300" t="s">
        <v>1624</v>
      </c>
      <c r="M295" s="300" t="s">
        <v>1625</v>
      </c>
      <c r="N295" s="300" t="s">
        <v>1626</v>
      </c>
      <c r="O295" s="300" t="s">
        <v>798</v>
      </c>
      <c r="P295" s="300" t="s">
        <v>1627</v>
      </c>
      <c r="Q295" s="300" t="s">
        <v>1628</v>
      </c>
      <c r="R295" s="300" t="s">
        <v>1629</v>
      </c>
      <c r="S295" s="290"/>
      <c r="T295" s="290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91">
        <v>294</v>
      </c>
      <c r="B296" s="288">
        <f>Základ!B296</f>
        <v>0</v>
      </c>
      <c r="C296" s="288">
        <f>Základ!C296</f>
        <v>0</v>
      </c>
      <c r="D296" s="273">
        <f>SUM(Základ!D296,Základ!F296)</f>
        <v>0</v>
      </c>
      <c r="E296" s="273">
        <f>SUM(Základ!E296,Základ!G296)</f>
        <v>0</v>
      </c>
      <c r="F296" s="273">
        <f t="shared" si="1"/>
        <v>0</v>
      </c>
      <c r="G296" s="273">
        <f>SUM(Základ!I296)</f>
        <v>0</v>
      </c>
      <c r="H296" s="273"/>
      <c r="I296" s="299" t="s">
        <v>1630</v>
      </c>
      <c r="J296" s="300" t="s">
        <v>1631</v>
      </c>
      <c r="K296" s="300" t="s">
        <v>1632</v>
      </c>
      <c r="L296" s="300" t="s">
        <v>1633</v>
      </c>
      <c r="M296" s="300" t="s">
        <v>1634</v>
      </c>
      <c r="N296" s="300" t="s">
        <v>1635</v>
      </c>
      <c r="O296" s="300" t="s">
        <v>768</v>
      </c>
      <c r="P296" s="300" t="s">
        <v>1636</v>
      </c>
      <c r="Q296" s="300" t="s">
        <v>1637</v>
      </c>
      <c r="R296" s="300" t="s">
        <v>1638</v>
      </c>
      <c r="S296" s="290"/>
      <c r="T296" s="290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64"/>
      <c r="C297" s="264"/>
      <c r="D297" s="264"/>
      <c r="E297" s="264"/>
      <c r="F297" s="264"/>
      <c r="G297" s="264"/>
      <c r="H297" s="264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90"/>
      <c r="T297" s="290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64"/>
      <c r="C298" s="264"/>
      <c r="D298" s="264"/>
      <c r="E298" s="264"/>
      <c r="F298" s="264"/>
      <c r="G298" s="264"/>
      <c r="H298" s="264"/>
      <c r="I298" s="289"/>
      <c r="J298" s="289"/>
      <c r="K298" s="289"/>
      <c r="L298" s="289"/>
      <c r="M298" s="289"/>
      <c r="N298" s="289"/>
      <c r="O298" s="289"/>
      <c r="P298" s="289"/>
      <c r="Q298" s="289"/>
      <c r="R298" s="289"/>
      <c r="S298" s="290"/>
      <c r="T298" s="290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64"/>
      <c r="C299" s="264"/>
      <c r="D299" s="264"/>
      <c r="E299" s="264"/>
      <c r="F299" s="264"/>
      <c r="G299" s="264"/>
      <c r="H299" s="264"/>
      <c r="I299" s="289"/>
      <c r="J299" s="289"/>
      <c r="K299" s="289"/>
      <c r="L299" s="289"/>
      <c r="M299" s="289"/>
      <c r="N299" s="289"/>
      <c r="O299" s="289"/>
      <c r="P299" s="289"/>
      <c r="Q299" s="289"/>
      <c r="R299" s="289"/>
      <c r="S299" s="290"/>
      <c r="T299" s="290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64"/>
      <c r="C300" s="264"/>
      <c r="D300" s="264"/>
      <c r="E300" s="264"/>
      <c r="F300" s="264"/>
      <c r="G300" s="264"/>
      <c r="H300" s="264"/>
      <c r="I300" s="289"/>
      <c r="J300" s="289"/>
      <c r="K300" s="289"/>
      <c r="L300" s="289"/>
      <c r="M300" s="289"/>
      <c r="N300" s="289"/>
      <c r="O300" s="289"/>
      <c r="P300" s="289"/>
      <c r="Q300" s="289"/>
      <c r="R300" s="289"/>
      <c r="S300" s="290"/>
      <c r="T300" s="290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64"/>
      <c r="C301" s="264"/>
      <c r="D301" s="264"/>
      <c r="E301" s="264"/>
      <c r="F301" s="264"/>
      <c r="G301" s="264"/>
      <c r="H301" s="264"/>
      <c r="I301" s="289"/>
      <c r="J301" s="289"/>
      <c r="K301" s="289"/>
      <c r="L301" s="289"/>
      <c r="M301" s="289"/>
      <c r="N301" s="289"/>
      <c r="O301" s="289"/>
      <c r="P301" s="289"/>
      <c r="Q301" s="289"/>
      <c r="R301" s="289"/>
      <c r="S301" s="290"/>
      <c r="T301" s="290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64"/>
      <c r="C302" s="264"/>
      <c r="D302" s="264"/>
      <c r="E302" s="264"/>
      <c r="F302" s="264"/>
      <c r="G302" s="264"/>
      <c r="H302" s="264"/>
      <c r="I302" s="289"/>
      <c r="J302" s="289"/>
      <c r="K302" s="289"/>
      <c r="L302" s="289"/>
      <c r="M302" s="289"/>
      <c r="N302" s="289"/>
      <c r="O302" s="289"/>
      <c r="P302" s="289"/>
      <c r="Q302" s="289"/>
      <c r="R302" s="289"/>
      <c r="S302" s="290"/>
      <c r="T302" s="290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64"/>
      <c r="C303" s="264"/>
      <c r="D303" s="264"/>
      <c r="E303" s="264"/>
      <c r="F303" s="264"/>
      <c r="G303" s="264"/>
      <c r="H303" s="264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90"/>
      <c r="T303" s="290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64"/>
      <c r="C304" s="264"/>
      <c r="D304" s="264"/>
      <c r="E304" s="264"/>
      <c r="F304" s="264"/>
      <c r="G304" s="264"/>
      <c r="H304" s="264"/>
      <c r="I304" s="289"/>
      <c r="J304" s="289"/>
      <c r="K304" s="289"/>
      <c r="L304" s="289"/>
      <c r="M304" s="289"/>
      <c r="N304" s="289"/>
      <c r="O304" s="289"/>
      <c r="P304" s="289"/>
      <c r="Q304" s="289"/>
      <c r="R304" s="289"/>
      <c r="S304" s="290"/>
      <c r="T304" s="290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64"/>
      <c r="C305" s="264"/>
      <c r="D305" s="264"/>
      <c r="E305" s="264"/>
      <c r="F305" s="264"/>
      <c r="G305" s="264"/>
      <c r="H305" s="264"/>
      <c r="I305" s="289"/>
      <c r="J305" s="289"/>
      <c r="K305" s="289"/>
      <c r="L305" s="289"/>
      <c r="M305" s="289"/>
      <c r="N305" s="289"/>
      <c r="O305" s="289"/>
      <c r="P305" s="289"/>
      <c r="Q305" s="289"/>
      <c r="R305" s="289"/>
      <c r="S305" s="290"/>
      <c r="T305" s="290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64"/>
      <c r="C306" s="264"/>
      <c r="D306" s="264"/>
      <c r="E306" s="264"/>
      <c r="F306" s="264"/>
      <c r="G306" s="264"/>
      <c r="H306" s="264"/>
      <c r="I306" s="289"/>
      <c r="J306" s="289"/>
      <c r="K306" s="289"/>
      <c r="L306" s="289"/>
      <c r="M306" s="289"/>
      <c r="N306" s="289"/>
      <c r="O306" s="289"/>
      <c r="P306" s="289"/>
      <c r="Q306" s="289"/>
      <c r="R306" s="289"/>
      <c r="S306" s="290"/>
      <c r="T306" s="290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64"/>
      <c r="C307" s="264"/>
      <c r="D307" s="264"/>
      <c r="E307" s="264"/>
      <c r="F307" s="264"/>
      <c r="G307" s="264"/>
      <c r="H307" s="264"/>
      <c r="I307" s="289"/>
      <c r="J307" s="289"/>
      <c r="K307" s="289"/>
      <c r="L307" s="289"/>
      <c r="M307" s="289"/>
      <c r="N307" s="289"/>
      <c r="O307" s="289"/>
      <c r="P307" s="289"/>
      <c r="Q307" s="289"/>
      <c r="R307" s="289"/>
      <c r="S307" s="290"/>
      <c r="T307" s="290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64"/>
      <c r="C308" s="264"/>
      <c r="D308" s="264"/>
      <c r="E308" s="264"/>
      <c r="F308" s="264"/>
      <c r="G308" s="264"/>
      <c r="H308" s="264"/>
      <c r="I308" s="289"/>
      <c r="J308" s="289"/>
      <c r="K308" s="289"/>
      <c r="L308" s="289"/>
      <c r="M308" s="289"/>
      <c r="N308" s="289"/>
      <c r="O308" s="289"/>
      <c r="P308" s="289"/>
      <c r="Q308" s="289"/>
      <c r="R308" s="289"/>
      <c r="S308" s="290"/>
      <c r="T308" s="290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64"/>
      <c r="C309" s="264"/>
      <c r="D309" s="264"/>
      <c r="E309" s="264"/>
      <c r="F309" s="264"/>
      <c r="G309" s="264"/>
      <c r="H309" s="264"/>
      <c r="I309" s="289"/>
      <c r="J309" s="289"/>
      <c r="K309" s="289"/>
      <c r="L309" s="289"/>
      <c r="M309" s="289"/>
      <c r="N309" s="289"/>
      <c r="O309" s="289"/>
      <c r="P309" s="289"/>
      <c r="Q309" s="289"/>
      <c r="R309" s="289"/>
      <c r="S309" s="290"/>
      <c r="T309" s="290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64"/>
      <c r="C310" s="264"/>
      <c r="D310" s="264"/>
      <c r="E310" s="264"/>
      <c r="F310" s="264"/>
      <c r="G310" s="264"/>
      <c r="H310" s="264"/>
      <c r="I310" s="289"/>
      <c r="J310" s="289"/>
      <c r="K310" s="289"/>
      <c r="L310" s="289"/>
      <c r="M310" s="289"/>
      <c r="N310" s="289"/>
      <c r="O310" s="289"/>
      <c r="P310" s="289"/>
      <c r="Q310" s="289"/>
      <c r="R310" s="289"/>
      <c r="S310" s="290"/>
      <c r="T310" s="290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64"/>
      <c r="C311" s="264"/>
      <c r="D311" s="264"/>
      <c r="E311" s="264"/>
      <c r="F311" s="264"/>
      <c r="G311" s="264"/>
      <c r="H311" s="264"/>
      <c r="I311" s="289"/>
      <c r="J311" s="289"/>
      <c r="K311" s="289"/>
      <c r="L311" s="289"/>
      <c r="M311" s="289"/>
      <c r="N311" s="289"/>
      <c r="O311" s="289"/>
      <c r="P311" s="289"/>
      <c r="Q311" s="289"/>
      <c r="R311" s="289"/>
      <c r="S311" s="290"/>
      <c r="T311" s="290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64"/>
      <c r="C312" s="264"/>
      <c r="D312" s="264"/>
      <c r="E312" s="264"/>
      <c r="F312" s="264"/>
      <c r="G312" s="264"/>
      <c r="H312" s="264"/>
      <c r="I312" s="289"/>
      <c r="J312" s="289"/>
      <c r="K312" s="289"/>
      <c r="L312" s="289"/>
      <c r="M312" s="289"/>
      <c r="N312" s="289"/>
      <c r="O312" s="289"/>
      <c r="P312" s="289"/>
      <c r="Q312" s="289"/>
      <c r="R312" s="289"/>
      <c r="S312" s="290"/>
      <c r="T312" s="290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64"/>
      <c r="C313" s="264"/>
      <c r="D313" s="264"/>
      <c r="E313" s="264"/>
      <c r="F313" s="264"/>
      <c r="G313" s="264"/>
      <c r="H313" s="264"/>
      <c r="I313" s="289"/>
      <c r="J313" s="289"/>
      <c r="K313" s="289"/>
      <c r="L313" s="289"/>
      <c r="M313" s="289"/>
      <c r="N313" s="289"/>
      <c r="O313" s="289"/>
      <c r="P313" s="289"/>
      <c r="Q313" s="289"/>
      <c r="R313" s="289"/>
      <c r="S313" s="290"/>
      <c r="T313" s="290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64"/>
      <c r="C314" s="264"/>
      <c r="D314" s="264"/>
      <c r="E314" s="264"/>
      <c r="F314" s="264"/>
      <c r="G314" s="264"/>
      <c r="H314" s="264"/>
      <c r="I314" s="289"/>
      <c r="J314" s="289"/>
      <c r="K314" s="289"/>
      <c r="L314" s="289"/>
      <c r="M314" s="289"/>
      <c r="N314" s="289"/>
      <c r="O314" s="289"/>
      <c r="P314" s="289"/>
      <c r="Q314" s="289"/>
      <c r="R314" s="289"/>
      <c r="S314" s="290"/>
      <c r="T314" s="290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64"/>
      <c r="C315" s="264"/>
      <c r="D315" s="264"/>
      <c r="E315" s="264"/>
      <c r="F315" s="264"/>
      <c r="G315" s="264"/>
      <c r="H315" s="264"/>
      <c r="I315" s="289"/>
      <c r="J315" s="289"/>
      <c r="K315" s="289"/>
      <c r="L315" s="289"/>
      <c r="M315" s="289"/>
      <c r="N315" s="289"/>
      <c r="O315" s="289"/>
      <c r="P315" s="289"/>
      <c r="Q315" s="289"/>
      <c r="R315" s="289"/>
      <c r="S315" s="290"/>
      <c r="T315" s="290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64"/>
      <c r="C316" s="264"/>
      <c r="D316" s="264"/>
      <c r="E316" s="264"/>
      <c r="F316" s="264"/>
      <c r="G316" s="264"/>
      <c r="H316" s="264"/>
      <c r="I316" s="289"/>
      <c r="J316" s="289"/>
      <c r="K316" s="289"/>
      <c r="L316" s="289"/>
      <c r="M316" s="289"/>
      <c r="N316" s="289"/>
      <c r="O316" s="289"/>
      <c r="P316" s="289"/>
      <c r="Q316" s="289"/>
      <c r="R316" s="289"/>
      <c r="S316" s="290"/>
      <c r="T316" s="290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64"/>
      <c r="C317" s="264"/>
      <c r="D317" s="264"/>
      <c r="E317" s="264"/>
      <c r="F317" s="264"/>
      <c r="G317" s="264"/>
      <c r="H317" s="264"/>
      <c r="I317" s="289"/>
      <c r="J317" s="289"/>
      <c r="K317" s="289"/>
      <c r="L317" s="289"/>
      <c r="M317" s="289"/>
      <c r="N317" s="289"/>
      <c r="O317" s="289"/>
      <c r="P317" s="289"/>
      <c r="Q317" s="289"/>
      <c r="R317" s="289"/>
      <c r="S317" s="290"/>
      <c r="T317" s="290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64"/>
      <c r="C318" s="264"/>
      <c r="D318" s="264"/>
      <c r="E318" s="264"/>
      <c r="F318" s="264"/>
      <c r="G318" s="264"/>
      <c r="H318" s="264"/>
      <c r="I318" s="289"/>
      <c r="J318" s="289"/>
      <c r="K318" s="289"/>
      <c r="L318" s="289"/>
      <c r="M318" s="289"/>
      <c r="N318" s="289"/>
      <c r="O318" s="289"/>
      <c r="P318" s="289"/>
      <c r="Q318" s="289"/>
      <c r="R318" s="289"/>
      <c r="S318" s="290"/>
      <c r="T318" s="290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64"/>
      <c r="C319" s="264"/>
      <c r="D319" s="264"/>
      <c r="E319" s="264"/>
      <c r="F319" s="264"/>
      <c r="G319" s="264"/>
      <c r="H319" s="264"/>
      <c r="I319" s="289"/>
      <c r="J319" s="289"/>
      <c r="K319" s="289"/>
      <c r="L319" s="289"/>
      <c r="M319" s="289"/>
      <c r="N319" s="289"/>
      <c r="O319" s="289"/>
      <c r="P319" s="289"/>
      <c r="Q319" s="289"/>
      <c r="R319" s="289"/>
      <c r="S319" s="290"/>
      <c r="T319" s="290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64"/>
      <c r="C320" s="264"/>
      <c r="D320" s="264"/>
      <c r="E320" s="264"/>
      <c r="F320" s="264"/>
      <c r="G320" s="264"/>
      <c r="H320" s="264"/>
      <c r="I320" s="289"/>
      <c r="J320" s="289"/>
      <c r="K320" s="289"/>
      <c r="L320" s="289"/>
      <c r="M320" s="289"/>
      <c r="N320" s="289"/>
      <c r="O320" s="289"/>
      <c r="P320" s="289"/>
      <c r="Q320" s="289"/>
      <c r="R320" s="289"/>
      <c r="S320" s="290"/>
      <c r="T320" s="290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64"/>
      <c r="C321" s="264"/>
      <c r="D321" s="264"/>
      <c r="E321" s="264"/>
      <c r="F321" s="264"/>
      <c r="G321" s="264"/>
      <c r="H321" s="264"/>
      <c r="I321" s="289"/>
      <c r="J321" s="289"/>
      <c r="K321" s="289"/>
      <c r="L321" s="289"/>
      <c r="M321" s="289"/>
      <c r="N321" s="289"/>
      <c r="O321" s="289"/>
      <c r="P321" s="289"/>
      <c r="Q321" s="289"/>
      <c r="R321" s="289"/>
      <c r="S321" s="290"/>
      <c r="T321" s="290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64"/>
      <c r="C322" s="264"/>
      <c r="D322" s="264"/>
      <c r="E322" s="264"/>
      <c r="F322" s="264"/>
      <c r="G322" s="264"/>
      <c r="H322" s="264"/>
      <c r="I322" s="289"/>
      <c r="J322" s="289"/>
      <c r="K322" s="289"/>
      <c r="L322" s="289"/>
      <c r="M322" s="289"/>
      <c r="N322" s="289"/>
      <c r="O322" s="289"/>
      <c r="P322" s="289"/>
      <c r="Q322" s="289"/>
      <c r="R322" s="289"/>
      <c r="S322" s="290"/>
      <c r="T322" s="290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64"/>
      <c r="C323" s="264"/>
      <c r="D323" s="264"/>
      <c r="E323" s="264"/>
      <c r="F323" s="264"/>
      <c r="G323" s="264"/>
      <c r="H323" s="264"/>
      <c r="I323" s="289"/>
      <c r="J323" s="289"/>
      <c r="K323" s="289"/>
      <c r="L323" s="289"/>
      <c r="M323" s="289"/>
      <c r="N323" s="289"/>
      <c r="O323" s="289"/>
      <c r="P323" s="289"/>
      <c r="Q323" s="289"/>
      <c r="R323" s="289"/>
      <c r="S323" s="290"/>
      <c r="T323" s="290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64"/>
      <c r="C324" s="264"/>
      <c r="D324" s="264"/>
      <c r="E324" s="264"/>
      <c r="F324" s="264"/>
      <c r="G324" s="264"/>
      <c r="H324" s="264"/>
      <c r="I324" s="289"/>
      <c r="J324" s="289"/>
      <c r="K324" s="289"/>
      <c r="L324" s="289"/>
      <c r="M324" s="289"/>
      <c r="N324" s="289"/>
      <c r="O324" s="289"/>
      <c r="P324" s="289"/>
      <c r="Q324" s="289"/>
      <c r="R324" s="289"/>
      <c r="S324" s="290"/>
      <c r="T324" s="290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64"/>
      <c r="C325" s="264"/>
      <c r="D325" s="264"/>
      <c r="E325" s="264"/>
      <c r="F325" s="264"/>
      <c r="G325" s="264"/>
      <c r="H325" s="264"/>
      <c r="I325" s="289"/>
      <c r="J325" s="289"/>
      <c r="K325" s="289"/>
      <c r="L325" s="289"/>
      <c r="M325" s="289"/>
      <c r="N325" s="289"/>
      <c r="O325" s="289"/>
      <c r="P325" s="289"/>
      <c r="Q325" s="289"/>
      <c r="R325" s="289"/>
      <c r="S325" s="290"/>
      <c r="T325" s="290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64"/>
      <c r="C326" s="264"/>
      <c r="D326" s="264"/>
      <c r="E326" s="264"/>
      <c r="F326" s="264"/>
      <c r="G326" s="264"/>
      <c r="H326" s="264"/>
      <c r="I326" s="289"/>
      <c r="J326" s="289"/>
      <c r="K326" s="289"/>
      <c r="L326" s="289"/>
      <c r="M326" s="289"/>
      <c r="N326" s="289"/>
      <c r="O326" s="289"/>
      <c r="P326" s="289"/>
      <c r="Q326" s="289"/>
      <c r="R326" s="289"/>
      <c r="S326" s="290"/>
      <c r="T326" s="290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64"/>
      <c r="C327" s="264"/>
      <c r="D327" s="264"/>
      <c r="E327" s="264"/>
      <c r="F327" s="264"/>
      <c r="G327" s="264"/>
      <c r="H327" s="264"/>
      <c r="I327" s="289"/>
      <c r="J327" s="289"/>
      <c r="K327" s="289"/>
      <c r="L327" s="289"/>
      <c r="M327" s="289"/>
      <c r="N327" s="289"/>
      <c r="O327" s="289"/>
      <c r="P327" s="289"/>
      <c r="Q327" s="289"/>
      <c r="R327" s="289"/>
      <c r="S327" s="290"/>
      <c r="T327" s="290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64"/>
      <c r="C328" s="264"/>
      <c r="D328" s="264"/>
      <c r="E328" s="264"/>
      <c r="F328" s="264"/>
      <c r="G328" s="264"/>
      <c r="H328" s="264"/>
      <c r="I328" s="289"/>
      <c r="J328" s="289"/>
      <c r="K328" s="289"/>
      <c r="L328" s="289"/>
      <c r="M328" s="289"/>
      <c r="N328" s="289"/>
      <c r="O328" s="289"/>
      <c r="P328" s="289"/>
      <c r="Q328" s="289"/>
      <c r="R328" s="289"/>
      <c r="S328" s="290"/>
      <c r="T328" s="290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64"/>
      <c r="C329" s="264"/>
      <c r="D329" s="264"/>
      <c r="E329" s="264"/>
      <c r="F329" s="264"/>
      <c r="G329" s="264"/>
      <c r="H329" s="264"/>
      <c r="I329" s="289"/>
      <c r="J329" s="289"/>
      <c r="K329" s="289"/>
      <c r="L329" s="289"/>
      <c r="M329" s="289"/>
      <c r="N329" s="289"/>
      <c r="O329" s="289"/>
      <c r="P329" s="289"/>
      <c r="Q329" s="289"/>
      <c r="R329" s="289"/>
      <c r="S329" s="290"/>
      <c r="T329" s="290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64"/>
      <c r="C330" s="264"/>
      <c r="D330" s="264"/>
      <c r="E330" s="264"/>
      <c r="F330" s="264"/>
      <c r="G330" s="264"/>
      <c r="H330" s="264"/>
      <c r="I330" s="289"/>
      <c r="J330" s="289"/>
      <c r="K330" s="289"/>
      <c r="L330" s="289"/>
      <c r="M330" s="289"/>
      <c r="N330" s="289"/>
      <c r="O330" s="289"/>
      <c r="P330" s="289"/>
      <c r="Q330" s="289"/>
      <c r="R330" s="289"/>
      <c r="S330" s="290"/>
      <c r="T330" s="290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64"/>
      <c r="C331" s="264"/>
      <c r="D331" s="264"/>
      <c r="E331" s="264"/>
      <c r="F331" s="264"/>
      <c r="G331" s="264"/>
      <c r="H331" s="264"/>
      <c r="I331" s="289"/>
      <c r="J331" s="289"/>
      <c r="K331" s="289"/>
      <c r="L331" s="289"/>
      <c r="M331" s="289"/>
      <c r="N331" s="289"/>
      <c r="O331" s="289"/>
      <c r="P331" s="289"/>
      <c r="Q331" s="289"/>
      <c r="R331" s="289"/>
      <c r="S331" s="290"/>
      <c r="T331" s="290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64"/>
      <c r="C332" s="264"/>
      <c r="D332" s="264"/>
      <c r="E332" s="264"/>
      <c r="F332" s="264"/>
      <c r="G332" s="264"/>
      <c r="H332" s="264"/>
      <c r="I332" s="289"/>
      <c r="J332" s="289"/>
      <c r="K332" s="289"/>
      <c r="L332" s="289"/>
      <c r="M332" s="289"/>
      <c r="N332" s="289"/>
      <c r="O332" s="289"/>
      <c r="P332" s="289"/>
      <c r="Q332" s="289"/>
      <c r="R332" s="289"/>
      <c r="S332" s="290"/>
      <c r="T332" s="290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64"/>
      <c r="C333" s="264"/>
      <c r="D333" s="264"/>
      <c r="E333" s="264"/>
      <c r="F333" s="264"/>
      <c r="G333" s="264"/>
      <c r="H333" s="264"/>
      <c r="I333" s="289"/>
      <c r="J333" s="289"/>
      <c r="K333" s="289"/>
      <c r="L333" s="289"/>
      <c r="M333" s="289"/>
      <c r="N333" s="289"/>
      <c r="O333" s="289"/>
      <c r="P333" s="289"/>
      <c r="Q333" s="289"/>
      <c r="R333" s="289"/>
      <c r="S333" s="290"/>
      <c r="T333" s="290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64"/>
      <c r="C334" s="264"/>
      <c r="D334" s="264"/>
      <c r="E334" s="264"/>
      <c r="F334" s="264"/>
      <c r="G334" s="264"/>
      <c r="H334" s="264"/>
      <c r="I334" s="289"/>
      <c r="J334" s="289"/>
      <c r="K334" s="289"/>
      <c r="L334" s="289"/>
      <c r="M334" s="289"/>
      <c r="N334" s="289"/>
      <c r="O334" s="289"/>
      <c r="P334" s="289"/>
      <c r="Q334" s="289"/>
      <c r="R334" s="289"/>
      <c r="S334" s="290"/>
      <c r="T334" s="290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64"/>
      <c r="C335" s="264"/>
      <c r="D335" s="264"/>
      <c r="E335" s="264"/>
      <c r="F335" s="264"/>
      <c r="G335" s="264"/>
      <c r="H335" s="264"/>
      <c r="I335" s="289"/>
      <c r="J335" s="289"/>
      <c r="K335" s="289"/>
      <c r="L335" s="289"/>
      <c r="M335" s="289"/>
      <c r="N335" s="289"/>
      <c r="O335" s="289"/>
      <c r="P335" s="289"/>
      <c r="Q335" s="289"/>
      <c r="R335" s="289"/>
      <c r="S335" s="290"/>
      <c r="T335" s="290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64"/>
      <c r="C336" s="264"/>
      <c r="D336" s="264"/>
      <c r="E336" s="264"/>
      <c r="F336" s="264"/>
      <c r="G336" s="264"/>
      <c r="H336" s="264"/>
      <c r="I336" s="289"/>
      <c r="J336" s="289"/>
      <c r="K336" s="289"/>
      <c r="L336" s="289"/>
      <c r="M336" s="289"/>
      <c r="N336" s="289"/>
      <c r="O336" s="289"/>
      <c r="P336" s="289"/>
      <c r="Q336" s="289"/>
      <c r="R336" s="289"/>
      <c r="S336" s="290"/>
      <c r="T336" s="290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64"/>
      <c r="C337" s="264"/>
      <c r="D337" s="264"/>
      <c r="E337" s="264"/>
      <c r="F337" s="264"/>
      <c r="G337" s="264"/>
      <c r="H337" s="264"/>
      <c r="I337" s="289"/>
      <c r="J337" s="289"/>
      <c r="K337" s="289"/>
      <c r="L337" s="289"/>
      <c r="M337" s="289"/>
      <c r="N337" s="289"/>
      <c r="O337" s="289"/>
      <c r="P337" s="289"/>
      <c r="Q337" s="289"/>
      <c r="R337" s="289"/>
      <c r="S337" s="290"/>
      <c r="T337" s="290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64"/>
      <c r="C338" s="264"/>
      <c r="D338" s="264"/>
      <c r="E338" s="264"/>
      <c r="F338" s="264"/>
      <c r="G338" s="264"/>
      <c r="H338" s="264"/>
      <c r="I338" s="289"/>
      <c r="J338" s="289"/>
      <c r="K338" s="289"/>
      <c r="L338" s="289"/>
      <c r="M338" s="289"/>
      <c r="N338" s="289"/>
      <c r="O338" s="289"/>
      <c r="P338" s="289"/>
      <c r="Q338" s="289"/>
      <c r="R338" s="289"/>
      <c r="S338" s="290"/>
      <c r="T338" s="290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64"/>
      <c r="C339" s="264"/>
      <c r="D339" s="264"/>
      <c r="E339" s="264"/>
      <c r="F339" s="264"/>
      <c r="G339" s="264"/>
      <c r="H339" s="264"/>
      <c r="I339" s="289"/>
      <c r="J339" s="289"/>
      <c r="K339" s="289"/>
      <c r="L339" s="289"/>
      <c r="M339" s="289"/>
      <c r="N339" s="289"/>
      <c r="O339" s="289"/>
      <c r="P339" s="289"/>
      <c r="Q339" s="289"/>
      <c r="R339" s="289"/>
      <c r="S339" s="290"/>
      <c r="T339" s="290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64"/>
      <c r="C340" s="264"/>
      <c r="D340" s="264"/>
      <c r="E340" s="264"/>
      <c r="F340" s="264"/>
      <c r="G340" s="264"/>
      <c r="H340" s="264"/>
      <c r="I340" s="289"/>
      <c r="J340" s="289"/>
      <c r="K340" s="289"/>
      <c r="L340" s="289"/>
      <c r="M340" s="289"/>
      <c r="N340" s="289"/>
      <c r="O340" s="289"/>
      <c r="P340" s="289"/>
      <c r="Q340" s="289"/>
      <c r="R340" s="289"/>
      <c r="S340" s="290"/>
      <c r="T340" s="290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64"/>
      <c r="C341" s="264"/>
      <c r="D341" s="264"/>
      <c r="E341" s="264"/>
      <c r="F341" s="264"/>
      <c r="G341" s="264"/>
      <c r="H341" s="264"/>
      <c r="I341" s="289"/>
      <c r="J341" s="289"/>
      <c r="K341" s="289"/>
      <c r="L341" s="289"/>
      <c r="M341" s="289"/>
      <c r="N341" s="289"/>
      <c r="O341" s="289"/>
      <c r="P341" s="289"/>
      <c r="Q341" s="289"/>
      <c r="R341" s="289"/>
      <c r="S341" s="290"/>
      <c r="T341" s="290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64"/>
      <c r="C342" s="264"/>
      <c r="D342" s="264"/>
      <c r="E342" s="264"/>
      <c r="F342" s="264"/>
      <c r="G342" s="264"/>
      <c r="H342" s="264"/>
      <c r="I342" s="289"/>
      <c r="J342" s="289"/>
      <c r="K342" s="289"/>
      <c r="L342" s="289"/>
      <c r="M342" s="289"/>
      <c r="N342" s="289"/>
      <c r="O342" s="289"/>
      <c r="P342" s="289"/>
      <c r="Q342" s="289"/>
      <c r="R342" s="289"/>
      <c r="S342" s="290"/>
      <c r="T342" s="290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64"/>
      <c r="C343" s="264"/>
      <c r="D343" s="264"/>
      <c r="E343" s="264"/>
      <c r="F343" s="264"/>
      <c r="G343" s="264"/>
      <c r="H343" s="264"/>
      <c r="I343" s="289"/>
      <c r="J343" s="289"/>
      <c r="K343" s="289"/>
      <c r="L343" s="289"/>
      <c r="M343" s="289"/>
      <c r="N343" s="289"/>
      <c r="O343" s="289"/>
      <c r="P343" s="289"/>
      <c r="Q343" s="289"/>
      <c r="R343" s="289"/>
      <c r="S343" s="290"/>
      <c r="T343" s="290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64"/>
      <c r="C344" s="264"/>
      <c r="D344" s="264"/>
      <c r="E344" s="264"/>
      <c r="F344" s="264"/>
      <c r="G344" s="264"/>
      <c r="H344" s="264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90"/>
      <c r="T344" s="290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64"/>
      <c r="C345" s="264"/>
      <c r="D345" s="264"/>
      <c r="E345" s="264"/>
      <c r="F345" s="264"/>
      <c r="G345" s="264"/>
      <c r="H345" s="264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90"/>
      <c r="T345" s="290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64"/>
      <c r="C346" s="264"/>
      <c r="D346" s="264"/>
      <c r="E346" s="264"/>
      <c r="F346" s="264"/>
      <c r="G346" s="264"/>
      <c r="H346" s="264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90"/>
      <c r="T346" s="290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64"/>
      <c r="C347" s="264"/>
      <c r="D347" s="264"/>
      <c r="E347" s="264"/>
      <c r="F347" s="264"/>
      <c r="G347" s="264"/>
      <c r="H347" s="264"/>
      <c r="I347" s="289"/>
      <c r="J347" s="289"/>
      <c r="K347" s="289"/>
      <c r="L347" s="289"/>
      <c r="M347" s="289"/>
      <c r="N347" s="289"/>
      <c r="O347" s="289"/>
      <c r="P347" s="289"/>
      <c r="Q347" s="289"/>
      <c r="R347" s="289"/>
      <c r="S347" s="290"/>
      <c r="T347" s="290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64"/>
      <c r="C348" s="264"/>
      <c r="D348" s="264"/>
      <c r="E348" s="264"/>
      <c r="F348" s="264"/>
      <c r="G348" s="264"/>
      <c r="H348" s="264"/>
      <c r="I348" s="289"/>
      <c r="J348" s="289"/>
      <c r="K348" s="289"/>
      <c r="L348" s="289"/>
      <c r="M348" s="289"/>
      <c r="N348" s="289"/>
      <c r="O348" s="289"/>
      <c r="P348" s="289"/>
      <c r="Q348" s="289"/>
      <c r="R348" s="289"/>
      <c r="S348" s="290"/>
      <c r="T348" s="290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64"/>
      <c r="C349" s="264"/>
      <c r="D349" s="264"/>
      <c r="E349" s="264"/>
      <c r="F349" s="264"/>
      <c r="G349" s="264"/>
      <c r="H349" s="264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90"/>
      <c r="T349" s="290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64"/>
      <c r="C350" s="264"/>
      <c r="D350" s="264"/>
      <c r="E350" s="264"/>
      <c r="F350" s="264"/>
      <c r="G350" s="264"/>
      <c r="H350" s="264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90"/>
      <c r="T350" s="290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64"/>
      <c r="C351" s="264"/>
      <c r="D351" s="264"/>
      <c r="E351" s="264"/>
      <c r="F351" s="264"/>
      <c r="G351" s="264"/>
      <c r="H351" s="264"/>
      <c r="I351" s="289"/>
      <c r="J351" s="289"/>
      <c r="K351" s="289"/>
      <c r="L351" s="289"/>
      <c r="M351" s="289"/>
      <c r="N351" s="289"/>
      <c r="O351" s="289"/>
      <c r="P351" s="289"/>
      <c r="Q351" s="289"/>
      <c r="R351" s="289"/>
      <c r="S351" s="290"/>
      <c r="T351" s="290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64"/>
      <c r="C352" s="264"/>
      <c r="D352" s="264"/>
      <c r="E352" s="264"/>
      <c r="F352" s="264"/>
      <c r="G352" s="264"/>
      <c r="H352" s="264"/>
      <c r="I352" s="289"/>
      <c r="J352" s="289"/>
      <c r="K352" s="289"/>
      <c r="L352" s="289"/>
      <c r="M352" s="289"/>
      <c r="N352" s="289"/>
      <c r="O352" s="289"/>
      <c r="P352" s="289"/>
      <c r="Q352" s="289"/>
      <c r="R352" s="289"/>
      <c r="S352" s="290"/>
      <c r="T352" s="290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64"/>
      <c r="C353" s="264"/>
      <c r="D353" s="264"/>
      <c r="E353" s="264"/>
      <c r="F353" s="264"/>
      <c r="G353" s="264"/>
      <c r="H353" s="264"/>
      <c r="I353" s="289"/>
      <c r="J353" s="289"/>
      <c r="K353" s="289"/>
      <c r="L353" s="289"/>
      <c r="M353" s="289"/>
      <c r="N353" s="289"/>
      <c r="O353" s="289"/>
      <c r="P353" s="289"/>
      <c r="Q353" s="289"/>
      <c r="R353" s="289"/>
      <c r="S353" s="290"/>
      <c r="T353" s="290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64"/>
      <c r="C354" s="264"/>
      <c r="D354" s="264"/>
      <c r="E354" s="264"/>
      <c r="F354" s="264"/>
      <c r="G354" s="264"/>
      <c r="H354" s="264"/>
      <c r="I354" s="289"/>
      <c r="J354" s="289"/>
      <c r="K354" s="289"/>
      <c r="L354" s="289"/>
      <c r="M354" s="289"/>
      <c r="N354" s="289"/>
      <c r="O354" s="289"/>
      <c r="P354" s="289"/>
      <c r="Q354" s="289"/>
      <c r="R354" s="289"/>
      <c r="S354" s="290"/>
      <c r="T354" s="290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64"/>
      <c r="C355" s="264"/>
      <c r="D355" s="264"/>
      <c r="E355" s="264"/>
      <c r="F355" s="264"/>
      <c r="G355" s="264"/>
      <c r="H355" s="264"/>
      <c r="I355" s="289"/>
      <c r="J355" s="289"/>
      <c r="K355" s="289"/>
      <c r="L355" s="289"/>
      <c r="M355" s="289"/>
      <c r="N355" s="289"/>
      <c r="O355" s="289"/>
      <c r="P355" s="289"/>
      <c r="Q355" s="289"/>
      <c r="R355" s="289"/>
      <c r="S355" s="290"/>
      <c r="T355" s="290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64"/>
      <c r="C356" s="264"/>
      <c r="D356" s="264"/>
      <c r="E356" s="264"/>
      <c r="F356" s="264"/>
      <c r="G356" s="264"/>
      <c r="H356" s="264"/>
      <c r="I356" s="289"/>
      <c r="J356" s="289"/>
      <c r="K356" s="289"/>
      <c r="L356" s="289"/>
      <c r="M356" s="289"/>
      <c r="N356" s="289"/>
      <c r="O356" s="289"/>
      <c r="P356" s="289"/>
      <c r="Q356" s="289"/>
      <c r="R356" s="289"/>
      <c r="S356" s="290"/>
      <c r="T356" s="290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64"/>
      <c r="C357" s="264"/>
      <c r="D357" s="264"/>
      <c r="E357" s="264"/>
      <c r="F357" s="264"/>
      <c r="G357" s="264"/>
      <c r="H357" s="264"/>
      <c r="I357" s="289"/>
      <c r="J357" s="289"/>
      <c r="K357" s="289"/>
      <c r="L357" s="289"/>
      <c r="M357" s="289"/>
      <c r="N357" s="289"/>
      <c r="O357" s="289"/>
      <c r="P357" s="289"/>
      <c r="Q357" s="289"/>
      <c r="R357" s="289"/>
      <c r="S357" s="290"/>
      <c r="T357" s="290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64"/>
      <c r="C358" s="264"/>
      <c r="D358" s="264"/>
      <c r="E358" s="264"/>
      <c r="F358" s="264"/>
      <c r="G358" s="264"/>
      <c r="H358" s="264"/>
      <c r="I358" s="289"/>
      <c r="J358" s="289"/>
      <c r="K358" s="289"/>
      <c r="L358" s="289"/>
      <c r="M358" s="289"/>
      <c r="N358" s="289"/>
      <c r="O358" s="289"/>
      <c r="P358" s="289"/>
      <c r="Q358" s="289"/>
      <c r="R358" s="289"/>
      <c r="S358" s="290"/>
      <c r="T358" s="290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64"/>
      <c r="C359" s="264"/>
      <c r="D359" s="264"/>
      <c r="E359" s="264"/>
      <c r="F359" s="264"/>
      <c r="G359" s="264"/>
      <c r="H359" s="264"/>
      <c r="I359" s="289"/>
      <c r="J359" s="289"/>
      <c r="K359" s="289"/>
      <c r="L359" s="289"/>
      <c r="M359" s="289"/>
      <c r="N359" s="289"/>
      <c r="O359" s="289"/>
      <c r="P359" s="289"/>
      <c r="Q359" s="289"/>
      <c r="R359" s="289"/>
      <c r="S359" s="290"/>
      <c r="T359" s="290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64"/>
      <c r="C360" s="264"/>
      <c r="D360" s="264"/>
      <c r="E360" s="264"/>
      <c r="F360" s="264"/>
      <c r="G360" s="264"/>
      <c r="H360" s="264"/>
      <c r="I360" s="289"/>
      <c r="J360" s="289"/>
      <c r="K360" s="289"/>
      <c r="L360" s="289"/>
      <c r="M360" s="289"/>
      <c r="N360" s="289"/>
      <c r="O360" s="289"/>
      <c r="P360" s="289"/>
      <c r="Q360" s="289"/>
      <c r="R360" s="289"/>
      <c r="S360" s="290"/>
      <c r="T360" s="290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64"/>
      <c r="C361" s="264"/>
      <c r="D361" s="264"/>
      <c r="E361" s="264"/>
      <c r="F361" s="264"/>
      <c r="G361" s="264"/>
      <c r="H361" s="264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90"/>
      <c r="T361" s="290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64"/>
      <c r="C362" s="264"/>
      <c r="D362" s="264"/>
      <c r="E362" s="264"/>
      <c r="F362" s="264"/>
      <c r="G362" s="264"/>
      <c r="H362" s="264"/>
      <c r="I362" s="289"/>
      <c r="J362" s="289"/>
      <c r="K362" s="289"/>
      <c r="L362" s="289"/>
      <c r="M362" s="289"/>
      <c r="N362" s="289"/>
      <c r="O362" s="289"/>
      <c r="P362" s="289"/>
      <c r="Q362" s="289"/>
      <c r="R362" s="289"/>
      <c r="S362" s="290"/>
      <c r="T362" s="290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64"/>
      <c r="C363" s="264"/>
      <c r="D363" s="264"/>
      <c r="E363" s="264"/>
      <c r="F363" s="264"/>
      <c r="G363" s="264"/>
      <c r="H363" s="264"/>
      <c r="I363" s="289"/>
      <c r="J363" s="289"/>
      <c r="K363" s="289"/>
      <c r="L363" s="289"/>
      <c r="M363" s="289"/>
      <c r="N363" s="289"/>
      <c r="O363" s="289"/>
      <c r="P363" s="289"/>
      <c r="Q363" s="289"/>
      <c r="R363" s="289"/>
      <c r="S363" s="290"/>
      <c r="T363" s="290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64"/>
      <c r="C364" s="264"/>
      <c r="D364" s="264"/>
      <c r="E364" s="264"/>
      <c r="F364" s="264"/>
      <c r="G364" s="264"/>
      <c r="H364" s="264"/>
      <c r="I364" s="289"/>
      <c r="J364" s="289"/>
      <c r="K364" s="289"/>
      <c r="L364" s="289"/>
      <c r="M364" s="289"/>
      <c r="N364" s="289"/>
      <c r="O364" s="289"/>
      <c r="P364" s="289"/>
      <c r="Q364" s="289"/>
      <c r="R364" s="289"/>
      <c r="S364" s="290"/>
      <c r="T364" s="290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64"/>
      <c r="C365" s="264"/>
      <c r="D365" s="264"/>
      <c r="E365" s="264"/>
      <c r="F365" s="264"/>
      <c r="G365" s="264"/>
      <c r="H365" s="264"/>
      <c r="I365" s="289"/>
      <c r="J365" s="289"/>
      <c r="K365" s="289"/>
      <c r="L365" s="289"/>
      <c r="M365" s="289"/>
      <c r="N365" s="289"/>
      <c r="O365" s="289"/>
      <c r="P365" s="289"/>
      <c r="Q365" s="289"/>
      <c r="R365" s="289"/>
      <c r="S365" s="290"/>
      <c r="T365" s="290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64"/>
      <c r="C366" s="264"/>
      <c r="D366" s="264"/>
      <c r="E366" s="264"/>
      <c r="F366" s="264"/>
      <c r="G366" s="264"/>
      <c r="H366" s="264"/>
      <c r="I366" s="289"/>
      <c r="J366" s="289"/>
      <c r="K366" s="289"/>
      <c r="L366" s="289"/>
      <c r="M366" s="289"/>
      <c r="N366" s="289"/>
      <c r="O366" s="289"/>
      <c r="P366" s="289"/>
      <c r="Q366" s="289"/>
      <c r="R366" s="289"/>
      <c r="S366" s="290"/>
      <c r="T366" s="290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64"/>
      <c r="C367" s="264"/>
      <c r="D367" s="264"/>
      <c r="E367" s="264"/>
      <c r="F367" s="264"/>
      <c r="G367" s="264"/>
      <c r="H367" s="264"/>
      <c r="I367" s="289"/>
      <c r="J367" s="289"/>
      <c r="K367" s="289"/>
      <c r="L367" s="289"/>
      <c r="M367" s="289"/>
      <c r="N367" s="289"/>
      <c r="O367" s="289"/>
      <c r="P367" s="289"/>
      <c r="Q367" s="289"/>
      <c r="R367" s="289"/>
      <c r="S367" s="290"/>
      <c r="T367" s="290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64"/>
      <c r="C368" s="264"/>
      <c r="D368" s="264"/>
      <c r="E368" s="264"/>
      <c r="F368" s="264"/>
      <c r="G368" s="264"/>
      <c r="H368" s="264"/>
      <c r="I368" s="289"/>
      <c r="J368" s="289"/>
      <c r="K368" s="289"/>
      <c r="L368" s="289"/>
      <c r="M368" s="289"/>
      <c r="N368" s="289"/>
      <c r="O368" s="289"/>
      <c r="P368" s="289"/>
      <c r="Q368" s="289"/>
      <c r="R368" s="289"/>
      <c r="S368" s="290"/>
      <c r="T368" s="290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64"/>
      <c r="C369" s="264"/>
      <c r="D369" s="264"/>
      <c r="E369" s="264"/>
      <c r="F369" s="264"/>
      <c r="G369" s="264"/>
      <c r="H369" s="264"/>
      <c r="I369" s="289"/>
      <c r="J369" s="289"/>
      <c r="K369" s="289"/>
      <c r="L369" s="289"/>
      <c r="M369" s="289"/>
      <c r="N369" s="289"/>
      <c r="O369" s="289"/>
      <c r="P369" s="289"/>
      <c r="Q369" s="289"/>
      <c r="R369" s="289"/>
      <c r="S369" s="290"/>
      <c r="T369" s="290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64"/>
      <c r="C370" s="264"/>
      <c r="D370" s="264"/>
      <c r="E370" s="264"/>
      <c r="F370" s="264"/>
      <c r="G370" s="264"/>
      <c r="H370" s="264"/>
      <c r="I370" s="289"/>
      <c r="J370" s="289"/>
      <c r="K370" s="289"/>
      <c r="L370" s="289"/>
      <c r="M370" s="289"/>
      <c r="N370" s="289"/>
      <c r="O370" s="289"/>
      <c r="P370" s="289"/>
      <c r="Q370" s="289"/>
      <c r="R370" s="289"/>
      <c r="S370" s="290"/>
      <c r="T370" s="290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64"/>
      <c r="C371" s="264"/>
      <c r="D371" s="264"/>
      <c r="E371" s="264"/>
      <c r="F371" s="264"/>
      <c r="G371" s="264"/>
      <c r="H371" s="264"/>
      <c r="I371" s="289"/>
      <c r="J371" s="289"/>
      <c r="K371" s="289"/>
      <c r="L371" s="289"/>
      <c r="M371" s="289"/>
      <c r="N371" s="289"/>
      <c r="O371" s="289"/>
      <c r="P371" s="289"/>
      <c r="Q371" s="289"/>
      <c r="R371" s="289"/>
      <c r="S371" s="290"/>
      <c r="T371" s="290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64"/>
      <c r="C372" s="264"/>
      <c r="D372" s="264"/>
      <c r="E372" s="264"/>
      <c r="F372" s="264"/>
      <c r="G372" s="264"/>
      <c r="H372" s="264"/>
      <c r="I372" s="289"/>
      <c r="J372" s="289"/>
      <c r="K372" s="289"/>
      <c r="L372" s="289"/>
      <c r="M372" s="289"/>
      <c r="N372" s="289"/>
      <c r="O372" s="289"/>
      <c r="P372" s="289"/>
      <c r="Q372" s="289"/>
      <c r="R372" s="289"/>
      <c r="S372" s="290"/>
      <c r="T372" s="290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64"/>
      <c r="C373" s="264"/>
      <c r="D373" s="264"/>
      <c r="E373" s="264"/>
      <c r="F373" s="264"/>
      <c r="G373" s="264"/>
      <c r="H373" s="264"/>
      <c r="I373" s="289"/>
      <c r="J373" s="289"/>
      <c r="K373" s="289"/>
      <c r="L373" s="289"/>
      <c r="M373" s="289"/>
      <c r="N373" s="289"/>
      <c r="O373" s="289"/>
      <c r="P373" s="289"/>
      <c r="Q373" s="289"/>
      <c r="R373" s="289"/>
      <c r="S373" s="290"/>
      <c r="T373" s="290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64"/>
      <c r="C374" s="264"/>
      <c r="D374" s="264"/>
      <c r="E374" s="264"/>
      <c r="F374" s="264"/>
      <c r="G374" s="264"/>
      <c r="H374" s="264"/>
      <c r="I374" s="289"/>
      <c r="J374" s="289"/>
      <c r="K374" s="289"/>
      <c r="L374" s="289"/>
      <c r="M374" s="289"/>
      <c r="N374" s="289"/>
      <c r="O374" s="289"/>
      <c r="P374" s="289"/>
      <c r="Q374" s="289"/>
      <c r="R374" s="289"/>
      <c r="S374" s="290"/>
      <c r="T374" s="290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64"/>
      <c r="C375" s="264"/>
      <c r="D375" s="264"/>
      <c r="E375" s="264"/>
      <c r="F375" s="264"/>
      <c r="G375" s="264"/>
      <c r="H375" s="264"/>
      <c r="I375" s="289"/>
      <c r="J375" s="289"/>
      <c r="K375" s="289"/>
      <c r="L375" s="289"/>
      <c r="M375" s="289"/>
      <c r="N375" s="289"/>
      <c r="O375" s="289"/>
      <c r="P375" s="289"/>
      <c r="Q375" s="289"/>
      <c r="R375" s="289"/>
      <c r="S375" s="290"/>
      <c r="T375" s="290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64"/>
      <c r="C376" s="264"/>
      <c r="D376" s="264"/>
      <c r="E376" s="264"/>
      <c r="F376" s="264"/>
      <c r="G376" s="264"/>
      <c r="H376" s="264"/>
      <c r="I376" s="289"/>
      <c r="J376" s="289"/>
      <c r="K376" s="289"/>
      <c r="L376" s="289"/>
      <c r="M376" s="289"/>
      <c r="N376" s="289"/>
      <c r="O376" s="289"/>
      <c r="P376" s="289"/>
      <c r="Q376" s="289"/>
      <c r="R376" s="289"/>
      <c r="S376" s="290"/>
      <c r="T376" s="290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64"/>
      <c r="C377" s="264"/>
      <c r="D377" s="264"/>
      <c r="E377" s="264"/>
      <c r="F377" s="264"/>
      <c r="G377" s="264"/>
      <c r="H377" s="264"/>
      <c r="I377" s="289"/>
      <c r="J377" s="289"/>
      <c r="K377" s="289"/>
      <c r="L377" s="289"/>
      <c r="M377" s="289"/>
      <c r="N377" s="289"/>
      <c r="O377" s="289"/>
      <c r="P377" s="289"/>
      <c r="Q377" s="289"/>
      <c r="R377" s="289"/>
      <c r="S377" s="290"/>
      <c r="T377" s="290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64"/>
      <c r="C378" s="264"/>
      <c r="D378" s="264"/>
      <c r="E378" s="264"/>
      <c r="F378" s="264"/>
      <c r="G378" s="264"/>
      <c r="H378" s="264"/>
      <c r="I378" s="289"/>
      <c r="J378" s="289"/>
      <c r="K378" s="289"/>
      <c r="L378" s="289"/>
      <c r="M378" s="289"/>
      <c r="N378" s="289"/>
      <c r="O378" s="289"/>
      <c r="P378" s="289"/>
      <c r="Q378" s="289"/>
      <c r="R378" s="289"/>
      <c r="S378" s="290"/>
      <c r="T378" s="290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64"/>
      <c r="C379" s="264"/>
      <c r="D379" s="264"/>
      <c r="E379" s="264"/>
      <c r="F379" s="264"/>
      <c r="G379" s="264"/>
      <c r="H379" s="264"/>
      <c r="I379" s="289"/>
      <c r="J379" s="289"/>
      <c r="K379" s="289"/>
      <c r="L379" s="289"/>
      <c r="M379" s="289"/>
      <c r="N379" s="289"/>
      <c r="O379" s="289"/>
      <c r="P379" s="289"/>
      <c r="Q379" s="289"/>
      <c r="R379" s="289"/>
      <c r="S379" s="290"/>
      <c r="T379" s="290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64"/>
      <c r="C380" s="264"/>
      <c r="D380" s="264"/>
      <c r="E380" s="264"/>
      <c r="F380" s="264"/>
      <c r="G380" s="264"/>
      <c r="H380" s="264"/>
      <c r="I380" s="289"/>
      <c r="J380" s="289"/>
      <c r="K380" s="289"/>
      <c r="L380" s="289"/>
      <c r="M380" s="289"/>
      <c r="N380" s="289"/>
      <c r="O380" s="289"/>
      <c r="P380" s="289"/>
      <c r="Q380" s="289"/>
      <c r="R380" s="289"/>
      <c r="S380" s="290"/>
      <c r="T380" s="290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64"/>
      <c r="C381" s="264"/>
      <c r="D381" s="264"/>
      <c r="E381" s="264"/>
      <c r="F381" s="264"/>
      <c r="G381" s="264"/>
      <c r="H381" s="264"/>
      <c r="I381" s="289"/>
      <c r="J381" s="289"/>
      <c r="K381" s="289"/>
      <c r="L381" s="289"/>
      <c r="M381" s="289"/>
      <c r="N381" s="289"/>
      <c r="O381" s="289"/>
      <c r="P381" s="289"/>
      <c r="Q381" s="289"/>
      <c r="R381" s="289"/>
      <c r="S381" s="290"/>
      <c r="T381" s="290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64"/>
      <c r="C382" s="264"/>
      <c r="D382" s="264"/>
      <c r="E382" s="264"/>
      <c r="F382" s="264"/>
      <c r="G382" s="264"/>
      <c r="H382" s="264"/>
      <c r="I382" s="289"/>
      <c r="J382" s="289"/>
      <c r="K382" s="289"/>
      <c r="L382" s="289"/>
      <c r="M382" s="289"/>
      <c r="N382" s="289"/>
      <c r="O382" s="289"/>
      <c r="P382" s="289"/>
      <c r="Q382" s="289"/>
      <c r="R382" s="289"/>
      <c r="S382" s="290"/>
      <c r="T382" s="290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64"/>
      <c r="C383" s="264"/>
      <c r="D383" s="264"/>
      <c r="E383" s="264"/>
      <c r="F383" s="264"/>
      <c r="G383" s="264"/>
      <c r="H383" s="264"/>
      <c r="I383" s="289"/>
      <c r="J383" s="289"/>
      <c r="K383" s="289"/>
      <c r="L383" s="289"/>
      <c r="M383" s="289"/>
      <c r="N383" s="289"/>
      <c r="O383" s="289"/>
      <c r="P383" s="289"/>
      <c r="Q383" s="289"/>
      <c r="R383" s="289"/>
      <c r="S383" s="290"/>
      <c r="T383" s="290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64"/>
      <c r="C384" s="264"/>
      <c r="D384" s="264"/>
      <c r="E384" s="264"/>
      <c r="F384" s="264"/>
      <c r="G384" s="264"/>
      <c r="H384" s="264"/>
      <c r="I384" s="289"/>
      <c r="J384" s="289"/>
      <c r="K384" s="289"/>
      <c r="L384" s="289"/>
      <c r="M384" s="289"/>
      <c r="N384" s="289"/>
      <c r="O384" s="289"/>
      <c r="P384" s="289"/>
      <c r="Q384" s="289"/>
      <c r="R384" s="289"/>
      <c r="S384" s="290"/>
      <c r="T384" s="290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64"/>
      <c r="C385" s="264"/>
      <c r="D385" s="264"/>
      <c r="E385" s="264"/>
      <c r="F385" s="264"/>
      <c r="G385" s="264"/>
      <c r="H385" s="264"/>
      <c r="I385" s="289"/>
      <c r="J385" s="289"/>
      <c r="K385" s="289"/>
      <c r="L385" s="289"/>
      <c r="M385" s="289"/>
      <c r="N385" s="289"/>
      <c r="O385" s="289"/>
      <c r="P385" s="289"/>
      <c r="Q385" s="289"/>
      <c r="R385" s="289"/>
      <c r="S385" s="290"/>
      <c r="T385" s="290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64"/>
      <c r="C386" s="264"/>
      <c r="D386" s="264"/>
      <c r="E386" s="264"/>
      <c r="F386" s="264"/>
      <c r="G386" s="264"/>
      <c r="H386" s="264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90"/>
      <c r="T386" s="290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64"/>
      <c r="C387" s="264"/>
      <c r="D387" s="264"/>
      <c r="E387" s="264"/>
      <c r="F387" s="264"/>
      <c r="G387" s="264"/>
      <c r="H387" s="264"/>
      <c r="I387" s="289"/>
      <c r="J387" s="289"/>
      <c r="K387" s="289"/>
      <c r="L387" s="289"/>
      <c r="M387" s="289"/>
      <c r="N387" s="289"/>
      <c r="O387" s="289"/>
      <c r="P387" s="289"/>
      <c r="Q387" s="289"/>
      <c r="R387" s="289"/>
      <c r="S387" s="290"/>
      <c r="T387" s="290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64"/>
      <c r="C388" s="264"/>
      <c r="D388" s="264"/>
      <c r="E388" s="264"/>
      <c r="F388" s="264"/>
      <c r="G388" s="264"/>
      <c r="H388" s="264"/>
      <c r="I388" s="289"/>
      <c r="J388" s="289"/>
      <c r="K388" s="289"/>
      <c r="L388" s="289"/>
      <c r="M388" s="289"/>
      <c r="N388" s="289"/>
      <c r="O388" s="289"/>
      <c r="P388" s="289"/>
      <c r="Q388" s="289"/>
      <c r="R388" s="289"/>
      <c r="S388" s="290"/>
      <c r="T388" s="290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64"/>
      <c r="C389" s="264"/>
      <c r="D389" s="264"/>
      <c r="E389" s="264"/>
      <c r="F389" s="264"/>
      <c r="G389" s="264"/>
      <c r="H389" s="264"/>
      <c r="I389" s="289"/>
      <c r="J389" s="289"/>
      <c r="K389" s="289"/>
      <c r="L389" s="289"/>
      <c r="M389" s="289"/>
      <c r="N389" s="289"/>
      <c r="O389" s="289"/>
      <c r="P389" s="289"/>
      <c r="Q389" s="289"/>
      <c r="R389" s="289"/>
      <c r="S389" s="290"/>
      <c r="T389" s="290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64"/>
      <c r="C390" s="264"/>
      <c r="D390" s="264"/>
      <c r="E390" s="264"/>
      <c r="F390" s="264"/>
      <c r="G390" s="264"/>
      <c r="H390" s="264"/>
      <c r="I390" s="289"/>
      <c r="J390" s="289"/>
      <c r="K390" s="289"/>
      <c r="L390" s="289"/>
      <c r="M390" s="289"/>
      <c r="N390" s="289"/>
      <c r="O390" s="289"/>
      <c r="P390" s="289"/>
      <c r="Q390" s="289"/>
      <c r="R390" s="289"/>
      <c r="S390" s="290"/>
      <c r="T390" s="290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64"/>
      <c r="C391" s="264"/>
      <c r="D391" s="264"/>
      <c r="E391" s="264"/>
      <c r="F391" s="264"/>
      <c r="G391" s="264"/>
      <c r="H391" s="264"/>
      <c r="I391" s="289"/>
      <c r="J391" s="289"/>
      <c r="K391" s="289"/>
      <c r="L391" s="289"/>
      <c r="M391" s="289"/>
      <c r="N391" s="289"/>
      <c r="O391" s="289"/>
      <c r="P391" s="289"/>
      <c r="Q391" s="289"/>
      <c r="R391" s="289"/>
      <c r="S391" s="290"/>
      <c r="T391" s="290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64"/>
      <c r="C392" s="264"/>
      <c r="D392" s="264"/>
      <c r="E392" s="264"/>
      <c r="F392" s="264"/>
      <c r="G392" s="264"/>
      <c r="H392" s="264"/>
      <c r="I392" s="289"/>
      <c r="J392" s="289"/>
      <c r="K392" s="289"/>
      <c r="L392" s="289"/>
      <c r="M392" s="289"/>
      <c r="N392" s="289"/>
      <c r="O392" s="289"/>
      <c r="P392" s="289"/>
      <c r="Q392" s="289"/>
      <c r="R392" s="289"/>
      <c r="S392" s="290"/>
      <c r="T392" s="290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64"/>
      <c r="C393" s="264"/>
      <c r="D393" s="264"/>
      <c r="E393" s="264"/>
      <c r="F393" s="264"/>
      <c r="G393" s="264"/>
      <c r="H393" s="264"/>
      <c r="I393" s="289"/>
      <c r="J393" s="289"/>
      <c r="K393" s="289"/>
      <c r="L393" s="289"/>
      <c r="M393" s="289"/>
      <c r="N393" s="289"/>
      <c r="O393" s="289"/>
      <c r="P393" s="289"/>
      <c r="Q393" s="289"/>
      <c r="R393" s="289"/>
      <c r="S393" s="290"/>
      <c r="T393" s="290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64"/>
      <c r="C394" s="264"/>
      <c r="D394" s="264"/>
      <c r="E394" s="264"/>
      <c r="F394" s="264"/>
      <c r="G394" s="264"/>
      <c r="H394" s="264"/>
      <c r="I394" s="289"/>
      <c r="J394" s="289"/>
      <c r="K394" s="289"/>
      <c r="L394" s="289"/>
      <c r="M394" s="289"/>
      <c r="N394" s="289"/>
      <c r="O394" s="289"/>
      <c r="P394" s="289"/>
      <c r="Q394" s="289"/>
      <c r="R394" s="289"/>
      <c r="S394" s="290"/>
      <c r="T394" s="290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64"/>
      <c r="C395" s="264"/>
      <c r="D395" s="264"/>
      <c r="E395" s="264"/>
      <c r="F395" s="264"/>
      <c r="G395" s="264"/>
      <c r="H395" s="264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90"/>
      <c r="T395" s="290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64"/>
      <c r="C396" s="264"/>
      <c r="D396" s="264"/>
      <c r="E396" s="264"/>
      <c r="F396" s="264"/>
      <c r="G396" s="264"/>
      <c r="H396" s="264"/>
      <c r="I396" s="289"/>
      <c r="J396" s="289"/>
      <c r="K396" s="289"/>
      <c r="L396" s="289"/>
      <c r="M396" s="289"/>
      <c r="N396" s="289"/>
      <c r="O396" s="289"/>
      <c r="P396" s="289"/>
      <c r="Q396" s="289"/>
      <c r="R396" s="289"/>
      <c r="S396" s="290"/>
      <c r="T396" s="290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64"/>
      <c r="C397" s="264"/>
      <c r="D397" s="264"/>
      <c r="E397" s="264"/>
      <c r="F397" s="264"/>
      <c r="G397" s="264"/>
      <c r="H397" s="264"/>
      <c r="I397" s="289"/>
      <c r="J397" s="289"/>
      <c r="K397" s="289"/>
      <c r="L397" s="289"/>
      <c r="M397" s="289"/>
      <c r="N397" s="289"/>
      <c r="O397" s="289"/>
      <c r="P397" s="289"/>
      <c r="Q397" s="289"/>
      <c r="R397" s="289"/>
      <c r="S397" s="290"/>
      <c r="T397" s="290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64"/>
      <c r="C398" s="264"/>
      <c r="D398" s="264"/>
      <c r="E398" s="264"/>
      <c r="F398" s="264"/>
      <c r="G398" s="264"/>
      <c r="H398" s="264"/>
      <c r="I398" s="289"/>
      <c r="J398" s="289"/>
      <c r="K398" s="289"/>
      <c r="L398" s="289"/>
      <c r="M398" s="289"/>
      <c r="N398" s="289"/>
      <c r="O398" s="289"/>
      <c r="P398" s="289"/>
      <c r="Q398" s="289"/>
      <c r="R398" s="289"/>
      <c r="S398" s="290"/>
      <c r="T398" s="290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64"/>
      <c r="C399" s="264"/>
      <c r="D399" s="264"/>
      <c r="E399" s="264"/>
      <c r="F399" s="264"/>
      <c r="G399" s="264"/>
      <c r="H399" s="264"/>
      <c r="I399" s="289"/>
      <c r="J399" s="289"/>
      <c r="K399" s="289"/>
      <c r="L399" s="289"/>
      <c r="M399" s="289"/>
      <c r="N399" s="289"/>
      <c r="O399" s="289"/>
      <c r="P399" s="289"/>
      <c r="Q399" s="289"/>
      <c r="R399" s="289"/>
      <c r="S399" s="290"/>
      <c r="T399" s="290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64"/>
      <c r="C400" s="264"/>
      <c r="D400" s="264"/>
      <c r="E400" s="264"/>
      <c r="F400" s="264"/>
      <c r="G400" s="264"/>
      <c r="H400" s="264"/>
      <c r="I400" s="289"/>
      <c r="J400" s="289"/>
      <c r="K400" s="289"/>
      <c r="L400" s="289"/>
      <c r="M400" s="289"/>
      <c r="N400" s="289"/>
      <c r="O400" s="289"/>
      <c r="P400" s="289"/>
      <c r="Q400" s="289"/>
      <c r="R400" s="289"/>
      <c r="S400" s="290"/>
      <c r="T400" s="290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64"/>
      <c r="C401" s="264"/>
      <c r="D401" s="264"/>
      <c r="E401" s="264"/>
      <c r="F401" s="264"/>
      <c r="G401" s="264"/>
      <c r="H401" s="264"/>
      <c r="I401" s="289"/>
      <c r="J401" s="289"/>
      <c r="K401" s="289"/>
      <c r="L401" s="289"/>
      <c r="M401" s="289"/>
      <c r="N401" s="289"/>
      <c r="O401" s="289"/>
      <c r="P401" s="289"/>
      <c r="Q401" s="289"/>
      <c r="R401" s="289"/>
      <c r="S401" s="290"/>
      <c r="T401" s="290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64"/>
      <c r="C402" s="264"/>
      <c r="D402" s="264"/>
      <c r="E402" s="264"/>
      <c r="F402" s="264"/>
      <c r="G402" s="264"/>
      <c r="H402" s="264"/>
      <c r="I402" s="289"/>
      <c r="J402" s="289"/>
      <c r="K402" s="289"/>
      <c r="L402" s="289"/>
      <c r="M402" s="289"/>
      <c r="N402" s="289"/>
      <c r="O402" s="289"/>
      <c r="P402" s="289"/>
      <c r="Q402" s="289"/>
      <c r="R402" s="289"/>
      <c r="S402" s="290"/>
      <c r="T402" s="290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64"/>
      <c r="C403" s="264"/>
      <c r="D403" s="264"/>
      <c r="E403" s="264"/>
      <c r="F403" s="264"/>
      <c r="G403" s="264"/>
      <c r="H403" s="264"/>
      <c r="I403" s="289"/>
      <c r="J403" s="289"/>
      <c r="K403" s="289"/>
      <c r="L403" s="289"/>
      <c r="M403" s="289"/>
      <c r="N403" s="289"/>
      <c r="O403" s="289"/>
      <c r="P403" s="289"/>
      <c r="Q403" s="289"/>
      <c r="R403" s="289"/>
      <c r="S403" s="290"/>
      <c r="T403" s="290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64"/>
      <c r="C404" s="264"/>
      <c r="D404" s="264"/>
      <c r="E404" s="264"/>
      <c r="F404" s="264"/>
      <c r="G404" s="264"/>
      <c r="H404" s="264"/>
      <c r="I404" s="289"/>
      <c r="J404" s="289"/>
      <c r="K404" s="289"/>
      <c r="L404" s="289"/>
      <c r="M404" s="289"/>
      <c r="N404" s="289"/>
      <c r="O404" s="289"/>
      <c r="P404" s="289"/>
      <c r="Q404" s="289"/>
      <c r="R404" s="289"/>
      <c r="S404" s="290"/>
      <c r="T404" s="290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64"/>
      <c r="C405" s="264"/>
      <c r="D405" s="264"/>
      <c r="E405" s="264"/>
      <c r="F405" s="264"/>
      <c r="G405" s="264"/>
      <c r="H405" s="264"/>
      <c r="I405" s="289"/>
      <c r="J405" s="289"/>
      <c r="K405" s="289"/>
      <c r="L405" s="289"/>
      <c r="M405" s="289"/>
      <c r="N405" s="289"/>
      <c r="O405" s="289"/>
      <c r="P405" s="289"/>
      <c r="Q405" s="289"/>
      <c r="R405" s="289"/>
      <c r="S405" s="290"/>
      <c r="T405" s="290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64"/>
      <c r="C406" s="264"/>
      <c r="D406" s="264"/>
      <c r="E406" s="264"/>
      <c r="F406" s="264"/>
      <c r="G406" s="264"/>
      <c r="H406" s="264"/>
      <c r="I406" s="289"/>
      <c r="J406" s="289"/>
      <c r="K406" s="289"/>
      <c r="L406" s="289"/>
      <c r="M406" s="289"/>
      <c r="N406" s="289"/>
      <c r="O406" s="289"/>
      <c r="P406" s="289"/>
      <c r="Q406" s="289"/>
      <c r="R406" s="289"/>
      <c r="S406" s="290"/>
      <c r="T406" s="290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64"/>
      <c r="C407" s="264"/>
      <c r="D407" s="264"/>
      <c r="E407" s="264"/>
      <c r="F407" s="264"/>
      <c r="G407" s="264"/>
      <c r="H407" s="264"/>
      <c r="I407" s="289"/>
      <c r="J407" s="289"/>
      <c r="K407" s="289"/>
      <c r="L407" s="289"/>
      <c r="M407" s="289"/>
      <c r="N407" s="289"/>
      <c r="O407" s="289"/>
      <c r="P407" s="289"/>
      <c r="Q407" s="289"/>
      <c r="R407" s="289"/>
      <c r="S407" s="290"/>
      <c r="T407" s="290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64"/>
      <c r="C408" s="264"/>
      <c r="D408" s="264"/>
      <c r="E408" s="264"/>
      <c r="F408" s="264"/>
      <c r="G408" s="264"/>
      <c r="H408" s="264"/>
      <c r="I408" s="289"/>
      <c r="J408" s="289"/>
      <c r="K408" s="289"/>
      <c r="L408" s="289"/>
      <c r="M408" s="289"/>
      <c r="N408" s="289"/>
      <c r="O408" s="289"/>
      <c r="P408" s="289"/>
      <c r="Q408" s="289"/>
      <c r="R408" s="289"/>
      <c r="S408" s="290"/>
      <c r="T408" s="290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64"/>
      <c r="C409" s="264"/>
      <c r="D409" s="264"/>
      <c r="E409" s="264"/>
      <c r="F409" s="264"/>
      <c r="G409" s="264"/>
      <c r="H409" s="264"/>
      <c r="I409" s="289"/>
      <c r="J409" s="289"/>
      <c r="K409" s="289"/>
      <c r="L409" s="289"/>
      <c r="M409" s="289"/>
      <c r="N409" s="289"/>
      <c r="O409" s="289"/>
      <c r="P409" s="289"/>
      <c r="Q409" s="289"/>
      <c r="R409" s="289"/>
      <c r="S409" s="290"/>
      <c r="T409" s="290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64"/>
      <c r="C410" s="264"/>
      <c r="D410" s="264"/>
      <c r="E410" s="264"/>
      <c r="F410" s="264"/>
      <c r="G410" s="264"/>
      <c r="H410" s="264"/>
      <c r="I410" s="289"/>
      <c r="J410" s="289"/>
      <c r="K410" s="289"/>
      <c r="L410" s="289"/>
      <c r="M410" s="289"/>
      <c r="N410" s="289"/>
      <c r="O410" s="289"/>
      <c r="P410" s="289"/>
      <c r="Q410" s="289"/>
      <c r="R410" s="289"/>
      <c r="S410" s="290"/>
      <c r="T410" s="290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64"/>
      <c r="C411" s="264"/>
      <c r="D411" s="264"/>
      <c r="E411" s="264"/>
      <c r="F411" s="264"/>
      <c r="G411" s="264"/>
      <c r="H411" s="264"/>
      <c r="I411" s="289"/>
      <c r="J411" s="289"/>
      <c r="K411" s="289"/>
      <c r="L411" s="289"/>
      <c r="M411" s="289"/>
      <c r="N411" s="289"/>
      <c r="O411" s="289"/>
      <c r="P411" s="289"/>
      <c r="Q411" s="289"/>
      <c r="R411" s="289"/>
      <c r="S411" s="290"/>
      <c r="T411" s="290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64"/>
      <c r="C412" s="264"/>
      <c r="D412" s="264"/>
      <c r="E412" s="264"/>
      <c r="F412" s="264"/>
      <c r="G412" s="264"/>
      <c r="H412" s="264"/>
      <c r="I412" s="289"/>
      <c r="J412" s="289"/>
      <c r="K412" s="289"/>
      <c r="L412" s="289"/>
      <c r="M412" s="289"/>
      <c r="N412" s="289"/>
      <c r="O412" s="289"/>
      <c r="P412" s="289"/>
      <c r="Q412" s="289"/>
      <c r="R412" s="289"/>
      <c r="S412" s="290"/>
      <c r="T412" s="290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64"/>
      <c r="C413" s="264"/>
      <c r="D413" s="264"/>
      <c r="E413" s="264"/>
      <c r="F413" s="264"/>
      <c r="G413" s="264"/>
      <c r="H413" s="264"/>
      <c r="I413" s="289"/>
      <c r="J413" s="289"/>
      <c r="K413" s="289"/>
      <c r="L413" s="289"/>
      <c r="M413" s="289"/>
      <c r="N413" s="289"/>
      <c r="O413" s="289"/>
      <c r="P413" s="289"/>
      <c r="Q413" s="289"/>
      <c r="R413" s="289"/>
      <c r="S413" s="290"/>
      <c r="T413" s="290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64"/>
      <c r="C414" s="264"/>
      <c r="D414" s="264"/>
      <c r="E414" s="264"/>
      <c r="F414" s="264"/>
      <c r="G414" s="264"/>
      <c r="H414" s="264"/>
      <c r="I414" s="289"/>
      <c r="J414" s="289"/>
      <c r="K414" s="289"/>
      <c r="L414" s="289"/>
      <c r="M414" s="289"/>
      <c r="N414" s="289"/>
      <c r="O414" s="289"/>
      <c r="P414" s="289"/>
      <c r="Q414" s="289"/>
      <c r="R414" s="289"/>
      <c r="S414" s="290"/>
      <c r="T414" s="290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64"/>
      <c r="C415" s="264"/>
      <c r="D415" s="264"/>
      <c r="E415" s="264"/>
      <c r="F415" s="264"/>
      <c r="G415" s="264"/>
      <c r="H415" s="264"/>
      <c r="I415" s="289"/>
      <c r="J415" s="289"/>
      <c r="K415" s="289"/>
      <c r="L415" s="289"/>
      <c r="M415" s="289"/>
      <c r="N415" s="289"/>
      <c r="O415" s="289"/>
      <c r="P415" s="289"/>
      <c r="Q415" s="289"/>
      <c r="R415" s="289"/>
      <c r="S415" s="290"/>
      <c r="T415" s="290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64"/>
      <c r="C416" s="264"/>
      <c r="D416" s="264"/>
      <c r="E416" s="264"/>
      <c r="F416" s="264"/>
      <c r="G416" s="264"/>
      <c r="H416" s="264"/>
      <c r="I416" s="289"/>
      <c r="J416" s="289"/>
      <c r="K416" s="289"/>
      <c r="L416" s="289"/>
      <c r="M416" s="289"/>
      <c r="N416" s="289"/>
      <c r="O416" s="289"/>
      <c r="P416" s="289"/>
      <c r="Q416" s="289"/>
      <c r="R416" s="289"/>
      <c r="S416" s="290"/>
      <c r="T416" s="290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64"/>
      <c r="C417" s="264"/>
      <c r="D417" s="264"/>
      <c r="E417" s="264"/>
      <c r="F417" s="264"/>
      <c r="G417" s="264"/>
      <c r="H417" s="264"/>
      <c r="I417" s="289"/>
      <c r="J417" s="289"/>
      <c r="K417" s="289"/>
      <c r="L417" s="289"/>
      <c r="M417" s="289"/>
      <c r="N417" s="289"/>
      <c r="O417" s="289"/>
      <c r="P417" s="289"/>
      <c r="Q417" s="289"/>
      <c r="R417" s="289"/>
      <c r="S417" s="290"/>
      <c r="T417" s="290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64"/>
      <c r="C418" s="264"/>
      <c r="D418" s="264"/>
      <c r="E418" s="264"/>
      <c r="F418" s="264"/>
      <c r="G418" s="264"/>
      <c r="H418" s="264"/>
      <c r="I418" s="289"/>
      <c r="J418" s="289"/>
      <c r="K418" s="289"/>
      <c r="L418" s="289"/>
      <c r="M418" s="289"/>
      <c r="N418" s="289"/>
      <c r="O418" s="289"/>
      <c r="P418" s="289"/>
      <c r="Q418" s="289"/>
      <c r="R418" s="289"/>
      <c r="S418" s="290"/>
      <c r="T418" s="290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64"/>
      <c r="C419" s="264"/>
      <c r="D419" s="264"/>
      <c r="E419" s="264"/>
      <c r="F419" s="264"/>
      <c r="G419" s="264"/>
      <c r="H419" s="264"/>
      <c r="I419" s="289"/>
      <c r="J419" s="289"/>
      <c r="K419" s="289"/>
      <c r="L419" s="289"/>
      <c r="M419" s="289"/>
      <c r="N419" s="289"/>
      <c r="O419" s="289"/>
      <c r="P419" s="289"/>
      <c r="Q419" s="289"/>
      <c r="R419" s="289"/>
      <c r="S419" s="290"/>
      <c r="T419" s="290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64"/>
      <c r="C420" s="264"/>
      <c r="D420" s="264"/>
      <c r="E420" s="264"/>
      <c r="F420" s="264"/>
      <c r="G420" s="264"/>
      <c r="H420" s="264"/>
      <c r="I420" s="289"/>
      <c r="J420" s="289"/>
      <c r="K420" s="289"/>
      <c r="L420" s="289"/>
      <c r="M420" s="289"/>
      <c r="N420" s="289"/>
      <c r="O420" s="289"/>
      <c r="P420" s="289"/>
      <c r="Q420" s="289"/>
      <c r="R420" s="289"/>
      <c r="S420" s="290"/>
      <c r="T420" s="290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64"/>
      <c r="C421" s="264"/>
      <c r="D421" s="264"/>
      <c r="E421" s="264"/>
      <c r="F421" s="264"/>
      <c r="G421" s="264"/>
      <c r="H421" s="264"/>
      <c r="I421" s="289"/>
      <c r="J421" s="289"/>
      <c r="K421" s="289"/>
      <c r="L421" s="289"/>
      <c r="M421" s="289"/>
      <c r="N421" s="289"/>
      <c r="O421" s="289"/>
      <c r="P421" s="289"/>
      <c r="Q421" s="289"/>
      <c r="R421" s="289"/>
      <c r="S421" s="290"/>
      <c r="T421" s="290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64"/>
      <c r="C422" s="264"/>
      <c r="D422" s="264"/>
      <c r="E422" s="264"/>
      <c r="F422" s="264"/>
      <c r="G422" s="264"/>
      <c r="H422" s="264"/>
      <c r="I422" s="289"/>
      <c r="J422" s="289"/>
      <c r="K422" s="289"/>
      <c r="L422" s="289"/>
      <c r="M422" s="289"/>
      <c r="N422" s="289"/>
      <c r="O422" s="289"/>
      <c r="P422" s="289"/>
      <c r="Q422" s="289"/>
      <c r="R422" s="289"/>
      <c r="S422" s="290"/>
      <c r="T422" s="290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64"/>
      <c r="C423" s="264"/>
      <c r="D423" s="264"/>
      <c r="E423" s="264"/>
      <c r="F423" s="264"/>
      <c r="G423" s="264"/>
      <c r="H423" s="264"/>
      <c r="I423" s="289"/>
      <c r="J423" s="289"/>
      <c r="K423" s="289"/>
      <c r="L423" s="289"/>
      <c r="M423" s="289"/>
      <c r="N423" s="289"/>
      <c r="O423" s="289"/>
      <c r="P423" s="289"/>
      <c r="Q423" s="289"/>
      <c r="R423" s="289"/>
      <c r="S423" s="290"/>
      <c r="T423" s="290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64"/>
      <c r="C424" s="264"/>
      <c r="D424" s="264"/>
      <c r="E424" s="264"/>
      <c r="F424" s="264"/>
      <c r="G424" s="264"/>
      <c r="H424" s="264"/>
      <c r="I424" s="289"/>
      <c r="J424" s="289"/>
      <c r="K424" s="289"/>
      <c r="L424" s="289"/>
      <c r="M424" s="289"/>
      <c r="N424" s="289"/>
      <c r="O424" s="289"/>
      <c r="P424" s="289"/>
      <c r="Q424" s="289"/>
      <c r="R424" s="289"/>
      <c r="S424" s="290"/>
      <c r="T424" s="290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64"/>
      <c r="C425" s="264"/>
      <c r="D425" s="264"/>
      <c r="E425" s="264"/>
      <c r="F425" s="264"/>
      <c r="G425" s="264"/>
      <c r="H425" s="264"/>
      <c r="I425" s="289"/>
      <c r="J425" s="289"/>
      <c r="K425" s="289"/>
      <c r="L425" s="289"/>
      <c r="M425" s="289"/>
      <c r="N425" s="289"/>
      <c r="O425" s="289"/>
      <c r="P425" s="289"/>
      <c r="Q425" s="289"/>
      <c r="R425" s="289"/>
      <c r="S425" s="290"/>
      <c r="T425" s="290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64"/>
      <c r="C426" s="264"/>
      <c r="D426" s="264"/>
      <c r="E426" s="264"/>
      <c r="F426" s="264"/>
      <c r="G426" s="264"/>
      <c r="H426" s="264"/>
      <c r="I426" s="289"/>
      <c r="J426" s="289"/>
      <c r="K426" s="289"/>
      <c r="L426" s="289"/>
      <c r="M426" s="289"/>
      <c r="N426" s="289"/>
      <c r="O426" s="289"/>
      <c r="P426" s="289"/>
      <c r="Q426" s="289"/>
      <c r="R426" s="289"/>
      <c r="S426" s="290"/>
      <c r="T426" s="290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64"/>
      <c r="C427" s="264"/>
      <c r="D427" s="264"/>
      <c r="E427" s="264"/>
      <c r="F427" s="264"/>
      <c r="G427" s="264"/>
      <c r="H427" s="264"/>
      <c r="I427" s="289"/>
      <c r="J427" s="289"/>
      <c r="K427" s="289"/>
      <c r="L427" s="289"/>
      <c r="M427" s="289"/>
      <c r="N427" s="289"/>
      <c r="O427" s="289"/>
      <c r="P427" s="289"/>
      <c r="Q427" s="289"/>
      <c r="R427" s="289"/>
      <c r="S427" s="290"/>
      <c r="T427" s="290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64"/>
      <c r="C428" s="264"/>
      <c r="D428" s="264"/>
      <c r="E428" s="264"/>
      <c r="F428" s="264"/>
      <c r="G428" s="264"/>
      <c r="H428" s="264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90"/>
      <c r="T428" s="290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64"/>
      <c r="C429" s="264"/>
      <c r="D429" s="264"/>
      <c r="E429" s="264"/>
      <c r="F429" s="264"/>
      <c r="G429" s="264"/>
      <c r="H429" s="264"/>
      <c r="I429" s="289"/>
      <c r="J429" s="289"/>
      <c r="K429" s="289"/>
      <c r="L429" s="289"/>
      <c r="M429" s="289"/>
      <c r="N429" s="289"/>
      <c r="O429" s="289"/>
      <c r="P429" s="289"/>
      <c r="Q429" s="289"/>
      <c r="R429" s="289"/>
      <c r="S429" s="290"/>
      <c r="T429" s="290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64"/>
      <c r="C430" s="264"/>
      <c r="D430" s="264"/>
      <c r="E430" s="264"/>
      <c r="F430" s="264"/>
      <c r="G430" s="264"/>
      <c r="H430" s="264"/>
      <c r="I430" s="289"/>
      <c r="J430" s="289"/>
      <c r="K430" s="289"/>
      <c r="L430" s="289"/>
      <c r="M430" s="289"/>
      <c r="N430" s="289"/>
      <c r="O430" s="289"/>
      <c r="P430" s="289"/>
      <c r="Q430" s="289"/>
      <c r="R430" s="289"/>
      <c r="S430" s="290"/>
      <c r="T430" s="290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64"/>
      <c r="C431" s="264"/>
      <c r="D431" s="264"/>
      <c r="E431" s="264"/>
      <c r="F431" s="264"/>
      <c r="G431" s="264"/>
      <c r="H431" s="264"/>
      <c r="I431" s="289"/>
      <c r="J431" s="289"/>
      <c r="K431" s="289"/>
      <c r="L431" s="289"/>
      <c r="M431" s="289"/>
      <c r="N431" s="289"/>
      <c r="O431" s="289"/>
      <c r="P431" s="289"/>
      <c r="Q431" s="289"/>
      <c r="R431" s="289"/>
      <c r="S431" s="290"/>
      <c r="T431" s="290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64"/>
      <c r="C432" s="264"/>
      <c r="D432" s="264"/>
      <c r="E432" s="264"/>
      <c r="F432" s="264"/>
      <c r="G432" s="264"/>
      <c r="H432" s="264"/>
      <c r="I432" s="289"/>
      <c r="J432" s="289"/>
      <c r="K432" s="289"/>
      <c r="L432" s="289"/>
      <c r="M432" s="289"/>
      <c r="N432" s="289"/>
      <c r="O432" s="289"/>
      <c r="P432" s="289"/>
      <c r="Q432" s="289"/>
      <c r="R432" s="289"/>
      <c r="S432" s="290"/>
      <c r="T432" s="290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64"/>
      <c r="C433" s="264"/>
      <c r="D433" s="264"/>
      <c r="E433" s="264"/>
      <c r="F433" s="264"/>
      <c r="G433" s="264"/>
      <c r="H433" s="264"/>
      <c r="I433" s="289"/>
      <c r="J433" s="289"/>
      <c r="K433" s="289"/>
      <c r="L433" s="289"/>
      <c r="M433" s="289"/>
      <c r="N433" s="289"/>
      <c r="O433" s="289"/>
      <c r="P433" s="289"/>
      <c r="Q433" s="289"/>
      <c r="R433" s="289"/>
      <c r="S433" s="290"/>
      <c r="T433" s="290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64"/>
      <c r="C434" s="264"/>
      <c r="D434" s="264"/>
      <c r="E434" s="264"/>
      <c r="F434" s="264"/>
      <c r="G434" s="264"/>
      <c r="H434" s="264"/>
      <c r="I434" s="289"/>
      <c r="J434" s="289"/>
      <c r="K434" s="289"/>
      <c r="L434" s="289"/>
      <c r="M434" s="289"/>
      <c r="N434" s="289"/>
      <c r="O434" s="289"/>
      <c r="P434" s="289"/>
      <c r="Q434" s="289"/>
      <c r="R434" s="289"/>
      <c r="S434" s="290"/>
      <c r="T434" s="290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64"/>
      <c r="C435" s="264"/>
      <c r="D435" s="264"/>
      <c r="E435" s="264"/>
      <c r="F435" s="264"/>
      <c r="G435" s="264"/>
      <c r="H435" s="264"/>
      <c r="I435" s="289"/>
      <c r="J435" s="289"/>
      <c r="K435" s="289"/>
      <c r="L435" s="289"/>
      <c r="M435" s="289"/>
      <c r="N435" s="289"/>
      <c r="O435" s="289"/>
      <c r="P435" s="289"/>
      <c r="Q435" s="289"/>
      <c r="R435" s="289"/>
      <c r="S435" s="290"/>
      <c r="T435" s="290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64"/>
      <c r="C436" s="264"/>
      <c r="D436" s="264"/>
      <c r="E436" s="264"/>
      <c r="F436" s="264"/>
      <c r="G436" s="264"/>
      <c r="H436" s="264"/>
      <c r="I436" s="289"/>
      <c r="J436" s="289"/>
      <c r="K436" s="289"/>
      <c r="L436" s="289"/>
      <c r="M436" s="289"/>
      <c r="N436" s="289"/>
      <c r="O436" s="289"/>
      <c r="P436" s="289"/>
      <c r="Q436" s="289"/>
      <c r="R436" s="289"/>
      <c r="S436" s="290"/>
      <c r="T436" s="290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64"/>
      <c r="C437" s="264"/>
      <c r="D437" s="264"/>
      <c r="E437" s="264"/>
      <c r="F437" s="264"/>
      <c r="G437" s="264"/>
      <c r="H437" s="264"/>
      <c r="I437" s="289"/>
      <c r="J437" s="289"/>
      <c r="K437" s="289"/>
      <c r="L437" s="289"/>
      <c r="M437" s="289"/>
      <c r="N437" s="289"/>
      <c r="O437" s="289"/>
      <c r="P437" s="289"/>
      <c r="Q437" s="289"/>
      <c r="R437" s="289"/>
      <c r="S437" s="290"/>
      <c r="T437" s="290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64"/>
      <c r="C438" s="264"/>
      <c r="D438" s="264"/>
      <c r="E438" s="264"/>
      <c r="F438" s="264"/>
      <c r="G438" s="264"/>
      <c r="H438" s="264"/>
      <c r="I438" s="289"/>
      <c r="J438" s="289"/>
      <c r="K438" s="289"/>
      <c r="L438" s="289"/>
      <c r="M438" s="289"/>
      <c r="N438" s="289"/>
      <c r="O438" s="289"/>
      <c r="P438" s="289"/>
      <c r="Q438" s="289"/>
      <c r="R438" s="289"/>
      <c r="S438" s="290"/>
      <c r="T438" s="290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64"/>
      <c r="C439" s="264"/>
      <c r="D439" s="264"/>
      <c r="E439" s="264"/>
      <c r="F439" s="264"/>
      <c r="G439" s="264"/>
      <c r="H439" s="264"/>
      <c r="I439" s="289"/>
      <c r="J439" s="289"/>
      <c r="K439" s="289"/>
      <c r="L439" s="289"/>
      <c r="M439" s="289"/>
      <c r="N439" s="289"/>
      <c r="O439" s="289"/>
      <c r="P439" s="289"/>
      <c r="Q439" s="289"/>
      <c r="R439" s="289"/>
      <c r="S439" s="290"/>
      <c r="T439" s="290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64"/>
      <c r="C440" s="264"/>
      <c r="D440" s="264"/>
      <c r="E440" s="264"/>
      <c r="F440" s="264"/>
      <c r="G440" s="264"/>
      <c r="H440" s="264"/>
      <c r="I440" s="289"/>
      <c r="J440" s="289"/>
      <c r="K440" s="289"/>
      <c r="L440" s="289"/>
      <c r="M440" s="289"/>
      <c r="N440" s="289"/>
      <c r="O440" s="289"/>
      <c r="P440" s="289"/>
      <c r="Q440" s="289"/>
      <c r="R440" s="289"/>
      <c r="S440" s="290"/>
      <c r="T440" s="290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64"/>
      <c r="C441" s="264"/>
      <c r="D441" s="264"/>
      <c r="E441" s="264"/>
      <c r="F441" s="264"/>
      <c r="G441" s="264"/>
      <c r="H441" s="264"/>
      <c r="I441" s="289"/>
      <c r="J441" s="289"/>
      <c r="K441" s="289"/>
      <c r="L441" s="289"/>
      <c r="M441" s="289"/>
      <c r="N441" s="289"/>
      <c r="O441" s="289"/>
      <c r="P441" s="289"/>
      <c r="Q441" s="289"/>
      <c r="R441" s="289"/>
      <c r="S441" s="290"/>
      <c r="T441" s="290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64"/>
      <c r="C442" s="264"/>
      <c r="D442" s="264"/>
      <c r="E442" s="264"/>
      <c r="F442" s="264"/>
      <c r="G442" s="264"/>
      <c r="H442" s="264"/>
      <c r="I442" s="289"/>
      <c r="J442" s="289"/>
      <c r="K442" s="289"/>
      <c r="L442" s="289"/>
      <c r="M442" s="289"/>
      <c r="N442" s="289"/>
      <c r="O442" s="289"/>
      <c r="P442" s="289"/>
      <c r="Q442" s="289"/>
      <c r="R442" s="289"/>
      <c r="S442" s="290"/>
      <c r="T442" s="290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64"/>
      <c r="C443" s="264"/>
      <c r="D443" s="264"/>
      <c r="E443" s="264"/>
      <c r="F443" s="264"/>
      <c r="G443" s="264"/>
      <c r="H443" s="264"/>
      <c r="I443" s="289"/>
      <c r="J443" s="289"/>
      <c r="K443" s="289"/>
      <c r="L443" s="289"/>
      <c r="M443" s="289"/>
      <c r="N443" s="289"/>
      <c r="O443" s="289"/>
      <c r="P443" s="289"/>
      <c r="Q443" s="289"/>
      <c r="R443" s="289"/>
      <c r="S443" s="290"/>
      <c r="T443" s="290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64"/>
      <c r="C444" s="264"/>
      <c r="D444" s="264"/>
      <c r="E444" s="264"/>
      <c r="F444" s="264"/>
      <c r="G444" s="264"/>
      <c r="H444" s="264"/>
      <c r="I444" s="289"/>
      <c r="J444" s="289"/>
      <c r="K444" s="289"/>
      <c r="L444" s="289"/>
      <c r="M444" s="289"/>
      <c r="N444" s="289"/>
      <c r="O444" s="289"/>
      <c r="P444" s="289"/>
      <c r="Q444" s="289"/>
      <c r="R444" s="289"/>
      <c r="S444" s="290"/>
      <c r="T444" s="290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64"/>
      <c r="C445" s="264"/>
      <c r="D445" s="264"/>
      <c r="E445" s="264"/>
      <c r="F445" s="264"/>
      <c r="G445" s="264"/>
      <c r="H445" s="264"/>
      <c r="I445" s="289"/>
      <c r="J445" s="289"/>
      <c r="K445" s="289"/>
      <c r="L445" s="289"/>
      <c r="M445" s="289"/>
      <c r="N445" s="289"/>
      <c r="O445" s="289"/>
      <c r="P445" s="289"/>
      <c r="Q445" s="289"/>
      <c r="R445" s="289"/>
      <c r="S445" s="290"/>
      <c r="T445" s="290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64"/>
      <c r="C446" s="264"/>
      <c r="D446" s="264"/>
      <c r="E446" s="264"/>
      <c r="F446" s="264"/>
      <c r="G446" s="264"/>
      <c r="H446" s="264"/>
      <c r="I446" s="289"/>
      <c r="J446" s="289"/>
      <c r="K446" s="289"/>
      <c r="L446" s="289"/>
      <c r="M446" s="289"/>
      <c r="N446" s="289"/>
      <c r="O446" s="289"/>
      <c r="P446" s="289"/>
      <c r="Q446" s="289"/>
      <c r="R446" s="289"/>
      <c r="S446" s="290"/>
      <c r="T446" s="290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64"/>
      <c r="C447" s="264"/>
      <c r="D447" s="264"/>
      <c r="E447" s="264"/>
      <c r="F447" s="264"/>
      <c r="G447" s="264"/>
      <c r="H447" s="264"/>
      <c r="I447" s="289"/>
      <c r="J447" s="289"/>
      <c r="K447" s="289"/>
      <c r="L447" s="289"/>
      <c r="M447" s="289"/>
      <c r="N447" s="289"/>
      <c r="O447" s="289"/>
      <c r="P447" s="289"/>
      <c r="Q447" s="289"/>
      <c r="R447" s="289"/>
      <c r="S447" s="290"/>
      <c r="T447" s="290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64"/>
      <c r="C448" s="264"/>
      <c r="D448" s="264"/>
      <c r="E448" s="264"/>
      <c r="F448" s="264"/>
      <c r="G448" s="264"/>
      <c r="H448" s="264"/>
      <c r="I448" s="289"/>
      <c r="J448" s="289"/>
      <c r="K448" s="289"/>
      <c r="L448" s="289"/>
      <c r="M448" s="289"/>
      <c r="N448" s="289"/>
      <c r="O448" s="289"/>
      <c r="P448" s="289"/>
      <c r="Q448" s="289"/>
      <c r="R448" s="289"/>
      <c r="S448" s="290"/>
      <c r="T448" s="290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64"/>
      <c r="C449" s="264"/>
      <c r="D449" s="264"/>
      <c r="E449" s="264"/>
      <c r="F449" s="264"/>
      <c r="G449" s="264"/>
      <c r="H449" s="264"/>
      <c r="I449" s="289"/>
      <c r="J449" s="289"/>
      <c r="K449" s="289"/>
      <c r="L449" s="289"/>
      <c r="M449" s="289"/>
      <c r="N449" s="289"/>
      <c r="O449" s="289"/>
      <c r="P449" s="289"/>
      <c r="Q449" s="289"/>
      <c r="R449" s="289"/>
      <c r="S449" s="290"/>
      <c r="T449" s="290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64"/>
      <c r="C450" s="264"/>
      <c r="D450" s="264"/>
      <c r="E450" s="264"/>
      <c r="F450" s="264"/>
      <c r="G450" s="264"/>
      <c r="H450" s="264"/>
      <c r="I450" s="289"/>
      <c r="J450" s="289"/>
      <c r="K450" s="289"/>
      <c r="L450" s="289"/>
      <c r="M450" s="289"/>
      <c r="N450" s="289"/>
      <c r="O450" s="289"/>
      <c r="P450" s="289"/>
      <c r="Q450" s="289"/>
      <c r="R450" s="289"/>
      <c r="S450" s="290"/>
      <c r="T450" s="290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64"/>
      <c r="C451" s="264"/>
      <c r="D451" s="264"/>
      <c r="E451" s="264"/>
      <c r="F451" s="264"/>
      <c r="G451" s="264"/>
      <c r="H451" s="264"/>
      <c r="I451" s="289"/>
      <c r="J451" s="289"/>
      <c r="K451" s="289"/>
      <c r="L451" s="289"/>
      <c r="M451" s="289"/>
      <c r="N451" s="289"/>
      <c r="O451" s="289"/>
      <c r="P451" s="289"/>
      <c r="Q451" s="289"/>
      <c r="R451" s="289"/>
      <c r="S451" s="290"/>
      <c r="T451" s="290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64"/>
      <c r="C452" s="264"/>
      <c r="D452" s="264"/>
      <c r="E452" s="264"/>
      <c r="F452" s="264"/>
      <c r="G452" s="264"/>
      <c r="H452" s="264"/>
      <c r="I452" s="289"/>
      <c r="J452" s="289"/>
      <c r="K452" s="289"/>
      <c r="L452" s="289"/>
      <c r="M452" s="289"/>
      <c r="N452" s="289"/>
      <c r="O452" s="289"/>
      <c r="P452" s="289"/>
      <c r="Q452" s="289"/>
      <c r="R452" s="289"/>
      <c r="S452" s="290"/>
      <c r="T452" s="290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64"/>
      <c r="C453" s="264"/>
      <c r="D453" s="264"/>
      <c r="E453" s="264"/>
      <c r="F453" s="264"/>
      <c r="G453" s="264"/>
      <c r="H453" s="264"/>
      <c r="I453" s="289"/>
      <c r="J453" s="289"/>
      <c r="K453" s="289"/>
      <c r="L453" s="289"/>
      <c r="M453" s="289"/>
      <c r="N453" s="289"/>
      <c r="O453" s="289"/>
      <c r="P453" s="289"/>
      <c r="Q453" s="289"/>
      <c r="R453" s="289"/>
      <c r="S453" s="290"/>
      <c r="T453" s="290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64"/>
      <c r="C454" s="264"/>
      <c r="D454" s="264"/>
      <c r="E454" s="264"/>
      <c r="F454" s="264"/>
      <c r="G454" s="264"/>
      <c r="H454" s="264"/>
      <c r="I454" s="289"/>
      <c r="J454" s="289"/>
      <c r="K454" s="289"/>
      <c r="L454" s="289"/>
      <c r="M454" s="289"/>
      <c r="N454" s="289"/>
      <c r="O454" s="289"/>
      <c r="P454" s="289"/>
      <c r="Q454" s="289"/>
      <c r="R454" s="289"/>
      <c r="S454" s="290"/>
      <c r="T454" s="290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64"/>
      <c r="C455" s="264"/>
      <c r="D455" s="264"/>
      <c r="E455" s="264"/>
      <c r="F455" s="264"/>
      <c r="G455" s="264"/>
      <c r="H455" s="264"/>
      <c r="I455" s="289"/>
      <c r="J455" s="289"/>
      <c r="K455" s="289"/>
      <c r="L455" s="289"/>
      <c r="M455" s="289"/>
      <c r="N455" s="289"/>
      <c r="O455" s="289"/>
      <c r="P455" s="289"/>
      <c r="Q455" s="289"/>
      <c r="R455" s="289"/>
      <c r="S455" s="290"/>
      <c r="T455" s="290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64"/>
      <c r="C456" s="264"/>
      <c r="D456" s="264"/>
      <c r="E456" s="264"/>
      <c r="F456" s="264"/>
      <c r="G456" s="264"/>
      <c r="H456" s="264"/>
      <c r="I456" s="289"/>
      <c r="J456" s="289"/>
      <c r="K456" s="289"/>
      <c r="L456" s="289"/>
      <c r="M456" s="289"/>
      <c r="N456" s="289"/>
      <c r="O456" s="289"/>
      <c r="P456" s="289"/>
      <c r="Q456" s="289"/>
      <c r="R456" s="289"/>
      <c r="S456" s="290"/>
      <c r="T456" s="290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64"/>
      <c r="C457" s="264"/>
      <c r="D457" s="264"/>
      <c r="E457" s="264"/>
      <c r="F457" s="264"/>
      <c r="G457" s="264"/>
      <c r="H457" s="264"/>
      <c r="I457" s="289"/>
      <c r="J457" s="289"/>
      <c r="K457" s="289"/>
      <c r="L457" s="289"/>
      <c r="M457" s="289"/>
      <c r="N457" s="289"/>
      <c r="O457" s="289"/>
      <c r="P457" s="289"/>
      <c r="Q457" s="289"/>
      <c r="R457" s="289"/>
      <c r="S457" s="290"/>
      <c r="T457" s="290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64"/>
      <c r="C458" s="264"/>
      <c r="D458" s="264"/>
      <c r="E458" s="264"/>
      <c r="F458" s="264"/>
      <c r="G458" s="264"/>
      <c r="H458" s="264"/>
      <c r="I458" s="289"/>
      <c r="J458" s="289"/>
      <c r="K458" s="289"/>
      <c r="L458" s="289"/>
      <c r="M458" s="289"/>
      <c r="N458" s="289"/>
      <c r="O458" s="289"/>
      <c r="P458" s="289"/>
      <c r="Q458" s="289"/>
      <c r="R458" s="289"/>
      <c r="S458" s="290"/>
      <c r="T458" s="290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64"/>
      <c r="C459" s="264"/>
      <c r="D459" s="264"/>
      <c r="E459" s="264"/>
      <c r="F459" s="264"/>
      <c r="G459" s="264"/>
      <c r="H459" s="264"/>
      <c r="I459" s="289"/>
      <c r="J459" s="289"/>
      <c r="K459" s="289"/>
      <c r="L459" s="289"/>
      <c r="M459" s="289"/>
      <c r="N459" s="289"/>
      <c r="O459" s="289"/>
      <c r="P459" s="289"/>
      <c r="Q459" s="289"/>
      <c r="R459" s="289"/>
      <c r="S459" s="290"/>
      <c r="T459" s="290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64"/>
      <c r="C460" s="264"/>
      <c r="D460" s="264"/>
      <c r="E460" s="264"/>
      <c r="F460" s="264"/>
      <c r="G460" s="264"/>
      <c r="H460" s="264"/>
      <c r="I460" s="289"/>
      <c r="J460" s="289"/>
      <c r="K460" s="289"/>
      <c r="L460" s="289"/>
      <c r="M460" s="289"/>
      <c r="N460" s="289"/>
      <c r="O460" s="289"/>
      <c r="P460" s="289"/>
      <c r="Q460" s="289"/>
      <c r="R460" s="289"/>
      <c r="S460" s="290"/>
      <c r="T460" s="290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64"/>
      <c r="C461" s="264"/>
      <c r="D461" s="264"/>
      <c r="E461" s="264"/>
      <c r="F461" s="264"/>
      <c r="G461" s="264"/>
      <c r="H461" s="264"/>
      <c r="I461" s="289"/>
      <c r="J461" s="289"/>
      <c r="K461" s="289"/>
      <c r="L461" s="289"/>
      <c r="M461" s="289"/>
      <c r="N461" s="289"/>
      <c r="O461" s="289"/>
      <c r="P461" s="289"/>
      <c r="Q461" s="289"/>
      <c r="R461" s="289"/>
      <c r="S461" s="290"/>
      <c r="T461" s="290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64"/>
      <c r="C462" s="264"/>
      <c r="D462" s="264"/>
      <c r="E462" s="264"/>
      <c r="F462" s="264"/>
      <c r="G462" s="264"/>
      <c r="H462" s="264"/>
      <c r="I462" s="289"/>
      <c r="J462" s="289"/>
      <c r="K462" s="289"/>
      <c r="L462" s="289"/>
      <c r="M462" s="289"/>
      <c r="N462" s="289"/>
      <c r="O462" s="289"/>
      <c r="P462" s="289"/>
      <c r="Q462" s="289"/>
      <c r="R462" s="289"/>
      <c r="S462" s="290"/>
      <c r="T462" s="290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64"/>
      <c r="C463" s="264"/>
      <c r="D463" s="264"/>
      <c r="E463" s="264"/>
      <c r="F463" s="264"/>
      <c r="G463" s="264"/>
      <c r="H463" s="264"/>
      <c r="I463" s="289"/>
      <c r="J463" s="289"/>
      <c r="K463" s="289"/>
      <c r="L463" s="289"/>
      <c r="M463" s="289"/>
      <c r="N463" s="289"/>
      <c r="O463" s="289"/>
      <c r="P463" s="289"/>
      <c r="Q463" s="289"/>
      <c r="R463" s="289"/>
      <c r="S463" s="290"/>
      <c r="T463" s="290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64"/>
      <c r="C464" s="264"/>
      <c r="D464" s="264"/>
      <c r="E464" s="264"/>
      <c r="F464" s="264"/>
      <c r="G464" s="264"/>
      <c r="H464" s="264"/>
      <c r="I464" s="289"/>
      <c r="J464" s="289"/>
      <c r="K464" s="289"/>
      <c r="L464" s="289"/>
      <c r="M464" s="289"/>
      <c r="N464" s="289"/>
      <c r="O464" s="289"/>
      <c r="P464" s="289"/>
      <c r="Q464" s="289"/>
      <c r="R464" s="289"/>
      <c r="S464" s="290"/>
      <c r="T464" s="290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64"/>
      <c r="C465" s="264"/>
      <c r="D465" s="264"/>
      <c r="E465" s="264"/>
      <c r="F465" s="264"/>
      <c r="G465" s="264"/>
      <c r="H465" s="264"/>
      <c r="I465" s="289"/>
      <c r="J465" s="289"/>
      <c r="K465" s="289"/>
      <c r="L465" s="289"/>
      <c r="M465" s="289"/>
      <c r="N465" s="289"/>
      <c r="O465" s="289"/>
      <c r="P465" s="289"/>
      <c r="Q465" s="289"/>
      <c r="R465" s="289"/>
      <c r="S465" s="290"/>
      <c r="T465" s="290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64"/>
      <c r="C466" s="264"/>
      <c r="D466" s="264"/>
      <c r="E466" s="264"/>
      <c r="F466" s="264"/>
      <c r="G466" s="264"/>
      <c r="H466" s="264"/>
      <c r="I466" s="289"/>
      <c r="J466" s="289"/>
      <c r="K466" s="289"/>
      <c r="L466" s="289"/>
      <c r="M466" s="289"/>
      <c r="N466" s="289"/>
      <c r="O466" s="289"/>
      <c r="P466" s="289"/>
      <c r="Q466" s="289"/>
      <c r="R466" s="289"/>
      <c r="S466" s="290"/>
      <c r="T466" s="290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64"/>
      <c r="C467" s="264"/>
      <c r="D467" s="264"/>
      <c r="E467" s="264"/>
      <c r="F467" s="264"/>
      <c r="G467" s="264"/>
      <c r="H467" s="264"/>
      <c r="I467" s="289"/>
      <c r="J467" s="289"/>
      <c r="K467" s="289"/>
      <c r="L467" s="289"/>
      <c r="M467" s="289"/>
      <c r="N467" s="289"/>
      <c r="O467" s="289"/>
      <c r="P467" s="289"/>
      <c r="Q467" s="289"/>
      <c r="R467" s="289"/>
      <c r="S467" s="290"/>
      <c r="T467" s="290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64"/>
      <c r="C468" s="264"/>
      <c r="D468" s="264"/>
      <c r="E468" s="264"/>
      <c r="F468" s="264"/>
      <c r="G468" s="264"/>
      <c r="H468" s="264"/>
      <c r="I468" s="289"/>
      <c r="J468" s="289"/>
      <c r="K468" s="289"/>
      <c r="L468" s="289"/>
      <c r="M468" s="289"/>
      <c r="N468" s="289"/>
      <c r="O468" s="289"/>
      <c r="P468" s="289"/>
      <c r="Q468" s="289"/>
      <c r="R468" s="289"/>
      <c r="S468" s="290"/>
      <c r="T468" s="290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64"/>
      <c r="C469" s="264"/>
      <c r="D469" s="264"/>
      <c r="E469" s="264"/>
      <c r="F469" s="264"/>
      <c r="G469" s="264"/>
      <c r="H469" s="264"/>
      <c r="I469" s="289"/>
      <c r="J469" s="289"/>
      <c r="K469" s="289"/>
      <c r="L469" s="289"/>
      <c r="M469" s="289"/>
      <c r="N469" s="289"/>
      <c r="O469" s="289"/>
      <c r="P469" s="289"/>
      <c r="Q469" s="289"/>
      <c r="R469" s="289"/>
      <c r="S469" s="290"/>
      <c r="T469" s="290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64"/>
      <c r="C470" s="264"/>
      <c r="D470" s="264"/>
      <c r="E470" s="264"/>
      <c r="F470" s="264"/>
      <c r="G470" s="264"/>
      <c r="H470" s="264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90"/>
      <c r="T470" s="290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64"/>
      <c r="C471" s="264"/>
      <c r="D471" s="264"/>
      <c r="E471" s="264"/>
      <c r="F471" s="264"/>
      <c r="G471" s="264"/>
      <c r="H471" s="264"/>
      <c r="I471" s="289"/>
      <c r="J471" s="289"/>
      <c r="K471" s="289"/>
      <c r="L471" s="289"/>
      <c r="M471" s="289"/>
      <c r="N471" s="289"/>
      <c r="O471" s="289"/>
      <c r="P471" s="289"/>
      <c r="Q471" s="289"/>
      <c r="R471" s="289"/>
      <c r="S471" s="290"/>
      <c r="T471" s="290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64"/>
      <c r="C472" s="264"/>
      <c r="D472" s="264"/>
      <c r="E472" s="264"/>
      <c r="F472" s="264"/>
      <c r="G472" s="264"/>
      <c r="H472" s="264"/>
      <c r="I472" s="289"/>
      <c r="J472" s="289"/>
      <c r="K472" s="289"/>
      <c r="L472" s="289"/>
      <c r="M472" s="289"/>
      <c r="N472" s="289"/>
      <c r="O472" s="289"/>
      <c r="P472" s="289"/>
      <c r="Q472" s="289"/>
      <c r="R472" s="289"/>
      <c r="S472" s="290"/>
      <c r="T472" s="290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64"/>
      <c r="C473" s="264"/>
      <c r="D473" s="264"/>
      <c r="E473" s="264"/>
      <c r="F473" s="264"/>
      <c r="G473" s="264"/>
      <c r="H473" s="264"/>
      <c r="I473" s="289"/>
      <c r="J473" s="289"/>
      <c r="K473" s="289"/>
      <c r="L473" s="289"/>
      <c r="M473" s="289"/>
      <c r="N473" s="289"/>
      <c r="O473" s="289"/>
      <c r="P473" s="289"/>
      <c r="Q473" s="289"/>
      <c r="R473" s="289"/>
      <c r="S473" s="290"/>
      <c r="T473" s="290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64"/>
      <c r="C474" s="264"/>
      <c r="D474" s="264"/>
      <c r="E474" s="264"/>
      <c r="F474" s="264"/>
      <c r="G474" s="264"/>
      <c r="H474" s="264"/>
      <c r="I474" s="289"/>
      <c r="J474" s="289"/>
      <c r="K474" s="289"/>
      <c r="L474" s="289"/>
      <c r="M474" s="289"/>
      <c r="N474" s="289"/>
      <c r="O474" s="289"/>
      <c r="P474" s="289"/>
      <c r="Q474" s="289"/>
      <c r="R474" s="289"/>
      <c r="S474" s="290"/>
      <c r="T474" s="290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64"/>
      <c r="C475" s="264"/>
      <c r="D475" s="264"/>
      <c r="E475" s="264"/>
      <c r="F475" s="264"/>
      <c r="G475" s="264"/>
      <c r="H475" s="264"/>
      <c r="I475" s="289"/>
      <c r="J475" s="289"/>
      <c r="K475" s="289"/>
      <c r="L475" s="289"/>
      <c r="M475" s="289"/>
      <c r="N475" s="289"/>
      <c r="O475" s="289"/>
      <c r="P475" s="289"/>
      <c r="Q475" s="289"/>
      <c r="R475" s="289"/>
      <c r="S475" s="290"/>
      <c r="T475" s="290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64"/>
      <c r="C476" s="264"/>
      <c r="D476" s="264"/>
      <c r="E476" s="264"/>
      <c r="F476" s="264"/>
      <c r="G476" s="264"/>
      <c r="H476" s="264"/>
      <c r="I476" s="289"/>
      <c r="J476" s="289"/>
      <c r="K476" s="289"/>
      <c r="L476" s="289"/>
      <c r="M476" s="289"/>
      <c r="N476" s="289"/>
      <c r="O476" s="289"/>
      <c r="P476" s="289"/>
      <c r="Q476" s="289"/>
      <c r="R476" s="289"/>
      <c r="S476" s="290"/>
      <c r="T476" s="290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64"/>
      <c r="C477" s="264"/>
      <c r="D477" s="264"/>
      <c r="E477" s="264"/>
      <c r="F477" s="264"/>
      <c r="G477" s="264"/>
      <c r="H477" s="264"/>
      <c r="I477" s="289"/>
      <c r="J477" s="289"/>
      <c r="K477" s="289"/>
      <c r="L477" s="289"/>
      <c r="M477" s="289"/>
      <c r="N477" s="289"/>
      <c r="O477" s="289"/>
      <c r="P477" s="289"/>
      <c r="Q477" s="289"/>
      <c r="R477" s="289"/>
      <c r="S477" s="290"/>
      <c r="T477" s="290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64"/>
      <c r="C478" s="264"/>
      <c r="D478" s="264"/>
      <c r="E478" s="264"/>
      <c r="F478" s="264"/>
      <c r="G478" s="264"/>
      <c r="H478" s="264"/>
      <c r="I478" s="289"/>
      <c r="J478" s="289"/>
      <c r="K478" s="289"/>
      <c r="L478" s="289"/>
      <c r="M478" s="289"/>
      <c r="N478" s="289"/>
      <c r="O478" s="289"/>
      <c r="P478" s="289"/>
      <c r="Q478" s="289"/>
      <c r="R478" s="289"/>
      <c r="S478" s="290"/>
      <c r="T478" s="290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64"/>
      <c r="C479" s="264"/>
      <c r="D479" s="264"/>
      <c r="E479" s="264"/>
      <c r="F479" s="264"/>
      <c r="G479" s="264"/>
      <c r="H479" s="264"/>
      <c r="I479" s="289"/>
      <c r="J479" s="289"/>
      <c r="K479" s="289"/>
      <c r="L479" s="289"/>
      <c r="M479" s="289"/>
      <c r="N479" s="289"/>
      <c r="O479" s="289"/>
      <c r="P479" s="289"/>
      <c r="Q479" s="289"/>
      <c r="R479" s="289"/>
      <c r="S479" s="290"/>
      <c r="T479" s="290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64"/>
      <c r="C480" s="264"/>
      <c r="D480" s="264"/>
      <c r="E480" s="264"/>
      <c r="F480" s="264"/>
      <c r="G480" s="264"/>
      <c r="H480" s="264"/>
      <c r="I480" s="289"/>
      <c r="J480" s="289"/>
      <c r="K480" s="289"/>
      <c r="L480" s="289"/>
      <c r="M480" s="289"/>
      <c r="N480" s="289"/>
      <c r="O480" s="289"/>
      <c r="P480" s="289"/>
      <c r="Q480" s="289"/>
      <c r="R480" s="289"/>
      <c r="S480" s="290"/>
      <c r="T480" s="290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64"/>
      <c r="C481" s="264"/>
      <c r="D481" s="264"/>
      <c r="E481" s="264"/>
      <c r="F481" s="264"/>
      <c r="G481" s="264"/>
      <c r="H481" s="264"/>
      <c r="I481" s="289"/>
      <c r="J481" s="289"/>
      <c r="K481" s="289"/>
      <c r="L481" s="289"/>
      <c r="M481" s="289"/>
      <c r="N481" s="289"/>
      <c r="O481" s="289"/>
      <c r="P481" s="289"/>
      <c r="Q481" s="289"/>
      <c r="R481" s="289"/>
      <c r="S481" s="290"/>
      <c r="T481" s="290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64"/>
      <c r="C482" s="264"/>
      <c r="D482" s="264"/>
      <c r="E482" s="264"/>
      <c r="F482" s="264"/>
      <c r="G482" s="264"/>
      <c r="H482" s="264"/>
      <c r="I482" s="289"/>
      <c r="J482" s="289"/>
      <c r="K482" s="289"/>
      <c r="L482" s="289"/>
      <c r="M482" s="289"/>
      <c r="N482" s="289"/>
      <c r="O482" s="289"/>
      <c r="P482" s="289"/>
      <c r="Q482" s="289"/>
      <c r="R482" s="289"/>
      <c r="S482" s="290"/>
      <c r="T482" s="290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64"/>
      <c r="C483" s="264"/>
      <c r="D483" s="264"/>
      <c r="E483" s="264"/>
      <c r="F483" s="264"/>
      <c r="G483" s="264"/>
      <c r="H483" s="264"/>
      <c r="I483" s="289"/>
      <c r="J483" s="289"/>
      <c r="K483" s="289"/>
      <c r="L483" s="289"/>
      <c r="M483" s="289"/>
      <c r="N483" s="289"/>
      <c r="O483" s="289"/>
      <c r="P483" s="289"/>
      <c r="Q483" s="289"/>
      <c r="R483" s="289"/>
      <c r="S483" s="290"/>
      <c r="T483" s="290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64"/>
      <c r="C484" s="264"/>
      <c r="D484" s="264"/>
      <c r="E484" s="264"/>
      <c r="F484" s="264"/>
      <c r="G484" s="264"/>
      <c r="H484" s="264"/>
      <c r="I484" s="289"/>
      <c r="J484" s="289"/>
      <c r="K484" s="289"/>
      <c r="L484" s="289"/>
      <c r="M484" s="289"/>
      <c r="N484" s="289"/>
      <c r="O484" s="289"/>
      <c r="P484" s="289"/>
      <c r="Q484" s="289"/>
      <c r="R484" s="289"/>
      <c r="S484" s="290"/>
      <c r="T484" s="290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64"/>
      <c r="C485" s="264"/>
      <c r="D485" s="264"/>
      <c r="E485" s="264"/>
      <c r="F485" s="264"/>
      <c r="G485" s="264"/>
      <c r="H485" s="264"/>
      <c r="I485" s="289"/>
      <c r="J485" s="289"/>
      <c r="K485" s="289"/>
      <c r="L485" s="289"/>
      <c r="M485" s="289"/>
      <c r="N485" s="289"/>
      <c r="O485" s="289"/>
      <c r="P485" s="289"/>
      <c r="Q485" s="289"/>
      <c r="R485" s="289"/>
      <c r="S485" s="290"/>
      <c r="T485" s="290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64"/>
      <c r="C486" s="264"/>
      <c r="D486" s="264"/>
      <c r="E486" s="264"/>
      <c r="F486" s="264"/>
      <c r="G486" s="264"/>
      <c r="H486" s="264"/>
      <c r="I486" s="289"/>
      <c r="J486" s="289"/>
      <c r="K486" s="289"/>
      <c r="L486" s="289"/>
      <c r="M486" s="289"/>
      <c r="N486" s="289"/>
      <c r="O486" s="289"/>
      <c r="P486" s="289"/>
      <c r="Q486" s="289"/>
      <c r="R486" s="289"/>
      <c r="S486" s="290"/>
      <c r="T486" s="290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64"/>
      <c r="C487" s="264"/>
      <c r="D487" s="264"/>
      <c r="E487" s="264"/>
      <c r="F487" s="264"/>
      <c r="G487" s="264"/>
      <c r="H487" s="264"/>
      <c r="I487" s="289"/>
      <c r="J487" s="289"/>
      <c r="K487" s="289"/>
      <c r="L487" s="289"/>
      <c r="M487" s="289"/>
      <c r="N487" s="289"/>
      <c r="O487" s="289"/>
      <c r="P487" s="289"/>
      <c r="Q487" s="289"/>
      <c r="R487" s="289"/>
      <c r="S487" s="290"/>
      <c r="T487" s="290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64"/>
      <c r="C488" s="264"/>
      <c r="D488" s="264"/>
      <c r="E488" s="264"/>
      <c r="F488" s="264"/>
      <c r="G488" s="264"/>
      <c r="H488" s="264"/>
      <c r="I488" s="289"/>
      <c r="J488" s="289"/>
      <c r="K488" s="289"/>
      <c r="L488" s="289"/>
      <c r="M488" s="289"/>
      <c r="N488" s="289"/>
      <c r="O488" s="289"/>
      <c r="P488" s="289"/>
      <c r="Q488" s="289"/>
      <c r="R488" s="289"/>
      <c r="S488" s="290"/>
      <c r="T488" s="290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64"/>
      <c r="C489" s="264"/>
      <c r="D489" s="264"/>
      <c r="E489" s="264"/>
      <c r="F489" s="264"/>
      <c r="G489" s="264"/>
      <c r="H489" s="264"/>
      <c r="I489" s="289"/>
      <c r="J489" s="289"/>
      <c r="K489" s="289"/>
      <c r="L489" s="289"/>
      <c r="M489" s="289"/>
      <c r="N489" s="289"/>
      <c r="O489" s="289"/>
      <c r="P489" s="289"/>
      <c r="Q489" s="289"/>
      <c r="R489" s="289"/>
      <c r="S489" s="290"/>
      <c r="T489" s="290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64"/>
      <c r="C490" s="264"/>
      <c r="D490" s="264"/>
      <c r="E490" s="264"/>
      <c r="F490" s="264"/>
      <c r="G490" s="264"/>
      <c r="H490" s="264"/>
      <c r="I490" s="289"/>
      <c r="J490" s="289"/>
      <c r="K490" s="289"/>
      <c r="L490" s="289"/>
      <c r="M490" s="289"/>
      <c r="N490" s="289"/>
      <c r="O490" s="289"/>
      <c r="P490" s="289"/>
      <c r="Q490" s="289"/>
      <c r="R490" s="289"/>
      <c r="S490" s="290"/>
      <c r="T490" s="290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64"/>
      <c r="C491" s="264"/>
      <c r="D491" s="264"/>
      <c r="E491" s="264"/>
      <c r="F491" s="264"/>
      <c r="G491" s="264"/>
      <c r="H491" s="264"/>
      <c r="I491" s="289"/>
      <c r="J491" s="289"/>
      <c r="K491" s="289"/>
      <c r="L491" s="289"/>
      <c r="M491" s="289"/>
      <c r="N491" s="289"/>
      <c r="O491" s="289"/>
      <c r="P491" s="289"/>
      <c r="Q491" s="289"/>
      <c r="R491" s="289"/>
      <c r="S491" s="290"/>
      <c r="T491" s="290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64"/>
      <c r="C492" s="264"/>
      <c r="D492" s="264"/>
      <c r="E492" s="264"/>
      <c r="F492" s="264"/>
      <c r="G492" s="264"/>
      <c r="H492" s="264"/>
      <c r="I492" s="289"/>
      <c r="J492" s="289"/>
      <c r="K492" s="289"/>
      <c r="L492" s="289"/>
      <c r="M492" s="289"/>
      <c r="N492" s="289"/>
      <c r="O492" s="289"/>
      <c r="P492" s="289"/>
      <c r="Q492" s="289"/>
      <c r="R492" s="289"/>
      <c r="S492" s="290"/>
      <c r="T492" s="290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64"/>
      <c r="C493" s="264"/>
      <c r="D493" s="264"/>
      <c r="E493" s="264"/>
      <c r="F493" s="264"/>
      <c r="G493" s="264"/>
      <c r="H493" s="264"/>
      <c r="I493" s="289"/>
      <c r="J493" s="289"/>
      <c r="K493" s="289"/>
      <c r="L493" s="289"/>
      <c r="M493" s="289"/>
      <c r="N493" s="289"/>
      <c r="O493" s="289"/>
      <c r="P493" s="289"/>
      <c r="Q493" s="289"/>
      <c r="R493" s="289"/>
      <c r="S493" s="290"/>
      <c r="T493" s="290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64"/>
      <c r="C494" s="264"/>
      <c r="D494" s="264"/>
      <c r="E494" s="264"/>
      <c r="F494" s="264"/>
      <c r="G494" s="264"/>
      <c r="H494" s="264"/>
      <c r="I494" s="289"/>
      <c r="J494" s="289"/>
      <c r="K494" s="289"/>
      <c r="L494" s="289"/>
      <c r="M494" s="289"/>
      <c r="N494" s="289"/>
      <c r="O494" s="289"/>
      <c r="P494" s="289"/>
      <c r="Q494" s="289"/>
      <c r="R494" s="289"/>
      <c r="S494" s="290"/>
      <c r="T494" s="290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64"/>
      <c r="C495" s="264"/>
      <c r="D495" s="264"/>
      <c r="E495" s="264"/>
      <c r="F495" s="264"/>
      <c r="G495" s="264"/>
      <c r="H495" s="264"/>
      <c r="I495" s="289"/>
      <c r="J495" s="289"/>
      <c r="K495" s="289"/>
      <c r="L495" s="289"/>
      <c r="M495" s="289"/>
      <c r="N495" s="289"/>
      <c r="O495" s="289"/>
      <c r="P495" s="289"/>
      <c r="Q495" s="289"/>
      <c r="R495" s="289"/>
      <c r="S495" s="290"/>
      <c r="T495" s="290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64"/>
      <c r="C496" s="264"/>
      <c r="D496" s="264"/>
      <c r="E496" s="264"/>
      <c r="F496" s="264"/>
      <c r="G496" s="264"/>
      <c r="H496" s="264"/>
      <c r="I496" s="289"/>
      <c r="J496" s="289"/>
      <c r="K496" s="289"/>
      <c r="L496" s="289"/>
      <c r="M496" s="289"/>
      <c r="N496" s="289"/>
      <c r="O496" s="289"/>
      <c r="P496" s="289"/>
      <c r="Q496" s="289"/>
      <c r="R496" s="289"/>
      <c r="S496" s="290"/>
      <c r="T496" s="290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64"/>
      <c r="C497" s="264"/>
      <c r="D497" s="264"/>
      <c r="E497" s="264"/>
      <c r="F497" s="264"/>
      <c r="G497" s="264"/>
      <c r="H497" s="264"/>
      <c r="I497" s="289"/>
      <c r="J497" s="289"/>
      <c r="K497" s="289"/>
      <c r="L497" s="289"/>
      <c r="M497" s="289"/>
      <c r="N497" s="289"/>
      <c r="O497" s="289"/>
      <c r="P497" s="289"/>
      <c r="Q497" s="289"/>
      <c r="R497" s="289"/>
      <c r="S497" s="290"/>
      <c r="T497" s="290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64"/>
      <c r="C498" s="264"/>
      <c r="D498" s="264"/>
      <c r="E498" s="264"/>
      <c r="F498" s="264"/>
      <c r="G498" s="264"/>
      <c r="H498" s="264"/>
      <c r="I498" s="289"/>
      <c r="J498" s="289"/>
      <c r="K498" s="289"/>
      <c r="L498" s="289"/>
      <c r="M498" s="289"/>
      <c r="N498" s="289"/>
      <c r="O498" s="289"/>
      <c r="P498" s="289"/>
      <c r="Q498" s="289"/>
      <c r="R498" s="289"/>
      <c r="S498" s="290"/>
      <c r="T498" s="290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64"/>
      <c r="C499" s="264"/>
      <c r="D499" s="264"/>
      <c r="E499" s="264"/>
      <c r="F499" s="264"/>
      <c r="G499" s="264"/>
      <c r="H499" s="264"/>
      <c r="I499" s="289"/>
      <c r="J499" s="289"/>
      <c r="K499" s="289"/>
      <c r="L499" s="289"/>
      <c r="M499" s="289"/>
      <c r="N499" s="289"/>
      <c r="O499" s="289"/>
      <c r="P499" s="289"/>
      <c r="Q499" s="289"/>
      <c r="R499" s="289"/>
      <c r="S499" s="290"/>
      <c r="T499" s="290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64"/>
      <c r="C500" s="264"/>
      <c r="D500" s="264"/>
      <c r="E500" s="264"/>
      <c r="F500" s="264"/>
      <c r="G500" s="264"/>
      <c r="H500" s="264"/>
      <c r="I500" s="289"/>
      <c r="J500" s="289"/>
      <c r="K500" s="289"/>
      <c r="L500" s="289"/>
      <c r="M500" s="289"/>
      <c r="N500" s="289"/>
      <c r="O500" s="289"/>
      <c r="P500" s="289"/>
      <c r="Q500" s="289"/>
      <c r="R500" s="289"/>
      <c r="S500" s="290"/>
      <c r="T500" s="290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64"/>
      <c r="C501" s="264"/>
      <c r="D501" s="264"/>
      <c r="E501" s="264"/>
      <c r="F501" s="264"/>
      <c r="G501" s="264"/>
      <c r="H501" s="264"/>
      <c r="I501" s="289"/>
      <c r="J501" s="289"/>
      <c r="K501" s="289"/>
      <c r="L501" s="289"/>
      <c r="M501" s="289"/>
      <c r="N501" s="289"/>
      <c r="O501" s="289"/>
      <c r="P501" s="289"/>
      <c r="Q501" s="289"/>
      <c r="R501" s="289"/>
      <c r="S501" s="290"/>
      <c r="T501" s="290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64"/>
      <c r="C502" s="264"/>
      <c r="D502" s="264"/>
      <c r="E502" s="264"/>
      <c r="F502" s="264"/>
      <c r="G502" s="264"/>
      <c r="H502" s="264"/>
      <c r="I502" s="289"/>
      <c r="J502" s="289"/>
      <c r="K502" s="289"/>
      <c r="L502" s="289"/>
      <c r="M502" s="289"/>
      <c r="N502" s="289"/>
      <c r="O502" s="289"/>
      <c r="P502" s="289"/>
      <c r="Q502" s="289"/>
      <c r="R502" s="289"/>
      <c r="S502" s="290"/>
      <c r="T502" s="290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64"/>
      <c r="C503" s="264"/>
      <c r="D503" s="264"/>
      <c r="E503" s="264"/>
      <c r="F503" s="264"/>
      <c r="G503" s="264"/>
      <c r="H503" s="264"/>
      <c r="I503" s="289"/>
      <c r="J503" s="289"/>
      <c r="K503" s="289"/>
      <c r="L503" s="289"/>
      <c r="M503" s="289"/>
      <c r="N503" s="289"/>
      <c r="O503" s="289"/>
      <c r="P503" s="289"/>
      <c r="Q503" s="289"/>
      <c r="R503" s="289"/>
      <c r="S503" s="290"/>
      <c r="T503" s="290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64"/>
      <c r="C504" s="264"/>
      <c r="D504" s="264"/>
      <c r="E504" s="264"/>
      <c r="F504" s="264"/>
      <c r="G504" s="264"/>
      <c r="H504" s="264"/>
      <c r="I504" s="289"/>
      <c r="J504" s="289"/>
      <c r="K504" s="289"/>
      <c r="L504" s="289"/>
      <c r="M504" s="289"/>
      <c r="N504" s="289"/>
      <c r="O504" s="289"/>
      <c r="P504" s="289"/>
      <c r="Q504" s="289"/>
      <c r="R504" s="289"/>
      <c r="S504" s="290"/>
      <c r="T504" s="290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64"/>
      <c r="C505" s="264"/>
      <c r="D505" s="264"/>
      <c r="E505" s="264"/>
      <c r="F505" s="264"/>
      <c r="G505" s="264"/>
      <c r="H505" s="264"/>
      <c r="I505" s="289"/>
      <c r="J505" s="289"/>
      <c r="K505" s="289"/>
      <c r="L505" s="289"/>
      <c r="M505" s="289"/>
      <c r="N505" s="289"/>
      <c r="O505" s="289"/>
      <c r="P505" s="289"/>
      <c r="Q505" s="289"/>
      <c r="R505" s="289"/>
      <c r="S505" s="290"/>
      <c r="T505" s="290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64"/>
      <c r="C506" s="264"/>
      <c r="D506" s="264"/>
      <c r="E506" s="264"/>
      <c r="F506" s="264"/>
      <c r="G506" s="264"/>
      <c r="H506" s="264"/>
      <c r="I506" s="289"/>
      <c r="J506" s="289"/>
      <c r="K506" s="289"/>
      <c r="L506" s="289"/>
      <c r="M506" s="289"/>
      <c r="N506" s="289"/>
      <c r="O506" s="289"/>
      <c r="P506" s="289"/>
      <c r="Q506" s="289"/>
      <c r="R506" s="289"/>
      <c r="S506" s="290"/>
      <c r="T506" s="290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64"/>
      <c r="C507" s="264"/>
      <c r="D507" s="264"/>
      <c r="E507" s="264"/>
      <c r="F507" s="264"/>
      <c r="G507" s="264"/>
      <c r="H507" s="264"/>
      <c r="I507" s="289"/>
      <c r="J507" s="289"/>
      <c r="K507" s="289"/>
      <c r="L507" s="289"/>
      <c r="M507" s="289"/>
      <c r="N507" s="289"/>
      <c r="O507" s="289"/>
      <c r="P507" s="289"/>
      <c r="Q507" s="289"/>
      <c r="R507" s="289"/>
      <c r="S507" s="290"/>
      <c r="T507" s="290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64"/>
      <c r="C508" s="264"/>
      <c r="D508" s="264"/>
      <c r="E508" s="264"/>
      <c r="F508" s="264"/>
      <c r="G508" s="264"/>
      <c r="H508" s="264"/>
      <c r="I508" s="289"/>
      <c r="J508" s="289"/>
      <c r="K508" s="289"/>
      <c r="L508" s="289"/>
      <c r="M508" s="289"/>
      <c r="N508" s="289"/>
      <c r="O508" s="289"/>
      <c r="P508" s="289"/>
      <c r="Q508" s="289"/>
      <c r="R508" s="289"/>
      <c r="S508" s="290"/>
      <c r="T508" s="290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64"/>
      <c r="C509" s="264"/>
      <c r="D509" s="264"/>
      <c r="E509" s="264"/>
      <c r="F509" s="264"/>
      <c r="G509" s="264"/>
      <c r="H509" s="264"/>
      <c r="I509" s="289"/>
      <c r="J509" s="289"/>
      <c r="K509" s="289"/>
      <c r="L509" s="289"/>
      <c r="M509" s="289"/>
      <c r="N509" s="289"/>
      <c r="O509" s="289"/>
      <c r="P509" s="289"/>
      <c r="Q509" s="289"/>
      <c r="R509" s="289"/>
      <c r="S509" s="290"/>
      <c r="T509" s="290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64"/>
      <c r="C510" s="264"/>
      <c r="D510" s="264"/>
      <c r="E510" s="264"/>
      <c r="F510" s="264"/>
      <c r="G510" s="264"/>
      <c r="H510" s="264"/>
      <c r="I510" s="289"/>
      <c r="J510" s="289"/>
      <c r="K510" s="289"/>
      <c r="L510" s="289"/>
      <c r="M510" s="289"/>
      <c r="N510" s="289"/>
      <c r="O510" s="289"/>
      <c r="P510" s="289"/>
      <c r="Q510" s="289"/>
      <c r="R510" s="289"/>
      <c r="S510" s="290"/>
      <c r="T510" s="290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64"/>
      <c r="C511" s="264"/>
      <c r="D511" s="264"/>
      <c r="E511" s="264"/>
      <c r="F511" s="264"/>
      <c r="G511" s="264"/>
      <c r="H511" s="264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90"/>
      <c r="T511" s="290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64"/>
      <c r="C512" s="264"/>
      <c r="D512" s="264"/>
      <c r="E512" s="264"/>
      <c r="F512" s="264"/>
      <c r="G512" s="264"/>
      <c r="H512" s="264"/>
      <c r="I512" s="289"/>
      <c r="J512" s="289"/>
      <c r="K512" s="289"/>
      <c r="L512" s="289"/>
      <c r="M512" s="289"/>
      <c r="N512" s="289"/>
      <c r="O512" s="289"/>
      <c r="P512" s="289"/>
      <c r="Q512" s="289"/>
      <c r="R512" s="289"/>
      <c r="S512" s="290"/>
      <c r="T512" s="290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64"/>
      <c r="C513" s="264"/>
      <c r="D513" s="264"/>
      <c r="E513" s="264"/>
      <c r="F513" s="264"/>
      <c r="G513" s="264"/>
      <c r="H513" s="264"/>
      <c r="I513" s="289"/>
      <c r="J513" s="289"/>
      <c r="K513" s="289"/>
      <c r="L513" s="289"/>
      <c r="M513" s="289"/>
      <c r="N513" s="289"/>
      <c r="O513" s="289"/>
      <c r="P513" s="289"/>
      <c r="Q513" s="289"/>
      <c r="R513" s="289"/>
      <c r="S513" s="290"/>
      <c r="T513" s="290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64"/>
      <c r="C514" s="264"/>
      <c r="D514" s="264"/>
      <c r="E514" s="264"/>
      <c r="F514" s="264"/>
      <c r="G514" s="264"/>
      <c r="H514" s="264"/>
      <c r="I514" s="289"/>
      <c r="J514" s="289"/>
      <c r="K514" s="289"/>
      <c r="L514" s="289"/>
      <c r="M514" s="289"/>
      <c r="N514" s="289"/>
      <c r="O514" s="289"/>
      <c r="P514" s="289"/>
      <c r="Q514" s="289"/>
      <c r="R514" s="289"/>
      <c r="S514" s="290"/>
      <c r="T514" s="290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64"/>
      <c r="C515" s="264"/>
      <c r="D515" s="264"/>
      <c r="E515" s="264"/>
      <c r="F515" s="264"/>
      <c r="G515" s="264"/>
      <c r="H515" s="264"/>
      <c r="I515" s="289"/>
      <c r="J515" s="289"/>
      <c r="K515" s="289"/>
      <c r="L515" s="289"/>
      <c r="M515" s="289"/>
      <c r="N515" s="289"/>
      <c r="O515" s="289"/>
      <c r="P515" s="289"/>
      <c r="Q515" s="289"/>
      <c r="R515" s="289"/>
      <c r="S515" s="290"/>
      <c r="T515" s="290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64"/>
      <c r="C516" s="264"/>
      <c r="D516" s="264"/>
      <c r="E516" s="264"/>
      <c r="F516" s="264"/>
      <c r="G516" s="264"/>
      <c r="H516" s="264"/>
      <c r="I516" s="289"/>
      <c r="J516" s="289"/>
      <c r="K516" s="289"/>
      <c r="L516" s="289"/>
      <c r="M516" s="289"/>
      <c r="N516" s="289"/>
      <c r="O516" s="289"/>
      <c r="P516" s="289"/>
      <c r="Q516" s="289"/>
      <c r="R516" s="289"/>
      <c r="S516" s="290"/>
      <c r="T516" s="290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64"/>
      <c r="C517" s="264"/>
      <c r="D517" s="264"/>
      <c r="E517" s="264"/>
      <c r="F517" s="264"/>
      <c r="G517" s="264"/>
      <c r="H517" s="264"/>
      <c r="I517" s="289"/>
      <c r="J517" s="289"/>
      <c r="K517" s="289"/>
      <c r="L517" s="289"/>
      <c r="M517" s="289"/>
      <c r="N517" s="289"/>
      <c r="O517" s="289"/>
      <c r="P517" s="289"/>
      <c r="Q517" s="289"/>
      <c r="R517" s="289"/>
      <c r="S517" s="290"/>
      <c r="T517" s="290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64"/>
      <c r="C518" s="264"/>
      <c r="D518" s="264"/>
      <c r="E518" s="264"/>
      <c r="F518" s="264"/>
      <c r="G518" s="264"/>
      <c r="H518" s="264"/>
      <c r="I518" s="289"/>
      <c r="J518" s="289"/>
      <c r="K518" s="289"/>
      <c r="L518" s="289"/>
      <c r="M518" s="289"/>
      <c r="N518" s="289"/>
      <c r="O518" s="289"/>
      <c r="P518" s="289"/>
      <c r="Q518" s="289"/>
      <c r="R518" s="289"/>
      <c r="S518" s="290"/>
      <c r="T518" s="290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64"/>
      <c r="C519" s="264"/>
      <c r="D519" s="264"/>
      <c r="E519" s="264"/>
      <c r="F519" s="264"/>
      <c r="G519" s="264"/>
      <c r="H519" s="264"/>
      <c r="I519" s="289"/>
      <c r="J519" s="289"/>
      <c r="K519" s="289"/>
      <c r="L519" s="289"/>
      <c r="M519" s="289"/>
      <c r="N519" s="289"/>
      <c r="O519" s="289"/>
      <c r="P519" s="289"/>
      <c r="Q519" s="289"/>
      <c r="R519" s="289"/>
      <c r="S519" s="290"/>
      <c r="T519" s="290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64"/>
      <c r="C520" s="264"/>
      <c r="D520" s="264"/>
      <c r="E520" s="264"/>
      <c r="F520" s="264"/>
      <c r="G520" s="264"/>
      <c r="H520" s="264"/>
      <c r="I520" s="289"/>
      <c r="J520" s="289"/>
      <c r="K520" s="289"/>
      <c r="L520" s="289"/>
      <c r="M520" s="289"/>
      <c r="N520" s="289"/>
      <c r="O520" s="289"/>
      <c r="P520" s="289"/>
      <c r="Q520" s="289"/>
      <c r="R520" s="289"/>
      <c r="S520" s="290"/>
      <c r="T520" s="290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64"/>
      <c r="C521" s="264"/>
      <c r="D521" s="264"/>
      <c r="E521" s="264"/>
      <c r="F521" s="264"/>
      <c r="G521" s="264"/>
      <c r="H521" s="264"/>
      <c r="I521" s="289"/>
      <c r="J521" s="289"/>
      <c r="K521" s="289"/>
      <c r="L521" s="289"/>
      <c r="M521" s="289"/>
      <c r="N521" s="289"/>
      <c r="O521" s="289"/>
      <c r="P521" s="289"/>
      <c r="Q521" s="289"/>
      <c r="R521" s="289"/>
      <c r="S521" s="290"/>
      <c r="T521" s="290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64"/>
      <c r="C522" s="264"/>
      <c r="D522" s="264"/>
      <c r="E522" s="264"/>
      <c r="F522" s="264"/>
      <c r="G522" s="264"/>
      <c r="H522" s="264"/>
      <c r="I522" s="289"/>
      <c r="J522" s="289"/>
      <c r="K522" s="289"/>
      <c r="L522" s="289"/>
      <c r="M522" s="289"/>
      <c r="N522" s="289"/>
      <c r="O522" s="289"/>
      <c r="P522" s="289"/>
      <c r="Q522" s="289"/>
      <c r="R522" s="289"/>
      <c r="S522" s="290"/>
      <c r="T522" s="290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64"/>
      <c r="C523" s="264"/>
      <c r="D523" s="264"/>
      <c r="E523" s="264"/>
      <c r="F523" s="264"/>
      <c r="G523" s="264"/>
      <c r="H523" s="264"/>
      <c r="I523" s="289"/>
      <c r="J523" s="289"/>
      <c r="K523" s="289"/>
      <c r="L523" s="289"/>
      <c r="M523" s="289"/>
      <c r="N523" s="289"/>
      <c r="O523" s="289"/>
      <c r="P523" s="289"/>
      <c r="Q523" s="289"/>
      <c r="R523" s="289"/>
      <c r="S523" s="290"/>
      <c r="T523" s="290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64"/>
      <c r="C524" s="264"/>
      <c r="D524" s="264"/>
      <c r="E524" s="264"/>
      <c r="F524" s="264"/>
      <c r="G524" s="264"/>
      <c r="H524" s="264"/>
      <c r="I524" s="289"/>
      <c r="J524" s="289"/>
      <c r="K524" s="289"/>
      <c r="L524" s="289"/>
      <c r="M524" s="289"/>
      <c r="N524" s="289"/>
      <c r="O524" s="289"/>
      <c r="P524" s="289"/>
      <c r="Q524" s="289"/>
      <c r="R524" s="289"/>
      <c r="S524" s="290"/>
      <c r="T524" s="290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64"/>
      <c r="C525" s="264"/>
      <c r="D525" s="264"/>
      <c r="E525" s="264"/>
      <c r="F525" s="264"/>
      <c r="G525" s="264"/>
      <c r="H525" s="264"/>
      <c r="I525" s="289"/>
      <c r="J525" s="289"/>
      <c r="K525" s="289"/>
      <c r="L525" s="289"/>
      <c r="M525" s="289"/>
      <c r="N525" s="289"/>
      <c r="O525" s="289"/>
      <c r="P525" s="289"/>
      <c r="Q525" s="289"/>
      <c r="R525" s="289"/>
      <c r="S525" s="290"/>
      <c r="T525" s="290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64"/>
      <c r="C526" s="264"/>
      <c r="D526" s="264"/>
      <c r="E526" s="264"/>
      <c r="F526" s="264"/>
      <c r="G526" s="264"/>
      <c r="H526" s="264"/>
      <c r="I526" s="289"/>
      <c r="J526" s="289"/>
      <c r="K526" s="289"/>
      <c r="L526" s="289"/>
      <c r="M526" s="289"/>
      <c r="N526" s="289"/>
      <c r="O526" s="289"/>
      <c r="P526" s="289"/>
      <c r="Q526" s="289"/>
      <c r="R526" s="289"/>
      <c r="S526" s="290"/>
      <c r="T526" s="290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64"/>
      <c r="C527" s="264"/>
      <c r="D527" s="264"/>
      <c r="E527" s="264"/>
      <c r="F527" s="264"/>
      <c r="G527" s="264"/>
      <c r="H527" s="264"/>
      <c r="I527" s="289"/>
      <c r="J527" s="289"/>
      <c r="K527" s="289"/>
      <c r="L527" s="289"/>
      <c r="M527" s="289"/>
      <c r="N527" s="289"/>
      <c r="O527" s="289"/>
      <c r="P527" s="289"/>
      <c r="Q527" s="289"/>
      <c r="R527" s="289"/>
      <c r="S527" s="290"/>
      <c r="T527" s="290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64"/>
      <c r="C528" s="264"/>
      <c r="D528" s="264"/>
      <c r="E528" s="264"/>
      <c r="F528" s="264"/>
      <c r="G528" s="264"/>
      <c r="H528" s="264"/>
      <c r="I528" s="289"/>
      <c r="J528" s="289"/>
      <c r="K528" s="289"/>
      <c r="L528" s="289"/>
      <c r="M528" s="289"/>
      <c r="N528" s="289"/>
      <c r="O528" s="289"/>
      <c r="P528" s="289"/>
      <c r="Q528" s="289"/>
      <c r="R528" s="289"/>
      <c r="S528" s="290"/>
      <c r="T528" s="290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64"/>
      <c r="C529" s="264"/>
      <c r="D529" s="264"/>
      <c r="E529" s="264"/>
      <c r="F529" s="264"/>
      <c r="G529" s="264"/>
      <c r="H529" s="264"/>
      <c r="I529" s="289"/>
      <c r="J529" s="289"/>
      <c r="K529" s="289"/>
      <c r="L529" s="289"/>
      <c r="M529" s="289"/>
      <c r="N529" s="289"/>
      <c r="O529" s="289"/>
      <c r="P529" s="289"/>
      <c r="Q529" s="289"/>
      <c r="R529" s="289"/>
      <c r="S529" s="290"/>
      <c r="T529" s="290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64"/>
      <c r="C530" s="264"/>
      <c r="D530" s="264"/>
      <c r="E530" s="264"/>
      <c r="F530" s="264"/>
      <c r="G530" s="264"/>
      <c r="H530" s="264"/>
      <c r="I530" s="289"/>
      <c r="J530" s="289"/>
      <c r="K530" s="289"/>
      <c r="L530" s="289"/>
      <c r="M530" s="289"/>
      <c r="N530" s="289"/>
      <c r="O530" s="289"/>
      <c r="P530" s="289"/>
      <c r="Q530" s="289"/>
      <c r="R530" s="289"/>
      <c r="S530" s="290"/>
      <c r="T530" s="290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64"/>
      <c r="C531" s="264"/>
      <c r="D531" s="264"/>
      <c r="E531" s="264"/>
      <c r="F531" s="264"/>
      <c r="G531" s="264"/>
      <c r="H531" s="264"/>
      <c r="I531" s="289"/>
      <c r="J531" s="289"/>
      <c r="K531" s="289"/>
      <c r="L531" s="289"/>
      <c r="M531" s="289"/>
      <c r="N531" s="289"/>
      <c r="O531" s="289"/>
      <c r="P531" s="289"/>
      <c r="Q531" s="289"/>
      <c r="R531" s="289"/>
      <c r="S531" s="290"/>
      <c r="T531" s="290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64"/>
      <c r="C532" s="264"/>
      <c r="D532" s="264"/>
      <c r="E532" s="264"/>
      <c r="F532" s="264"/>
      <c r="G532" s="264"/>
      <c r="H532" s="264"/>
      <c r="I532" s="289"/>
      <c r="J532" s="289"/>
      <c r="K532" s="289"/>
      <c r="L532" s="289"/>
      <c r="M532" s="289"/>
      <c r="N532" s="289"/>
      <c r="O532" s="289"/>
      <c r="P532" s="289"/>
      <c r="Q532" s="289"/>
      <c r="R532" s="289"/>
      <c r="S532" s="290"/>
      <c r="T532" s="290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64"/>
      <c r="C533" s="264"/>
      <c r="D533" s="264"/>
      <c r="E533" s="264"/>
      <c r="F533" s="264"/>
      <c r="G533" s="264"/>
      <c r="H533" s="264"/>
      <c r="I533" s="289"/>
      <c r="J533" s="289"/>
      <c r="K533" s="289"/>
      <c r="L533" s="289"/>
      <c r="M533" s="289"/>
      <c r="N533" s="289"/>
      <c r="O533" s="289"/>
      <c r="P533" s="289"/>
      <c r="Q533" s="289"/>
      <c r="R533" s="289"/>
      <c r="S533" s="290"/>
      <c r="T533" s="290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64"/>
      <c r="C534" s="264"/>
      <c r="D534" s="264"/>
      <c r="E534" s="264"/>
      <c r="F534" s="264"/>
      <c r="G534" s="264"/>
      <c r="H534" s="264"/>
      <c r="I534" s="289"/>
      <c r="J534" s="289"/>
      <c r="K534" s="289"/>
      <c r="L534" s="289"/>
      <c r="M534" s="289"/>
      <c r="N534" s="289"/>
      <c r="O534" s="289"/>
      <c r="P534" s="289"/>
      <c r="Q534" s="289"/>
      <c r="R534" s="289"/>
      <c r="S534" s="290"/>
      <c r="T534" s="290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64"/>
      <c r="C535" s="264"/>
      <c r="D535" s="264"/>
      <c r="E535" s="264"/>
      <c r="F535" s="264"/>
      <c r="G535" s="264"/>
      <c r="H535" s="264"/>
      <c r="I535" s="289"/>
      <c r="J535" s="289"/>
      <c r="K535" s="289"/>
      <c r="L535" s="289"/>
      <c r="M535" s="289"/>
      <c r="N535" s="289"/>
      <c r="O535" s="289"/>
      <c r="P535" s="289"/>
      <c r="Q535" s="289"/>
      <c r="R535" s="289"/>
      <c r="S535" s="290"/>
      <c r="T535" s="290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64"/>
      <c r="C536" s="264"/>
      <c r="D536" s="264"/>
      <c r="E536" s="264"/>
      <c r="F536" s="264"/>
      <c r="G536" s="264"/>
      <c r="H536" s="264"/>
      <c r="I536" s="289"/>
      <c r="J536" s="289"/>
      <c r="K536" s="289"/>
      <c r="L536" s="289"/>
      <c r="M536" s="289"/>
      <c r="N536" s="289"/>
      <c r="O536" s="289"/>
      <c r="P536" s="289"/>
      <c r="Q536" s="289"/>
      <c r="R536" s="289"/>
      <c r="S536" s="290"/>
      <c r="T536" s="290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64"/>
      <c r="C537" s="264"/>
      <c r="D537" s="264"/>
      <c r="E537" s="264"/>
      <c r="F537" s="264"/>
      <c r="G537" s="264"/>
      <c r="H537" s="264"/>
      <c r="I537" s="289"/>
      <c r="J537" s="289"/>
      <c r="K537" s="289"/>
      <c r="L537" s="289"/>
      <c r="M537" s="289"/>
      <c r="N537" s="289"/>
      <c r="O537" s="289"/>
      <c r="P537" s="289"/>
      <c r="Q537" s="289"/>
      <c r="R537" s="289"/>
      <c r="S537" s="290"/>
      <c r="T537" s="290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64"/>
      <c r="C538" s="264"/>
      <c r="D538" s="264"/>
      <c r="E538" s="264"/>
      <c r="F538" s="264"/>
      <c r="G538" s="264"/>
      <c r="H538" s="264"/>
      <c r="I538" s="289"/>
      <c r="J538" s="289"/>
      <c r="K538" s="289"/>
      <c r="L538" s="289"/>
      <c r="M538" s="289"/>
      <c r="N538" s="289"/>
      <c r="O538" s="289"/>
      <c r="P538" s="289"/>
      <c r="Q538" s="289"/>
      <c r="R538" s="289"/>
      <c r="S538" s="290"/>
      <c r="T538" s="290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64"/>
      <c r="C539" s="264"/>
      <c r="D539" s="264"/>
      <c r="E539" s="264"/>
      <c r="F539" s="264"/>
      <c r="G539" s="264"/>
      <c r="H539" s="264"/>
      <c r="I539" s="289"/>
      <c r="J539" s="289"/>
      <c r="K539" s="289"/>
      <c r="L539" s="289"/>
      <c r="M539" s="289"/>
      <c r="N539" s="289"/>
      <c r="O539" s="289"/>
      <c r="P539" s="289"/>
      <c r="Q539" s="289"/>
      <c r="R539" s="289"/>
      <c r="S539" s="290"/>
      <c r="T539" s="290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64"/>
      <c r="C540" s="264"/>
      <c r="D540" s="264"/>
      <c r="E540" s="264"/>
      <c r="F540" s="264"/>
      <c r="G540" s="264"/>
      <c r="H540" s="264"/>
      <c r="I540" s="289"/>
      <c r="J540" s="289"/>
      <c r="K540" s="289"/>
      <c r="L540" s="289"/>
      <c r="M540" s="289"/>
      <c r="N540" s="289"/>
      <c r="O540" s="289"/>
      <c r="P540" s="289"/>
      <c r="Q540" s="289"/>
      <c r="R540" s="289"/>
      <c r="S540" s="290"/>
      <c r="T540" s="290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64"/>
      <c r="C541" s="264"/>
      <c r="D541" s="264"/>
      <c r="E541" s="264"/>
      <c r="F541" s="264"/>
      <c r="G541" s="264"/>
      <c r="H541" s="264"/>
      <c r="I541" s="289"/>
      <c r="J541" s="289"/>
      <c r="K541" s="289"/>
      <c r="L541" s="289"/>
      <c r="M541" s="289"/>
      <c r="N541" s="289"/>
      <c r="O541" s="289"/>
      <c r="P541" s="289"/>
      <c r="Q541" s="289"/>
      <c r="R541" s="289"/>
      <c r="S541" s="290"/>
      <c r="T541" s="290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64"/>
      <c r="C542" s="264"/>
      <c r="D542" s="264"/>
      <c r="E542" s="264"/>
      <c r="F542" s="264"/>
      <c r="G542" s="264"/>
      <c r="H542" s="264"/>
      <c r="I542" s="289"/>
      <c r="J542" s="289"/>
      <c r="K542" s="289"/>
      <c r="L542" s="289"/>
      <c r="M542" s="289"/>
      <c r="N542" s="289"/>
      <c r="O542" s="289"/>
      <c r="P542" s="289"/>
      <c r="Q542" s="289"/>
      <c r="R542" s="289"/>
      <c r="S542" s="290"/>
      <c r="T542" s="290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64"/>
      <c r="C543" s="264"/>
      <c r="D543" s="264"/>
      <c r="E543" s="264"/>
      <c r="F543" s="264"/>
      <c r="G543" s="264"/>
      <c r="H543" s="264"/>
      <c r="I543" s="289"/>
      <c r="J543" s="289"/>
      <c r="K543" s="289"/>
      <c r="L543" s="289"/>
      <c r="M543" s="289"/>
      <c r="N543" s="289"/>
      <c r="O543" s="289"/>
      <c r="P543" s="289"/>
      <c r="Q543" s="289"/>
      <c r="R543" s="289"/>
      <c r="S543" s="290"/>
      <c r="T543" s="290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64"/>
      <c r="C544" s="264"/>
      <c r="D544" s="264"/>
      <c r="E544" s="264"/>
      <c r="F544" s="264"/>
      <c r="G544" s="264"/>
      <c r="H544" s="264"/>
      <c r="I544" s="289"/>
      <c r="J544" s="289"/>
      <c r="K544" s="289"/>
      <c r="L544" s="289"/>
      <c r="M544" s="289"/>
      <c r="N544" s="289"/>
      <c r="O544" s="289"/>
      <c r="P544" s="289"/>
      <c r="Q544" s="289"/>
      <c r="R544" s="289"/>
      <c r="S544" s="290"/>
      <c r="T544" s="290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64"/>
      <c r="C545" s="264"/>
      <c r="D545" s="264"/>
      <c r="E545" s="264"/>
      <c r="F545" s="264"/>
      <c r="G545" s="264"/>
      <c r="H545" s="264"/>
      <c r="I545" s="289"/>
      <c r="J545" s="289"/>
      <c r="K545" s="289"/>
      <c r="L545" s="289"/>
      <c r="M545" s="289"/>
      <c r="N545" s="289"/>
      <c r="O545" s="289"/>
      <c r="P545" s="289"/>
      <c r="Q545" s="289"/>
      <c r="R545" s="289"/>
      <c r="S545" s="290"/>
      <c r="T545" s="290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64"/>
      <c r="C546" s="264"/>
      <c r="D546" s="264"/>
      <c r="E546" s="264"/>
      <c r="F546" s="264"/>
      <c r="G546" s="264"/>
      <c r="H546" s="264"/>
      <c r="I546" s="289"/>
      <c r="J546" s="289"/>
      <c r="K546" s="289"/>
      <c r="L546" s="289"/>
      <c r="M546" s="289"/>
      <c r="N546" s="289"/>
      <c r="O546" s="289"/>
      <c r="P546" s="289"/>
      <c r="Q546" s="289"/>
      <c r="R546" s="289"/>
      <c r="S546" s="290"/>
      <c r="T546" s="290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64"/>
      <c r="C547" s="264"/>
      <c r="D547" s="264"/>
      <c r="E547" s="264"/>
      <c r="F547" s="264"/>
      <c r="G547" s="264"/>
      <c r="H547" s="264"/>
      <c r="I547" s="289"/>
      <c r="J547" s="289"/>
      <c r="K547" s="289"/>
      <c r="L547" s="289"/>
      <c r="M547" s="289"/>
      <c r="N547" s="289"/>
      <c r="O547" s="289"/>
      <c r="P547" s="289"/>
      <c r="Q547" s="289"/>
      <c r="R547" s="289"/>
      <c r="S547" s="290"/>
      <c r="T547" s="290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64"/>
      <c r="C548" s="264"/>
      <c r="D548" s="264"/>
      <c r="E548" s="264"/>
      <c r="F548" s="264"/>
      <c r="G548" s="264"/>
      <c r="H548" s="264"/>
      <c r="I548" s="289"/>
      <c r="J548" s="289"/>
      <c r="K548" s="289"/>
      <c r="L548" s="289"/>
      <c r="M548" s="289"/>
      <c r="N548" s="289"/>
      <c r="O548" s="289"/>
      <c r="P548" s="289"/>
      <c r="Q548" s="289"/>
      <c r="R548" s="289"/>
      <c r="S548" s="290"/>
      <c r="T548" s="290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64"/>
      <c r="C549" s="264"/>
      <c r="D549" s="264"/>
      <c r="E549" s="264"/>
      <c r="F549" s="264"/>
      <c r="G549" s="264"/>
      <c r="H549" s="264"/>
      <c r="I549" s="289"/>
      <c r="J549" s="289"/>
      <c r="K549" s="289"/>
      <c r="L549" s="289"/>
      <c r="M549" s="289"/>
      <c r="N549" s="289"/>
      <c r="O549" s="289"/>
      <c r="P549" s="289"/>
      <c r="Q549" s="289"/>
      <c r="R549" s="289"/>
      <c r="S549" s="290"/>
      <c r="T549" s="290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64"/>
      <c r="C550" s="264"/>
      <c r="D550" s="264"/>
      <c r="E550" s="264"/>
      <c r="F550" s="264"/>
      <c r="G550" s="264"/>
      <c r="H550" s="264"/>
      <c r="I550" s="289"/>
      <c r="J550" s="289"/>
      <c r="K550" s="289"/>
      <c r="L550" s="289"/>
      <c r="M550" s="289"/>
      <c r="N550" s="289"/>
      <c r="O550" s="289"/>
      <c r="P550" s="289"/>
      <c r="Q550" s="289"/>
      <c r="R550" s="289"/>
      <c r="S550" s="290"/>
      <c r="T550" s="290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64"/>
      <c r="C551" s="264"/>
      <c r="D551" s="264"/>
      <c r="E551" s="264"/>
      <c r="F551" s="264"/>
      <c r="G551" s="264"/>
      <c r="H551" s="264"/>
      <c r="I551" s="289"/>
      <c r="J551" s="289"/>
      <c r="K551" s="289"/>
      <c r="L551" s="289"/>
      <c r="M551" s="289"/>
      <c r="N551" s="289"/>
      <c r="O551" s="289"/>
      <c r="P551" s="289"/>
      <c r="Q551" s="289"/>
      <c r="R551" s="289"/>
      <c r="S551" s="290"/>
      <c r="T551" s="290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64"/>
      <c r="C552" s="264"/>
      <c r="D552" s="264"/>
      <c r="E552" s="264"/>
      <c r="F552" s="264"/>
      <c r="G552" s="264"/>
      <c r="H552" s="264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90"/>
      <c r="T552" s="290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64"/>
      <c r="C553" s="264"/>
      <c r="D553" s="264"/>
      <c r="E553" s="264"/>
      <c r="F553" s="264"/>
      <c r="G553" s="264"/>
      <c r="H553" s="264"/>
      <c r="I553" s="289"/>
      <c r="J553" s="289"/>
      <c r="K553" s="289"/>
      <c r="L553" s="289"/>
      <c r="M553" s="289"/>
      <c r="N553" s="289"/>
      <c r="O553" s="289"/>
      <c r="P553" s="289"/>
      <c r="Q553" s="289"/>
      <c r="R553" s="289"/>
      <c r="S553" s="290"/>
      <c r="T553" s="290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64"/>
      <c r="C554" s="264"/>
      <c r="D554" s="264"/>
      <c r="E554" s="264"/>
      <c r="F554" s="264"/>
      <c r="G554" s="264"/>
      <c r="H554" s="264"/>
      <c r="I554" s="289"/>
      <c r="J554" s="289"/>
      <c r="K554" s="289"/>
      <c r="L554" s="289"/>
      <c r="M554" s="289"/>
      <c r="N554" s="289"/>
      <c r="O554" s="289"/>
      <c r="P554" s="289"/>
      <c r="Q554" s="289"/>
      <c r="R554" s="289"/>
      <c r="S554" s="290"/>
      <c r="T554" s="290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64"/>
      <c r="C555" s="264"/>
      <c r="D555" s="264"/>
      <c r="E555" s="264"/>
      <c r="F555" s="264"/>
      <c r="G555" s="264"/>
      <c r="H555" s="264"/>
      <c r="I555" s="289"/>
      <c r="J555" s="289"/>
      <c r="K555" s="289"/>
      <c r="L555" s="289"/>
      <c r="M555" s="289"/>
      <c r="N555" s="289"/>
      <c r="O555" s="289"/>
      <c r="P555" s="289"/>
      <c r="Q555" s="289"/>
      <c r="R555" s="289"/>
      <c r="S555" s="290"/>
      <c r="T555" s="290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64"/>
      <c r="C556" s="264"/>
      <c r="D556" s="264"/>
      <c r="E556" s="264"/>
      <c r="F556" s="264"/>
      <c r="G556" s="264"/>
      <c r="H556" s="264"/>
      <c r="I556" s="289"/>
      <c r="J556" s="289"/>
      <c r="K556" s="289"/>
      <c r="L556" s="289"/>
      <c r="M556" s="289"/>
      <c r="N556" s="289"/>
      <c r="O556" s="289"/>
      <c r="P556" s="289"/>
      <c r="Q556" s="289"/>
      <c r="R556" s="289"/>
      <c r="S556" s="290"/>
      <c r="T556" s="290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64"/>
      <c r="C557" s="264"/>
      <c r="D557" s="264"/>
      <c r="E557" s="264"/>
      <c r="F557" s="264"/>
      <c r="G557" s="264"/>
      <c r="H557" s="264"/>
      <c r="I557" s="289"/>
      <c r="J557" s="289"/>
      <c r="K557" s="289"/>
      <c r="L557" s="289"/>
      <c r="M557" s="289"/>
      <c r="N557" s="289"/>
      <c r="O557" s="289"/>
      <c r="P557" s="289"/>
      <c r="Q557" s="289"/>
      <c r="R557" s="289"/>
      <c r="S557" s="290"/>
      <c r="T557" s="290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64"/>
      <c r="C558" s="264"/>
      <c r="D558" s="264"/>
      <c r="E558" s="264"/>
      <c r="F558" s="264"/>
      <c r="G558" s="264"/>
      <c r="H558" s="264"/>
      <c r="I558" s="289"/>
      <c r="J558" s="289"/>
      <c r="K558" s="289"/>
      <c r="L558" s="289"/>
      <c r="M558" s="289"/>
      <c r="N558" s="289"/>
      <c r="O558" s="289"/>
      <c r="P558" s="289"/>
      <c r="Q558" s="289"/>
      <c r="R558" s="289"/>
      <c r="S558" s="290"/>
      <c r="T558" s="290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64"/>
      <c r="C559" s="264"/>
      <c r="D559" s="264"/>
      <c r="E559" s="264"/>
      <c r="F559" s="264"/>
      <c r="G559" s="264"/>
      <c r="H559" s="264"/>
      <c r="I559" s="289"/>
      <c r="J559" s="289"/>
      <c r="K559" s="289"/>
      <c r="L559" s="289"/>
      <c r="M559" s="289"/>
      <c r="N559" s="289"/>
      <c r="O559" s="289"/>
      <c r="P559" s="289"/>
      <c r="Q559" s="289"/>
      <c r="R559" s="289"/>
      <c r="S559" s="290"/>
      <c r="T559" s="290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64"/>
      <c r="C560" s="264"/>
      <c r="D560" s="264"/>
      <c r="E560" s="264"/>
      <c r="F560" s="264"/>
      <c r="G560" s="264"/>
      <c r="H560" s="264"/>
      <c r="I560" s="289"/>
      <c r="J560" s="289"/>
      <c r="K560" s="289"/>
      <c r="L560" s="289"/>
      <c r="M560" s="289"/>
      <c r="N560" s="289"/>
      <c r="O560" s="289"/>
      <c r="P560" s="289"/>
      <c r="Q560" s="289"/>
      <c r="R560" s="289"/>
      <c r="S560" s="290"/>
      <c r="T560" s="290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64"/>
      <c r="C561" s="264"/>
      <c r="D561" s="264"/>
      <c r="E561" s="264"/>
      <c r="F561" s="264"/>
      <c r="G561" s="264"/>
      <c r="H561" s="264"/>
      <c r="I561" s="289"/>
      <c r="J561" s="289"/>
      <c r="K561" s="289"/>
      <c r="L561" s="289"/>
      <c r="M561" s="289"/>
      <c r="N561" s="289"/>
      <c r="O561" s="289"/>
      <c r="P561" s="289"/>
      <c r="Q561" s="289"/>
      <c r="R561" s="289"/>
      <c r="S561" s="290"/>
      <c r="T561" s="290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64"/>
      <c r="C562" s="264"/>
      <c r="D562" s="264"/>
      <c r="E562" s="264"/>
      <c r="F562" s="264"/>
      <c r="G562" s="264"/>
      <c r="H562" s="264"/>
      <c r="I562" s="289"/>
      <c r="J562" s="289"/>
      <c r="K562" s="289"/>
      <c r="L562" s="289"/>
      <c r="M562" s="289"/>
      <c r="N562" s="289"/>
      <c r="O562" s="289"/>
      <c r="P562" s="289"/>
      <c r="Q562" s="289"/>
      <c r="R562" s="289"/>
      <c r="S562" s="290"/>
      <c r="T562" s="290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64"/>
      <c r="C563" s="264"/>
      <c r="D563" s="264"/>
      <c r="E563" s="264"/>
      <c r="F563" s="264"/>
      <c r="G563" s="264"/>
      <c r="H563" s="264"/>
      <c r="I563" s="289"/>
      <c r="J563" s="289"/>
      <c r="K563" s="289"/>
      <c r="L563" s="289"/>
      <c r="M563" s="289"/>
      <c r="N563" s="289"/>
      <c r="O563" s="289"/>
      <c r="P563" s="289"/>
      <c r="Q563" s="289"/>
      <c r="R563" s="289"/>
      <c r="S563" s="290"/>
      <c r="T563" s="290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64"/>
      <c r="C564" s="264"/>
      <c r="D564" s="264"/>
      <c r="E564" s="264"/>
      <c r="F564" s="264"/>
      <c r="G564" s="264"/>
      <c r="H564" s="264"/>
      <c r="I564" s="289"/>
      <c r="J564" s="289"/>
      <c r="K564" s="289"/>
      <c r="L564" s="289"/>
      <c r="M564" s="289"/>
      <c r="N564" s="289"/>
      <c r="O564" s="289"/>
      <c r="P564" s="289"/>
      <c r="Q564" s="289"/>
      <c r="R564" s="289"/>
      <c r="S564" s="290"/>
      <c r="T564" s="290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64"/>
      <c r="C565" s="264"/>
      <c r="D565" s="264"/>
      <c r="E565" s="264"/>
      <c r="F565" s="264"/>
      <c r="G565" s="264"/>
      <c r="H565" s="264"/>
      <c r="I565" s="289"/>
      <c r="J565" s="289"/>
      <c r="K565" s="289"/>
      <c r="L565" s="289"/>
      <c r="M565" s="289"/>
      <c r="N565" s="289"/>
      <c r="O565" s="289"/>
      <c r="P565" s="289"/>
      <c r="Q565" s="289"/>
      <c r="R565" s="289"/>
      <c r="S565" s="290"/>
      <c r="T565" s="290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64"/>
      <c r="C566" s="264"/>
      <c r="D566" s="264"/>
      <c r="E566" s="264"/>
      <c r="F566" s="264"/>
      <c r="G566" s="264"/>
      <c r="H566" s="264"/>
      <c r="I566" s="289"/>
      <c r="J566" s="289"/>
      <c r="K566" s="289"/>
      <c r="L566" s="289"/>
      <c r="M566" s="289"/>
      <c r="N566" s="289"/>
      <c r="O566" s="289"/>
      <c r="P566" s="289"/>
      <c r="Q566" s="289"/>
      <c r="R566" s="289"/>
      <c r="S566" s="290"/>
      <c r="T566" s="290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64"/>
      <c r="C567" s="264"/>
      <c r="D567" s="264"/>
      <c r="E567" s="264"/>
      <c r="F567" s="264"/>
      <c r="G567" s="264"/>
      <c r="H567" s="264"/>
      <c r="I567" s="289"/>
      <c r="J567" s="289"/>
      <c r="K567" s="289"/>
      <c r="L567" s="289"/>
      <c r="M567" s="289"/>
      <c r="N567" s="289"/>
      <c r="O567" s="289"/>
      <c r="P567" s="289"/>
      <c r="Q567" s="289"/>
      <c r="R567" s="289"/>
      <c r="S567" s="290"/>
      <c r="T567" s="290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64"/>
      <c r="C568" s="264"/>
      <c r="D568" s="264"/>
      <c r="E568" s="264"/>
      <c r="F568" s="264"/>
      <c r="G568" s="264"/>
      <c r="H568" s="264"/>
      <c r="I568" s="289"/>
      <c r="J568" s="289"/>
      <c r="K568" s="289"/>
      <c r="L568" s="289"/>
      <c r="M568" s="289"/>
      <c r="N568" s="289"/>
      <c r="O568" s="289"/>
      <c r="P568" s="289"/>
      <c r="Q568" s="289"/>
      <c r="R568" s="289"/>
      <c r="S568" s="290"/>
      <c r="T568" s="290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64"/>
      <c r="C569" s="264"/>
      <c r="D569" s="264"/>
      <c r="E569" s="264"/>
      <c r="F569" s="264"/>
      <c r="G569" s="264"/>
      <c r="H569" s="264"/>
      <c r="I569" s="289"/>
      <c r="J569" s="289"/>
      <c r="K569" s="289"/>
      <c r="L569" s="289"/>
      <c r="M569" s="289"/>
      <c r="N569" s="289"/>
      <c r="O569" s="289"/>
      <c r="P569" s="289"/>
      <c r="Q569" s="289"/>
      <c r="R569" s="289"/>
      <c r="S569" s="290"/>
      <c r="T569" s="290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64"/>
      <c r="C570" s="264"/>
      <c r="D570" s="264"/>
      <c r="E570" s="264"/>
      <c r="F570" s="264"/>
      <c r="G570" s="264"/>
      <c r="H570" s="264"/>
      <c r="I570" s="289"/>
      <c r="J570" s="289"/>
      <c r="K570" s="289"/>
      <c r="L570" s="289"/>
      <c r="M570" s="289"/>
      <c r="N570" s="289"/>
      <c r="O570" s="289"/>
      <c r="P570" s="289"/>
      <c r="Q570" s="289"/>
      <c r="R570" s="289"/>
      <c r="S570" s="290"/>
      <c r="T570" s="290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64"/>
      <c r="C571" s="264"/>
      <c r="D571" s="264"/>
      <c r="E571" s="264"/>
      <c r="F571" s="264"/>
      <c r="G571" s="264"/>
      <c r="H571" s="264"/>
      <c r="I571" s="289"/>
      <c r="J571" s="289"/>
      <c r="K571" s="289"/>
      <c r="L571" s="289"/>
      <c r="M571" s="289"/>
      <c r="N571" s="289"/>
      <c r="O571" s="289"/>
      <c r="P571" s="289"/>
      <c r="Q571" s="289"/>
      <c r="R571" s="289"/>
      <c r="S571" s="290"/>
      <c r="T571" s="290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64"/>
      <c r="C572" s="264"/>
      <c r="D572" s="264"/>
      <c r="E572" s="264"/>
      <c r="F572" s="264"/>
      <c r="G572" s="264"/>
      <c r="H572" s="264"/>
      <c r="I572" s="289"/>
      <c r="J572" s="289"/>
      <c r="K572" s="289"/>
      <c r="L572" s="289"/>
      <c r="M572" s="289"/>
      <c r="N572" s="289"/>
      <c r="O572" s="289"/>
      <c r="P572" s="289"/>
      <c r="Q572" s="289"/>
      <c r="R572" s="289"/>
      <c r="S572" s="290"/>
      <c r="T572" s="290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64"/>
      <c r="C573" s="264"/>
      <c r="D573" s="264"/>
      <c r="E573" s="264"/>
      <c r="F573" s="264"/>
      <c r="G573" s="264"/>
      <c r="H573" s="264"/>
      <c r="I573" s="289"/>
      <c r="J573" s="289"/>
      <c r="K573" s="289"/>
      <c r="L573" s="289"/>
      <c r="M573" s="289"/>
      <c r="N573" s="289"/>
      <c r="O573" s="289"/>
      <c r="P573" s="289"/>
      <c r="Q573" s="289"/>
      <c r="R573" s="289"/>
      <c r="S573" s="290"/>
      <c r="T573" s="290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64"/>
      <c r="C574" s="264"/>
      <c r="D574" s="264"/>
      <c r="E574" s="264"/>
      <c r="F574" s="264"/>
      <c r="G574" s="264"/>
      <c r="H574" s="264"/>
      <c r="I574" s="289"/>
      <c r="J574" s="289"/>
      <c r="K574" s="289"/>
      <c r="L574" s="289"/>
      <c r="M574" s="289"/>
      <c r="N574" s="289"/>
      <c r="O574" s="289"/>
      <c r="P574" s="289"/>
      <c r="Q574" s="289"/>
      <c r="R574" s="289"/>
      <c r="S574" s="290"/>
      <c r="T574" s="290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64"/>
      <c r="C575" s="264"/>
      <c r="D575" s="264"/>
      <c r="E575" s="264"/>
      <c r="F575" s="264"/>
      <c r="G575" s="264"/>
      <c r="H575" s="264"/>
      <c r="I575" s="289"/>
      <c r="J575" s="289"/>
      <c r="K575" s="289"/>
      <c r="L575" s="289"/>
      <c r="M575" s="289"/>
      <c r="N575" s="289"/>
      <c r="O575" s="289"/>
      <c r="P575" s="289"/>
      <c r="Q575" s="289"/>
      <c r="R575" s="289"/>
      <c r="S575" s="290"/>
      <c r="T575" s="290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64"/>
      <c r="C576" s="264"/>
      <c r="D576" s="264"/>
      <c r="E576" s="264"/>
      <c r="F576" s="264"/>
      <c r="G576" s="264"/>
      <c r="H576" s="264"/>
      <c r="I576" s="289"/>
      <c r="J576" s="289"/>
      <c r="K576" s="289"/>
      <c r="L576" s="289"/>
      <c r="M576" s="289"/>
      <c r="N576" s="289"/>
      <c r="O576" s="289"/>
      <c r="P576" s="289"/>
      <c r="Q576" s="289"/>
      <c r="R576" s="289"/>
      <c r="S576" s="290"/>
      <c r="T576" s="290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64"/>
      <c r="C577" s="264"/>
      <c r="D577" s="264"/>
      <c r="E577" s="264"/>
      <c r="F577" s="264"/>
      <c r="G577" s="264"/>
      <c r="H577" s="264"/>
      <c r="I577" s="289"/>
      <c r="J577" s="289"/>
      <c r="K577" s="289"/>
      <c r="L577" s="289"/>
      <c r="M577" s="289"/>
      <c r="N577" s="289"/>
      <c r="O577" s="289"/>
      <c r="P577" s="289"/>
      <c r="Q577" s="289"/>
      <c r="R577" s="289"/>
      <c r="S577" s="290"/>
      <c r="T577" s="290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64"/>
      <c r="C578" s="264"/>
      <c r="D578" s="264"/>
      <c r="E578" s="264"/>
      <c r="F578" s="264"/>
      <c r="G578" s="264"/>
      <c r="H578" s="264"/>
      <c r="I578" s="289"/>
      <c r="J578" s="289"/>
      <c r="K578" s="289"/>
      <c r="L578" s="289"/>
      <c r="M578" s="289"/>
      <c r="N578" s="289"/>
      <c r="O578" s="289"/>
      <c r="P578" s="289"/>
      <c r="Q578" s="289"/>
      <c r="R578" s="289"/>
      <c r="S578" s="290"/>
      <c r="T578" s="290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64"/>
      <c r="C579" s="264"/>
      <c r="D579" s="264"/>
      <c r="E579" s="264"/>
      <c r="F579" s="264"/>
      <c r="G579" s="264"/>
      <c r="H579" s="264"/>
      <c r="I579" s="289"/>
      <c r="J579" s="289"/>
      <c r="K579" s="289"/>
      <c r="L579" s="289"/>
      <c r="M579" s="289"/>
      <c r="N579" s="289"/>
      <c r="O579" s="289"/>
      <c r="P579" s="289"/>
      <c r="Q579" s="289"/>
      <c r="R579" s="289"/>
      <c r="S579" s="290"/>
      <c r="T579" s="290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64"/>
      <c r="C580" s="264"/>
      <c r="D580" s="264"/>
      <c r="E580" s="264"/>
      <c r="F580" s="264"/>
      <c r="G580" s="264"/>
      <c r="H580" s="264"/>
      <c r="I580" s="289"/>
      <c r="J580" s="289"/>
      <c r="K580" s="289"/>
      <c r="L580" s="289"/>
      <c r="M580" s="289"/>
      <c r="N580" s="289"/>
      <c r="O580" s="289"/>
      <c r="P580" s="289"/>
      <c r="Q580" s="289"/>
      <c r="R580" s="289"/>
      <c r="S580" s="290"/>
      <c r="T580" s="290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64"/>
      <c r="C581" s="264"/>
      <c r="D581" s="264"/>
      <c r="E581" s="264"/>
      <c r="F581" s="264"/>
      <c r="G581" s="264"/>
      <c r="H581" s="264"/>
      <c r="I581" s="289"/>
      <c r="J581" s="289"/>
      <c r="K581" s="289"/>
      <c r="L581" s="289"/>
      <c r="M581" s="289"/>
      <c r="N581" s="289"/>
      <c r="O581" s="289"/>
      <c r="P581" s="289"/>
      <c r="Q581" s="289"/>
      <c r="R581" s="289"/>
      <c r="S581" s="290"/>
      <c r="T581" s="290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64"/>
      <c r="C582" s="264"/>
      <c r="D582" s="264"/>
      <c r="E582" s="264"/>
      <c r="F582" s="264"/>
      <c r="G582" s="264"/>
      <c r="H582" s="264"/>
      <c r="I582" s="289"/>
      <c r="J582" s="289"/>
      <c r="K582" s="289"/>
      <c r="L582" s="289"/>
      <c r="M582" s="289"/>
      <c r="N582" s="289"/>
      <c r="O582" s="289"/>
      <c r="P582" s="289"/>
      <c r="Q582" s="289"/>
      <c r="R582" s="289"/>
      <c r="S582" s="290"/>
      <c r="T582" s="290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64"/>
      <c r="C583" s="264"/>
      <c r="D583" s="264"/>
      <c r="E583" s="264"/>
      <c r="F583" s="264"/>
      <c r="G583" s="264"/>
      <c r="H583" s="264"/>
      <c r="I583" s="289"/>
      <c r="J583" s="289"/>
      <c r="K583" s="289"/>
      <c r="L583" s="289"/>
      <c r="M583" s="289"/>
      <c r="N583" s="289"/>
      <c r="O583" s="289"/>
      <c r="P583" s="289"/>
      <c r="Q583" s="289"/>
      <c r="R583" s="289"/>
      <c r="S583" s="290"/>
      <c r="T583" s="290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64"/>
      <c r="C584" s="264"/>
      <c r="D584" s="264"/>
      <c r="E584" s="264"/>
      <c r="F584" s="264"/>
      <c r="G584" s="264"/>
      <c r="H584" s="264"/>
      <c r="I584" s="289"/>
      <c r="J584" s="289"/>
      <c r="K584" s="289"/>
      <c r="L584" s="289"/>
      <c r="M584" s="289"/>
      <c r="N584" s="289"/>
      <c r="O584" s="289"/>
      <c r="P584" s="289"/>
      <c r="Q584" s="289"/>
      <c r="R584" s="289"/>
      <c r="S584" s="290"/>
      <c r="T584" s="290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64"/>
      <c r="C585" s="264"/>
      <c r="D585" s="264"/>
      <c r="E585" s="264"/>
      <c r="F585" s="264"/>
      <c r="G585" s="264"/>
      <c r="H585" s="264"/>
      <c r="I585" s="289"/>
      <c r="J585" s="289"/>
      <c r="K585" s="289"/>
      <c r="L585" s="289"/>
      <c r="M585" s="289"/>
      <c r="N585" s="289"/>
      <c r="O585" s="289"/>
      <c r="P585" s="289"/>
      <c r="Q585" s="289"/>
      <c r="R585" s="289"/>
      <c r="S585" s="290"/>
      <c r="T585" s="290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64"/>
      <c r="C586" s="264"/>
      <c r="D586" s="264"/>
      <c r="E586" s="264"/>
      <c r="F586" s="264"/>
      <c r="G586" s="264"/>
      <c r="H586" s="264"/>
      <c r="I586" s="289"/>
      <c r="J586" s="289"/>
      <c r="K586" s="289"/>
      <c r="L586" s="289"/>
      <c r="M586" s="289"/>
      <c r="N586" s="289"/>
      <c r="O586" s="289"/>
      <c r="P586" s="289"/>
      <c r="Q586" s="289"/>
      <c r="R586" s="289"/>
      <c r="S586" s="290"/>
      <c r="T586" s="290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64"/>
      <c r="C587" s="264"/>
      <c r="D587" s="264"/>
      <c r="E587" s="264"/>
      <c r="F587" s="264"/>
      <c r="G587" s="264"/>
      <c r="H587" s="264"/>
      <c r="I587" s="289"/>
      <c r="J587" s="289"/>
      <c r="K587" s="289"/>
      <c r="L587" s="289"/>
      <c r="M587" s="289"/>
      <c r="N587" s="289"/>
      <c r="O587" s="289"/>
      <c r="P587" s="289"/>
      <c r="Q587" s="289"/>
      <c r="R587" s="289"/>
      <c r="S587" s="290"/>
      <c r="T587" s="290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64"/>
      <c r="C588" s="264"/>
      <c r="D588" s="264"/>
      <c r="E588" s="264"/>
      <c r="F588" s="264"/>
      <c r="G588" s="264"/>
      <c r="H588" s="264"/>
      <c r="I588" s="289"/>
      <c r="J588" s="289"/>
      <c r="K588" s="289"/>
      <c r="L588" s="289"/>
      <c r="M588" s="289"/>
      <c r="N588" s="289"/>
      <c r="O588" s="289"/>
      <c r="P588" s="289"/>
      <c r="Q588" s="289"/>
      <c r="R588" s="289"/>
      <c r="S588" s="290"/>
      <c r="T588" s="290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64"/>
      <c r="C589" s="264"/>
      <c r="D589" s="264"/>
      <c r="E589" s="264"/>
      <c r="F589" s="264"/>
      <c r="G589" s="264"/>
      <c r="H589" s="264"/>
      <c r="I589" s="289"/>
      <c r="J589" s="289"/>
      <c r="K589" s="289"/>
      <c r="L589" s="289"/>
      <c r="M589" s="289"/>
      <c r="N589" s="289"/>
      <c r="O589" s="289"/>
      <c r="P589" s="289"/>
      <c r="Q589" s="289"/>
      <c r="R589" s="289"/>
      <c r="S589" s="290"/>
      <c r="T589" s="290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64"/>
      <c r="C590" s="264"/>
      <c r="D590" s="264"/>
      <c r="E590" s="264"/>
      <c r="F590" s="264"/>
      <c r="G590" s="264"/>
      <c r="H590" s="264"/>
      <c r="I590" s="289"/>
      <c r="J590" s="289"/>
      <c r="K590" s="289"/>
      <c r="L590" s="289"/>
      <c r="M590" s="289"/>
      <c r="N590" s="289"/>
      <c r="O590" s="289"/>
      <c r="P590" s="289"/>
      <c r="Q590" s="289"/>
      <c r="R590" s="289"/>
      <c r="S590" s="290"/>
      <c r="T590" s="290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64"/>
      <c r="C591" s="264"/>
      <c r="D591" s="264"/>
      <c r="E591" s="264"/>
      <c r="F591" s="264"/>
      <c r="G591" s="264"/>
      <c r="H591" s="264"/>
      <c r="I591" s="289"/>
      <c r="J591" s="289"/>
      <c r="K591" s="289"/>
      <c r="L591" s="289"/>
      <c r="M591" s="289"/>
      <c r="N591" s="289"/>
      <c r="O591" s="289"/>
      <c r="P591" s="289"/>
      <c r="Q591" s="289"/>
      <c r="R591" s="289"/>
      <c r="S591" s="290"/>
      <c r="T591" s="290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64"/>
      <c r="C592" s="264"/>
      <c r="D592" s="264"/>
      <c r="E592" s="264"/>
      <c r="F592" s="264"/>
      <c r="G592" s="264"/>
      <c r="H592" s="264"/>
      <c r="I592" s="289"/>
      <c r="J592" s="289"/>
      <c r="K592" s="289"/>
      <c r="L592" s="289"/>
      <c r="M592" s="289"/>
      <c r="N592" s="289"/>
      <c r="O592" s="289"/>
      <c r="P592" s="289"/>
      <c r="Q592" s="289"/>
      <c r="R592" s="289"/>
      <c r="S592" s="290"/>
      <c r="T592" s="290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64"/>
      <c r="C593" s="264"/>
      <c r="D593" s="264"/>
      <c r="E593" s="264"/>
      <c r="F593" s="264"/>
      <c r="G593" s="264"/>
      <c r="H593" s="264"/>
      <c r="I593" s="289"/>
      <c r="J593" s="289"/>
      <c r="K593" s="289"/>
      <c r="L593" s="289"/>
      <c r="M593" s="289"/>
      <c r="N593" s="289"/>
      <c r="O593" s="289"/>
      <c r="P593" s="289"/>
      <c r="Q593" s="289"/>
      <c r="R593" s="289"/>
      <c r="S593" s="290"/>
      <c r="T593" s="290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64"/>
      <c r="C594" s="264"/>
      <c r="D594" s="264"/>
      <c r="E594" s="264"/>
      <c r="F594" s="264"/>
      <c r="G594" s="264"/>
      <c r="H594" s="264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90"/>
      <c r="T594" s="290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64"/>
      <c r="C595" s="264"/>
      <c r="D595" s="264"/>
      <c r="E595" s="264"/>
      <c r="F595" s="264"/>
      <c r="G595" s="264"/>
      <c r="H595" s="264"/>
      <c r="I595" s="289"/>
      <c r="J595" s="289"/>
      <c r="K595" s="289"/>
      <c r="L595" s="289"/>
      <c r="M595" s="289"/>
      <c r="N595" s="289"/>
      <c r="O595" s="289"/>
      <c r="P595" s="289"/>
      <c r="Q595" s="289"/>
      <c r="R595" s="289"/>
      <c r="S595" s="290"/>
      <c r="T595" s="290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64"/>
      <c r="C596" s="264"/>
      <c r="D596" s="264"/>
      <c r="E596" s="264"/>
      <c r="F596" s="264"/>
      <c r="G596" s="264"/>
      <c r="H596" s="264"/>
      <c r="I596" s="289"/>
      <c r="J596" s="289"/>
      <c r="K596" s="289"/>
      <c r="L596" s="289"/>
      <c r="M596" s="289"/>
      <c r="N596" s="289"/>
      <c r="O596" s="289"/>
      <c r="P596" s="289"/>
      <c r="Q596" s="289"/>
      <c r="R596" s="289"/>
      <c r="S596" s="290"/>
      <c r="T596" s="290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64"/>
      <c r="C597" s="264"/>
      <c r="D597" s="264"/>
      <c r="E597" s="264"/>
      <c r="F597" s="264"/>
      <c r="G597" s="264"/>
      <c r="H597" s="264"/>
      <c r="I597" s="289"/>
      <c r="J597" s="289"/>
      <c r="K597" s="289"/>
      <c r="L597" s="289"/>
      <c r="M597" s="289"/>
      <c r="N597" s="289"/>
      <c r="O597" s="289"/>
      <c r="P597" s="289"/>
      <c r="Q597" s="289"/>
      <c r="R597" s="289"/>
      <c r="S597" s="290"/>
      <c r="T597" s="290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64"/>
      <c r="C598" s="264"/>
      <c r="D598" s="264"/>
      <c r="E598" s="264"/>
      <c r="F598" s="264"/>
      <c r="G598" s="264"/>
      <c r="H598" s="264"/>
      <c r="I598" s="289"/>
      <c r="J598" s="289"/>
      <c r="K598" s="289"/>
      <c r="L598" s="289"/>
      <c r="M598" s="289"/>
      <c r="N598" s="289"/>
      <c r="O598" s="289"/>
      <c r="P598" s="289"/>
      <c r="Q598" s="289"/>
      <c r="R598" s="289"/>
      <c r="S598" s="290"/>
      <c r="T598" s="290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64"/>
      <c r="C599" s="264"/>
      <c r="D599" s="264"/>
      <c r="E599" s="264"/>
      <c r="F599" s="264"/>
      <c r="G599" s="264"/>
      <c r="H599" s="264"/>
      <c r="I599" s="289"/>
      <c r="J599" s="289"/>
      <c r="K599" s="289"/>
      <c r="L599" s="289"/>
      <c r="M599" s="289"/>
      <c r="N599" s="289"/>
      <c r="O599" s="289"/>
      <c r="P599" s="289"/>
      <c r="Q599" s="289"/>
      <c r="R599" s="289"/>
      <c r="S599" s="290"/>
      <c r="T599" s="290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64"/>
      <c r="C600" s="264"/>
      <c r="D600" s="264"/>
      <c r="E600" s="264"/>
      <c r="F600" s="264"/>
      <c r="G600" s="264"/>
      <c r="H600" s="264"/>
      <c r="I600" s="289"/>
      <c r="J600" s="289"/>
      <c r="K600" s="289"/>
      <c r="L600" s="289"/>
      <c r="M600" s="289"/>
      <c r="N600" s="289"/>
      <c r="O600" s="289"/>
      <c r="P600" s="289"/>
      <c r="Q600" s="289"/>
      <c r="R600" s="289"/>
      <c r="S600" s="290"/>
      <c r="T600" s="290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64"/>
      <c r="C601" s="264"/>
      <c r="D601" s="264"/>
      <c r="E601" s="264"/>
      <c r="F601" s="264"/>
      <c r="G601" s="264"/>
      <c r="H601" s="264"/>
      <c r="I601" s="289"/>
      <c r="J601" s="289"/>
      <c r="K601" s="289"/>
      <c r="L601" s="289"/>
      <c r="M601" s="289"/>
      <c r="N601" s="289"/>
      <c r="O601" s="289"/>
      <c r="P601" s="289"/>
      <c r="Q601" s="289"/>
      <c r="R601" s="289"/>
      <c r="S601" s="290"/>
      <c r="T601" s="290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64"/>
      <c r="C602" s="264"/>
      <c r="D602" s="264"/>
      <c r="E602" s="264"/>
      <c r="F602" s="264"/>
      <c r="G602" s="264"/>
      <c r="H602" s="264"/>
      <c r="I602" s="289"/>
      <c r="J602" s="289"/>
      <c r="K602" s="289"/>
      <c r="L602" s="289"/>
      <c r="M602" s="289"/>
      <c r="N602" s="289"/>
      <c r="O602" s="289"/>
      <c r="P602" s="289"/>
      <c r="Q602" s="289"/>
      <c r="R602" s="289"/>
      <c r="S602" s="290"/>
      <c r="T602" s="290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64"/>
      <c r="C603" s="264"/>
      <c r="D603" s="264"/>
      <c r="E603" s="264"/>
      <c r="F603" s="264"/>
      <c r="G603" s="264"/>
      <c r="H603" s="264"/>
      <c r="I603" s="289"/>
      <c r="J603" s="289"/>
      <c r="K603" s="289"/>
      <c r="L603" s="289"/>
      <c r="M603" s="289"/>
      <c r="N603" s="289"/>
      <c r="O603" s="289"/>
      <c r="P603" s="289"/>
      <c r="Q603" s="289"/>
      <c r="R603" s="289"/>
      <c r="S603" s="290"/>
      <c r="T603" s="290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64"/>
      <c r="C604" s="264"/>
      <c r="D604" s="264"/>
      <c r="E604" s="264"/>
      <c r="F604" s="264"/>
      <c r="G604" s="264"/>
      <c r="H604" s="264"/>
      <c r="I604" s="289"/>
      <c r="J604" s="289"/>
      <c r="K604" s="289"/>
      <c r="L604" s="289"/>
      <c r="M604" s="289"/>
      <c r="N604" s="289"/>
      <c r="O604" s="289"/>
      <c r="P604" s="289"/>
      <c r="Q604" s="289"/>
      <c r="R604" s="289"/>
      <c r="S604" s="290"/>
      <c r="T604" s="290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64"/>
      <c r="C605" s="264"/>
      <c r="D605" s="264"/>
      <c r="E605" s="264"/>
      <c r="F605" s="264"/>
      <c r="G605" s="264"/>
      <c r="H605" s="264"/>
      <c r="I605" s="289"/>
      <c r="J605" s="289"/>
      <c r="K605" s="289"/>
      <c r="L605" s="289"/>
      <c r="M605" s="289"/>
      <c r="N605" s="289"/>
      <c r="O605" s="289"/>
      <c r="P605" s="289"/>
      <c r="Q605" s="289"/>
      <c r="R605" s="289"/>
      <c r="S605" s="290"/>
      <c r="T605" s="290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64"/>
      <c r="C606" s="264"/>
      <c r="D606" s="264"/>
      <c r="E606" s="264"/>
      <c r="F606" s="264"/>
      <c r="G606" s="264"/>
      <c r="H606" s="264"/>
      <c r="I606" s="289"/>
      <c r="J606" s="289"/>
      <c r="K606" s="289"/>
      <c r="L606" s="289"/>
      <c r="M606" s="289"/>
      <c r="N606" s="289"/>
      <c r="O606" s="289"/>
      <c r="P606" s="289"/>
      <c r="Q606" s="289"/>
      <c r="R606" s="289"/>
      <c r="S606" s="290"/>
      <c r="T606" s="290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64"/>
      <c r="C607" s="264"/>
      <c r="D607" s="264"/>
      <c r="E607" s="264"/>
      <c r="F607" s="264"/>
      <c r="G607" s="264"/>
      <c r="H607" s="264"/>
      <c r="I607" s="289"/>
      <c r="J607" s="289"/>
      <c r="K607" s="289"/>
      <c r="L607" s="289"/>
      <c r="M607" s="289"/>
      <c r="N607" s="289"/>
      <c r="O607" s="289"/>
      <c r="P607" s="289"/>
      <c r="Q607" s="289"/>
      <c r="R607" s="289"/>
      <c r="S607" s="290"/>
      <c r="T607" s="290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64"/>
      <c r="C608" s="264"/>
      <c r="D608" s="264"/>
      <c r="E608" s="264"/>
      <c r="F608" s="264"/>
      <c r="G608" s="264"/>
      <c r="H608" s="264"/>
      <c r="I608" s="289"/>
      <c r="J608" s="289"/>
      <c r="K608" s="289"/>
      <c r="L608" s="289"/>
      <c r="M608" s="289"/>
      <c r="N608" s="289"/>
      <c r="O608" s="289"/>
      <c r="P608" s="289"/>
      <c r="Q608" s="289"/>
      <c r="R608" s="289"/>
      <c r="S608" s="290"/>
      <c r="T608" s="290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64"/>
      <c r="C609" s="264"/>
      <c r="D609" s="264"/>
      <c r="E609" s="264"/>
      <c r="F609" s="264"/>
      <c r="G609" s="264"/>
      <c r="H609" s="264"/>
      <c r="I609" s="289"/>
      <c r="J609" s="289"/>
      <c r="K609" s="289"/>
      <c r="L609" s="289"/>
      <c r="M609" s="289"/>
      <c r="N609" s="289"/>
      <c r="O609" s="289"/>
      <c r="P609" s="289"/>
      <c r="Q609" s="289"/>
      <c r="R609" s="289"/>
      <c r="S609" s="290"/>
      <c r="T609" s="290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64"/>
      <c r="C610" s="264"/>
      <c r="D610" s="264"/>
      <c r="E610" s="264"/>
      <c r="F610" s="264"/>
      <c r="G610" s="264"/>
      <c r="H610" s="264"/>
      <c r="I610" s="289"/>
      <c r="J610" s="289"/>
      <c r="K610" s="289"/>
      <c r="L610" s="289"/>
      <c r="M610" s="289"/>
      <c r="N610" s="289"/>
      <c r="O610" s="289"/>
      <c r="P610" s="289"/>
      <c r="Q610" s="289"/>
      <c r="R610" s="289"/>
      <c r="S610" s="290"/>
      <c r="T610" s="290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64"/>
      <c r="C611" s="264"/>
      <c r="D611" s="264"/>
      <c r="E611" s="264"/>
      <c r="F611" s="264"/>
      <c r="G611" s="264"/>
      <c r="H611" s="264"/>
      <c r="I611" s="289"/>
      <c r="J611" s="289"/>
      <c r="K611" s="289"/>
      <c r="L611" s="289"/>
      <c r="M611" s="289"/>
      <c r="N611" s="289"/>
      <c r="O611" s="289"/>
      <c r="P611" s="289"/>
      <c r="Q611" s="289"/>
      <c r="R611" s="289"/>
      <c r="S611" s="290"/>
      <c r="T611" s="290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64"/>
      <c r="C612" s="264"/>
      <c r="D612" s="264"/>
      <c r="E612" s="264"/>
      <c r="F612" s="264"/>
      <c r="G612" s="264"/>
      <c r="H612" s="264"/>
      <c r="I612" s="289"/>
      <c r="J612" s="289"/>
      <c r="K612" s="289"/>
      <c r="L612" s="289"/>
      <c r="M612" s="289"/>
      <c r="N612" s="289"/>
      <c r="O612" s="289"/>
      <c r="P612" s="289"/>
      <c r="Q612" s="289"/>
      <c r="R612" s="289"/>
      <c r="S612" s="290"/>
      <c r="T612" s="290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64"/>
      <c r="C613" s="264"/>
      <c r="D613" s="264"/>
      <c r="E613" s="264"/>
      <c r="F613" s="264"/>
      <c r="G613" s="264"/>
      <c r="H613" s="264"/>
      <c r="I613" s="289"/>
      <c r="J613" s="289"/>
      <c r="K613" s="289"/>
      <c r="L613" s="289"/>
      <c r="M613" s="289"/>
      <c r="N613" s="289"/>
      <c r="O613" s="289"/>
      <c r="P613" s="289"/>
      <c r="Q613" s="289"/>
      <c r="R613" s="289"/>
      <c r="S613" s="290"/>
      <c r="T613" s="290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64"/>
      <c r="C614" s="264"/>
      <c r="D614" s="264"/>
      <c r="E614" s="264"/>
      <c r="F614" s="264"/>
      <c r="G614" s="264"/>
      <c r="H614" s="264"/>
      <c r="I614" s="289"/>
      <c r="J614" s="289"/>
      <c r="K614" s="289"/>
      <c r="L614" s="289"/>
      <c r="M614" s="289"/>
      <c r="N614" s="289"/>
      <c r="O614" s="289"/>
      <c r="P614" s="289"/>
      <c r="Q614" s="289"/>
      <c r="R614" s="289"/>
      <c r="S614" s="290"/>
      <c r="T614" s="290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64"/>
      <c r="C615" s="264"/>
      <c r="D615" s="264"/>
      <c r="E615" s="264"/>
      <c r="F615" s="264"/>
      <c r="G615" s="264"/>
      <c r="H615" s="264"/>
      <c r="I615" s="289"/>
      <c r="J615" s="289"/>
      <c r="K615" s="289"/>
      <c r="L615" s="289"/>
      <c r="M615" s="289"/>
      <c r="N615" s="289"/>
      <c r="O615" s="289"/>
      <c r="P615" s="289"/>
      <c r="Q615" s="289"/>
      <c r="R615" s="289"/>
      <c r="S615" s="290"/>
      <c r="T615" s="290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64"/>
      <c r="C616" s="264"/>
      <c r="D616" s="264"/>
      <c r="E616" s="264"/>
      <c r="F616" s="264"/>
      <c r="G616" s="264"/>
      <c r="H616" s="264"/>
      <c r="I616" s="289"/>
      <c r="J616" s="289"/>
      <c r="K616" s="289"/>
      <c r="L616" s="289"/>
      <c r="M616" s="289"/>
      <c r="N616" s="289"/>
      <c r="O616" s="289"/>
      <c r="P616" s="289"/>
      <c r="Q616" s="289"/>
      <c r="R616" s="289"/>
      <c r="S616" s="290"/>
      <c r="T616" s="290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64"/>
      <c r="C617" s="264"/>
      <c r="D617" s="264"/>
      <c r="E617" s="264"/>
      <c r="F617" s="264"/>
      <c r="G617" s="264"/>
      <c r="H617" s="264"/>
      <c r="I617" s="289"/>
      <c r="J617" s="289"/>
      <c r="K617" s="289"/>
      <c r="L617" s="289"/>
      <c r="M617" s="289"/>
      <c r="N617" s="289"/>
      <c r="O617" s="289"/>
      <c r="P617" s="289"/>
      <c r="Q617" s="289"/>
      <c r="R617" s="289"/>
      <c r="S617" s="290"/>
      <c r="T617" s="290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64"/>
      <c r="C618" s="264"/>
      <c r="D618" s="264"/>
      <c r="E618" s="264"/>
      <c r="F618" s="264"/>
      <c r="G618" s="264"/>
      <c r="H618" s="264"/>
      <c r="I618" s="289"/>
      <c r="J618" s="289"/>
      <c r="K618" s="289"/>
      <c r="L618" s="289"/>
      <c r="M618" s="289"/>
      <c r="N618" s="289"/>
      <c r="O618" s="289"/>
      <c r="P618" s="289"/>
      <c r="Q618" s="289"/>
      <c r="R618" s="289"/>
      <c r="S618" s="290"/>
      <c r="T618" s="290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64"/>
      <c r="C619" s="264"/>
      <c r="D619" s="264"/>
      <c r="E619" s="264"/>
      <c r="F619" s="264"/>
      <c r="G619" s="264"/>
      <c r="H619" s="264"/>
      <c r="I619" s="289"/>
      <c r="J619" s="289"/>
      <c r="K619" s="289"/>
      <c r="L619" s="289"/>
      <c r="M619" s="289"/>
      <c r="N619" s="289"/>
      <c r="O619" s="289"/>
      <c r="P619" s="289"/>
      <c r="Q619" s="289"/>
      <c r="R619" s="289"/>
      <c r="S619" s="290"/>
      <c r="T619" s="290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64"/>
      <c r="C620" s="264"/>
      <c r="D620" s="264"/>
      <c r="E620" s="264"/>
      <c r="F620" s="264"/>
      <c r="G620" s="264"/>
      <c r="H620" s="264"/>
      <c r="I620" s="289"/>
      <c r="J620" s="289"/>
      <c r="K620" s="289"/>
      <c r="L620" s="289"/>
      <c r="M620" s="289"/>
      <c r="N620" s="289"/>
      <c r="O620" s="289"/>
      <c r="P620" s="289"/>
      <c r="Q620" s="289"/>
      <c r="R620" s="289"/>
      <c r="S620" s="290"/>
      <c r="T620" s="290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64"/>
      <c r="C621" s="264"/>
      <c r="D621" s="264"/>
      <c r="E621" s="264"/>
      <c r="F621" s="264"/>
      <c r="G621" s="264"/>
      <c r="H621" s="264"/>
      <c r="I621" s="289"/>
      <c r="J621" s="289"/>
      <c r="K621" s="289"/>
      <c r="L621" s="289"/>
      <c r="M621" s="289"/>
      <c r="N621" s="289"/>
      <c r="O621" s="289"/>
      <c r="P621" s="289"/>
      <c r="Q621" s="289"/>
      <c r="R621" s="289"/>
      <c r="S621" s="290"/>
      <c r="T621" s="290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64"/>
      <c r="C622" s="264"/>
      <c r="D622" s="264"/>
      <c r="E622" s="264"/>
      <c r="F622" s="264"/>
      <c r="G622" s="264"/>
      <c r="H622" s="264"/>
      <c r="I622" s="289"/>
      <c r="J622" s="289"/>
      <c r="K622" s="289"/>
      <c r="L622" s="289"/>
      <c r="M622" s="289"/>
      <c r="N622" s="289"/>
      <c r="O622" s="289"/>
      <c r="P622" s="289"/>
      <c r="Q622" s="289"/>
      <c r="R622" s="289"/>
      <c r="S622" s="290"/>
      <c r="T622" s="290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64"/>
      <c r="C623" s="264"/>
      <c r="D623" s="264"/>
      <c r="E623" s="264"/>
      <c r="F623" s="264"/>
      <c r="G623" s="264"/>
      <c r="H623" s="264"/>
      <c r="I623" s="289"/>
      <c r="J623" s="289"/>
      <c r="K623" s="289"/>
      <c r="L623" s="289"/>
      <c r="M623" s="289"/>
      <c r="N623" s="289"/>
      <c r="O623" s="289"/>
      <c r="P623" s="289"/>
      <c r="Q623" s="289"/>
      <c r="R623" s="289"/>
      <c r="S623" s="290"/>
      <c r="T623" s="290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64"/>
      <c r="C624" s="264"/>
      <c r="D624" s="264"/>
      <c r="E624" s="264"/>
      <c r="F624" s="264"/>
      <c r="G624" s="264"/>
      <c r="H624" s="264"/>
      <c r="I624" s="289"/>
      <c r="J624" s="289"/>
      <c r="K624" s="289"/>
      <c r="L624" s="289"/>
      <c r="M624" s="289"/>
      <c r="N624" s="289"/>
      <c r="O624" s="289"/>
      <c r="P624" s="289"/>
      <c r="Q624" s="289"/>
      <c r="R624" s="289"/>
      <c r="S624" s="290"/>
      <c r="T624" s="290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64"/>
      <c r="C625" s="264"/>
      <c r="D625" s="264"/>
      <c r="E625" s="264"/>
      <c r="F625" s="264"/>
      <c r="G625" s="264"/>
      <c r="H625" s="264"/>
      <c r="I625" s="289"/>
      <c r="J625" s="289"/>
      <c r="K625" s="289"/>
      <c r="L625" s="289"/>
      <c r="M625" s="289"/>
      <c r="N625" s="289"/>
      <c r="O625" s="289"/>
      <c r="P625" s="289"/>
      <c r="Q625" s="289"/>
      <c r="R625" s="289"/>
      <c r="S625" s="290"/>
      <c r="T625" s="290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64"/>
      <c r="C626" s="264"/>
      <c r="D626" s="264"/>
      <c r="E626" s="264"/>
      <c r="F626" s="264"/>
      <c r="G626" s="264"/>
      <c r="H626" s="264"/>
      <c r="I626" s="289"/>
      <c r="J626" s="289"/>
      <c r="K626" s="289"/>
      <c r="L626" s="289"/>
      <c r="M626" s="289"/>
      <c r="N626" s="289"/>
      <c r="O626" s="289"/>
      <c r="P626" s="289"/>
      <c r="Q626" s="289"/>
      <c r="R626" s="289"/>
      <c r="S626" s="290"/>
      <c r="T626" s="290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64"/>
      <c r="C627" s="264"/>
      <c r="D627" s="264"/>
      <c r="E627" s="264"/>
      <c r="F627" s="264"/>
      <c r="G627" s="264"/>
      <c r="H627" s="264"/>
      <c r="I627" s="289"/>
      <c r="J627" s="289"/>
      <c r="K627" s="289"/>
      <c r="L627" s="289"/>
      <c r="M627" s="289"/>
      <c r="N627" s="289"/>
      <c r="O627" s="289"/>
      <c r="P627" s="289"/>
      <c r="Q627" s="289"/>
      <c r="R627" s="289"/>
      <c r="S627" s="290"/>
      <c r="T627" s="290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64"/>
      <c r="C628" s="264"/>
      <c r="D628" s="264"/>
      <c r="E628" s="264"/>
      <c r="F628" s="264"/>
      <c r="G628" s="264"/>
      <c r="H628" s="264"/>
      <c r="I628" s="289"/>
      <c r="J628" s="289"/>
      <c r="K628" s="289"/>
      <c r="L628" s="289"/>
      <c r="M628" s="289"/>
      <c r="N628" s="289"/>
      <c r="O628" s="289"/>
      <c r="P628" s="289"/>
      <c r="Q628" s="289"/>
      <c r="R628" s="289"/>
      <c r="S628" s="290"/>
      <c r="T628" s="290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64"/>
      <c r="C629" s="264"/>
      <c r="D629" s="264"/>
      <c r="E629" s="264"/>
      <c r="F629" s="264"/>
      <c r="G629" s="264"/>
      <c r="H629" s="264"/>
      <c r="I629" s="289"/>
      <c r="J629" s="289"/>
      <c r="K629" s="289"/>
      <c r="L629" s="289"/>
      <c r="M629" s="289"/>
      <c r="N629" s="289"/>
      <c r="O629" s="289"/>
      <c r="P629" s="289"/>
      <c r="Q629" s="289"/>
      <c r="R629" s="289"/>
      <c r="S629" s="290"/>
      <c r="T629" s="290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64"/>
      <c r="C630" s="264"/>
      <c r="D630" s="264"/>
      <c r="E630" s="264"/>
      <c r="F630" s="264"/>
      <c r="G630" s="264"/>
      <c r="H630" s="264"/>
      <c r="I630" s="289"/>
      <c r="J630" s="289"/>
      <c r="K630" s="289"/>
      <c r="L630" s="289"/>
      <c r="M630" s="289"/>
      <c r="N630" s="289"/>
      <c r="O630" s="289"/>
      <c r="P630" s="289"/>
      <c r="Q630" s="289"/>
      <c r="R630" s="289"/>
      <c r="S630" s="290"/>
      <c r="T630" s="290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64"/>
      <c r="C631" s="264"/>
      <c r="D631" s="264"/>
      <c r="E631" s="264"/>
      <c r="F631" s="264"/>
      <c r="G631" s="264"/>
      <c r="H631" s="264"/>
      <c r="I631" s="289"/>
      <c r="J631" s="289"/>
      <c r="K631" s="289"/>
      <c r="L631" s="289"/>
      <c r="M631" s="289"/>
      <c r="N631" s="289"/>
      <c r="O631" s="289"/>
      <c r="P631" s="289"/>
      <c r="Q631" s="289"/>
      <c r="R631" s="289"/>
      <c r="S631" s="290"/>
      <c r="T631" s="290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64"/>
      <c r="C632" s="264"/>
      <c r="D632" s="264"/>
      <c r="E632" s="264"/>
      <c r="F632" s="264"/>
      <c r="G632" s="264"/>
      <c r="H632" s="264"/>
      <c r="I632" s="289"/>
      <c r="J632" s="289"/>
      <c r="K632" s="289"/>
      <c r="L632" s="289"/>
      <c r="M632" s="289"/>
      <c r="N632" s="289"/>
      <c r="O632" s="289"/>
      <c r="P632" s="289"/>
      <c r="Q632" s="289"/>
      <c r="R632" s="289"/>
      <c r="S632" s="290"/>
      <c r="T632" s="290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64"/>
      <c r="C633" s="264"/>
      <c r="D633" s="264"/>
      <c r="E633" s="264"/>
      <c r="F633" s="264"/>
      <c r="G633" s="264"/>
      <c r="H633" s="264"/>
      <c r="I633" s="289"/>
      <c r="J633" s="289"/>
      <c r="K633" s="289"/>
      <c r="L633" s="289"/>
      <c r="M633" s="289"/>
      <c r="N633" s="289"/>
      <c r="O633" s="289"/>
      <c r="P633" s="289"/>
      <c r="Q633" s="289"/>
      <c r="R633" s="289"/>
      <c r="S633" s="290"/>
      <c r="T633" s="290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64"/>
      <c r="C634" s="264"/>
      <c r="D634" s="264"/>
      <c r="E634" s="264"/>
      <c r="F634" s="264"/>
      <c r="G634" s="264"/>
      <c r="H634" s="264"/>
      <c r="I634" s="289"/>
      <c r="J634" s="289"/>
      <c r="K634" s="289"/>
      <c r="L634" s="289"/>
      <c r="M634" s="289"/>
      <c r="N634" s="289"/>
      <c r="O634" s="289"/>
      <c r="P634" s="289"/>
      <c r="Q634" s="289"/>
      <c r="R634" s="289"/>
      <c r="S634" s="290"/>
      <c r="T634" s="290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64"/>
      <c r="C635" s="264"/>
      <c r="D635" s="264"/>
      <c r="E635" s="264"/>
      <c r="F635" s="264"/>
      <c r="G635" s="264"/>
      <c r="H635" s="264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90"/>
      <c r="T635" s="290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64"/>
      <c r="C636" s="264"/>
      <c r="D636" s="264"/>
      <c r="E636" s="264"/>
      <c r="F636" s="264"/>
      <c r="G636" s="264"/>
      <c r="H636" s="264"/>
      <c r="I636" s="289"/>
      <c r="J636" s="289"/>
      <c r="K636" s="289"/>
      <c r="L636" s="289"/>
      <c r="M636" s="289"/>
      <c r="N636" s="289"/>
      <c r="O636" s="289"/>
      <c r="P636" s="289"/>
      <c r="Q636" s="289"/>
      <c r="R636" s="289"/>
      <c r="S636" s="290"/>
      <c r="T636" s="290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64"/>
      <c r="C637" s="264"/>
      <c r="D637" s="264"/>
      <c r="E637" s="264"/>
      <c r="F637" s="264"/>
      <c r="G637" s="264"/>
      <c r="H637" s="264"/>
      <c r="I637" s="289"/>
      <c r="J637" s="289"/>
      <c r="K637" s="289"/>
      <c r="L637" s="289"/>
      <c r="M637" s="289"/>
      <c r="N637" s="289"/>
      <c r="O637" s="289"/>
      <c r="P637" s="289"/>
      <c r="Q637" s="289"/>
      <c r="R637" s="289"/>
      <c r="S637" s="290"/>
      <c r="T637" s="290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64"/>
      <c r="C638" s="264"/>
      <c r="D638" s="264"/>
      <c r="E638" s="264"/>
      <c r="F638" s="264"/>
      <c r="G638" s="264"/>
      <c r="H638" s="264"/>
      <c r="I638" s="289"/>
      <c r="J638" s="289"/>
      <c r="K638" s="289"/>
      <c r="L638" s="289"/>
      <c r="M638" s="289"/>
      <c r="N638" s="289"/>
      <c r="O638" s="289"/>
      <c r="P638" s="289"/>
      <c r="Q638" s="289"/>
      <c r="R638" s="289"/>
      <c r="S638" s="290"/>
      <c r="T638" s="290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64"/>
      <c r="C639" s="264"/>
      <c r="D639" s="264"/>
      <c r="E639" s="264"/>
      <c r="F639" s="264"/>
      <c r="G639" s="264"/>
      <c r="H639" s="264"/>
      <c r="I639" s="289"/>
      <c r="J639" s="289"/>
      <c r="K639" s="289"/>
      <c r="L639" s="289"/>
      <c r="M639" s="289"/>
      <c r="N639" s="289"/>
      <c r="O639" s="289"/>
      <c r="P639" s="289"/>
      <c r="Q639" s="289"/>
      <c r="R639" s="289"/>
      <c r="S639" s="290"/>
      <c r="T639" s="290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64"/>
      <c r="C640" s="264"/>
      <c r="D640" s="264"/>
      <c r="E640" s="264"/>
      <c r="F640" s="264"/>
      <c r="G640" s="264"/>
      <c r="H640" s="264"/>
      <c r="I640" s="289"/>
      <c r="J640" s="289"/>
      <c r="K640" s="289"/>
      <c r="L640" s="289"/>
      <c r="M640" s="289"/>
      <c r="N640" s="289"/>
      <c r="O640" s="289"/>
      <c r="P640" s="289"/>
      <c r="Q640" s="289"/>
      <c r="R640" s="289"/>
      <c r="S640" s="290"/>
      <c r="T640" s="290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64"/>
      <c r="C641" s="264"/>
      <c r="D641" s="264"/>
      <c r="E641" s="264"/>
      <c r="F641" s="264"/>
      <c r="G641" s="264"/>
      <c r="H641" s="264"/>
      <c r="I641" s="289"/>
      <c r="J641" s="289"/>
      <c r="K641" s="289"/>
      <c r="L641" s="289"/>
      <c r="M641" s="289"/>
      <c r="N641" s="289"/>
      <c r="O641" s="289"/>
      <c r="P641" s="289"/>
      <c r="Q641" s="289"/>
      <c r="R641" s="289"/>
      <c r="S641" s="290"/>
      <c r="T641" s="290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64"/>
      <c r="C642" s="264"/>
      <c r="D642" s="264"/>
      <c r="E642" s="264"/>
      <c r="F642" s="264"/>
      <c r="G642" s="264"/>
      <c r="H642" s="264"/>
      <c r="I642" s="289"/>
      <c r="J642" s="289"/>
      <c r="K642" s="289"/>
      <c r="L642" s="289"/>
      <c r="M642" s="289"/>
      <c r="N642" s="289"/>
      <c r="O642" s="289"/>
      <c r="P642" s="289"/>
      <c r="Q642" s="289"/>
      <c r="R642" s="289"/>
      <c r="S642" s="290"/>
      <c r="T642" s="290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64"/>
      <c r="C643" s="264"/>
      <c r="D643" s="264"/>
      <c r="E643" s="264"/>
      <c r="F643" s="264"/>
      <c r="G643" s="264"/>
      <c r="H643" s="264"/>
      <c r="I643" s="289"/>
      <c r="J643" s="289"/>
      <c r="K643" s="289"/>
      <c r="L643" s="289"/>
      <c r="M643" s="289"/>
      <c r="N643" s="289"/>
      <c r="O643" s="289"/>
      <c r="P643" s="289"/>
      <c r="Q643" s="289"/>
      <c r="R643" s="289"/>
      <c r="S643" s="290"/>
      <c r="T643" s="290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64"/>
      <c r="C644" s="264"/>
      <c r="D644" s="264"/>
      <c r="E644" s="264"/>
      <c r="F644" s="264"/>
      <c r="G644" s="264"/>
      <c r="H644" s="264"/>
      <c r="I644" s="289"/>
      <c r="J644" s="289"/>
      <c r="K644" s="289"/>
      <c r="L644" s="289"/>
      <c r="M644" s="289"/>
      <c r="N644" s="289"/>
      <c r="O644" s="289"/>
      <c r="P644" s="289"/>
      <c r="Q644" s="289"/>
      <c r="R644" s="289"/>
      <c r="S644" s="290"/>
      <c r="T644" s="290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64"/>
      <c r="C645" s="264"/>
      <c r="D645" s="264"/>
      <c r="E645" s="264"/>
      <c r="F645" s="264"/>
      <c r="G645" s="264"/>
      <c r="H645" s="264"/>
      <c r="I645" s="289"/>
      <c r="J645" s="289"/>
      <c r="K645" s="289"/>
      <c r="L645" s="289"/>
      <c r="M645" s="289"/>
      <c r="N645" s="289"/>
      <c r="O645" s="289"/>
      <c r="P645" s="289"/>
      <c r="Q645" s="289"/>
      <c r="R645" s="289"/>
      <c r="S645" s="290"/>
      <c r="T645" s="290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64"/>
      <c r="C646" s="264"/>
      <c r="D646" s="264"/>
      <c r="E646" s="264"/>
      <c r="F646" s="264"/>
      <c r="G646" s="264"/>
      <c r="H646" s="264"/>
      <c r="I646" s="289"/>
      <c r="J646" s="289"/>
      <c r="K646" s="289"/>
      <c r="L646" s="289"/>
      <c r="M646" s="289"/>
      <c r="N646" s="289"/>
      <c r="O646" s="289"/>
      <c r="P646" s="289"/>
      <c r="Q646" s="289"/>
      <c r="R646" s="289"/>
      <c r="S646" s="290"/>
      <c r="T646" s="290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64"/>
      <c r="C647" s="264"/>
      <c r="D647" s="264"/>
      <c r="E647" s="264"/>
      <c r="F647" s="264"/>
      <c r="G647" s="264"/>
      <c r="H647" s="264"/>
      <c r="I647" s="289"/>
      <c r="J647" s="289"/>
      <c r="K647" s="289"/>
      <c r="L647" s="289"/>
      <c r="M647" s="289"/>
      <c r="N647" s="289"/>
      <c r="O647" s="289"/>
      <c r="P647" s="289"/>
      <c r="Q647" s="289"/>
      <c r="R647" s="289"/>
      <c r="S647" s="290"/>
      <c r="T647" s="290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64"/>
      <c r="C648" s="264"/>
      <c r="D648" s="264"/>
      <c r="E648" s="264"/>
      <c r="F648" s="264"/>
      <c r="G648" s="264"/>
      <c r="H648" s="264"/>
      <c r="I648" s="289"/>
      <c r="J648" s="289"/>
      <c r="K648" s="289"/>
      <c r="L648" s="289"/>
      <c r="M648" s="289"/>
      <c r="N648" s="289"/>
      <c r="O648" s="289"/>
      <c r="P648" s="289"/>
      <c r="Q648" s="289"/>
      <c r="R648" s="289"/>
      <c r="S648" s="290"/>
      <c r="T648" s="290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64"/>
      <c r="C649" s="264"/>
      <c r="D649" s="264"/>
      <c r="E649" s="264"/>
      <c r="F649" s="264"/>
      <c r="G649" s="264"/>
      <c r="H649" s="264"/>
      <c r="I649" s="289"/>
      <c r="J649" s="289"/>
      <c r="K649" s="289"/>
      <c r="L649" s="289"/>
      <c r="M649" s="289"/>
      <c r="N649" s="289"/>
      <c r="O649" s="289"/>
      <c r="P649" s="289"/>
      <c r="Q649" s="289"/>
      <c r="R649" s="289"/>
      <c r="S649" s="290"/>
      <c r="T649" s="290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64"/>
      <c r="C650" s="264"/>
      <c r="D650" s="264"/>
      <c r="E650" s="264"/>
      <c r="F650" s="264"/>
      <c r="G650" s="264"/>
      <c r="H650" s="264"/>
      <c r="I650" s="289"/>
      <c r="J650" s="289"/>
      <c r="K650" s="289"/>
      <c r="L650" s="289"/>
      <c r="M650" s="289"/>
      <c r="N650" s="289"/>
      <c r="O650" s="289"/>
      <c r="P650" s="289"/>
      <c r="Q650" s="289"/>
      <c r="R650" s="289"/>
      <c r="S650" s="290"/>
      <c r="T650" s="290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64"/>
      <c r="C651" s="264"/>
      <c r="D651" s="264"/>
      <c r="E651" s="264"/>
      <c r="F651" s="264"/>
      <c r="G651" s="264"/>
      <c r="H651" s="264"/>
      <c r="I651" s="289"/>
      <c r="J651" s="289"/>
      <c r="K651" s="289"/>
      <c r="L651" s="289"/>
      <c r="M651" s="289"/>
      <c r="N651" s="289"/>
      <c r="O651" s="289"/>
      <c r="P651" s="289"/>
      <c r="Q651" s="289"/>
      <c r="R651" s="289"/>
      <c r="S651" s="290"/>
      <c r="T651" s="290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64"/>
      <c r="C652" s="264"/>
      <c r="D652" s="264"/>
      <c r="E652" s="264"/>
      <c r="F652" s="264"/>
      <c r="G652" s="264"/>
      <c r="H652" s="264"/>
      <c r="I652" s="289"/>
      <c r="J652" s="289"/>
      <c r="K652" s="289"/>
      <c r="L652" s="289"/>
      <c r="M652" s="289"/>
      <c r="N652" s="289"/>
      <c r="O652" s="289"/>
      <c r="P652" s="289"/>
      <c r="Q652" s="289"/>
      <c r="R652" s="289"/>
      <c r="S652" s="290"/>
      <c r="T652" s="290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64"/>
      <c r="C653" s="264"/>
      <c r="D653" s="264"/>
      <c r="E653" s="264"/>
      <c r="F653" s="264"/>
      <c r="G653" s="264"/>
      <c r="H653" s="264"/>
      <c r="I653" s="289"/>
      <c r="J653" s="289"/>
      <c r="K653" s="289"/>
      <c r="L653" s="289"/>
      <c r="M653" s="289"/>
      <c r="N653" s="289"/>
      <c r="O653" s="289"/>
      <c r="P653" s="289"/>
      <c r="Q653" s="289"/>
      <c r="R653" s="289"/>
      <c r="S653" s="290"/>
      <c r="T653" s="290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64"/>
      <c r="C654" s="264"/>
      <c r="D654" s="264"/>
      <c r="E654" s="264"/>
      <c r="F654" s="264"/>
      <c r="G654" s="264"/>
      <c r="H654" s="264"/>
      <c r="I654" s="289"/>
      <c r="J654" s="289"/>
      <c r="K654" s="289"/>
      <c r="L654" s="289"/>
      <c r="M654" s="289"/>
      <c r="N654" s="289"/>
      <c r="O654" s="289"/>
      <c r="P654" s="289"/>
      <c r="Q654" s="289"/>
      <c r="R654" s="289"/>
      <c r="S654" s="290"/>
      <c r="T654" s="290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64"/>
      <c r="C655" s="264"/>
      <c r="D655" s="264"/>
      <c r="E655" s="264"/>
      <c r="F655" s="264"/>
      <c r="G655" s="264"/>
      <c r="H655" s="264"/>
      <c r="I655" s="289"/>
      <c r="J655" s="289"/>
      <c r="K655" s="289"/>
      <c r="L655" s="289"/>
      <c r="M655" s="289"/>
      <c r="N655" s="289"/>
      <c r="O655" s="289"/>
      <c r="P655" s="289"/>
      <c r="Q655" s="289"/>
      <c r="R655" s="289"/>
      <c r="S655" s="290"/>
      <c r="T655" s="290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64"/>
      <c r="C656" s="264"/>
      <c r="D656" s="264"/>
      <c r="E656" s="264"/>
      <c r="F656" s="264"/>
      <c r="G656" s="264"/>
      <c r="H656" s="264"/>
      <c r="I656" s="289"/>
      <c r="J656" s="289"/>
      <c r="K656" s="289"/>
      <c r="L656" s="289"/>
      <c r="M656" s="289"/>
      <c r="N656" s="289"/>
      <c r="O656" s="289"/>
      <c r="P656" s="289"/>
      <c r="Q656" s="289"/>
      <c r="R656" s="289"/>
      <c r="S656" s="290"/>
      <c r="T656" s="290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64"/>
      <c r="C657" s="264"/>
      <c r="D657" s="264"/>
      <c r="E657" s="264"/>
      <c r="F657" s="264"/>
      <c r="G657" s="264"/>
      <c r="H657" s="264"/>
      <c r="I657" s="289"/>
      <c r="J657" s="289"/>
      <c r="K657" s="289"/>
      <c r="L657" s="289"/>
      <c r="M657" s="289"/>
      <c r="N657" s="289"/>
      <c r="O657" s="289"/>
      <c r="P657" s="289"/>
      <c r="Q657" s="289"/>
      <c r="R657" s="289"/>
      <c r="S657" s="290"/>
      <c r="T657" s="290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64"/>
      <c r="C658" s="264"/>
      <c r="D658" s="264"/>
      <c r="E658" s="264"/>
      <c r="F658" s="264"/>
      <c r="G658" s="264"/>
      <c r="H658" s="264"/>
      <c r="I658" s="289"/>
      <c r="J658" s="289"/>
      <c r="K658" s="289"/>
      <c r="L658" s="289"/>
      <c r="M658" s="289"/>
      <c r="N658" s="289"/>
      <c r="O658" s="289"/>
      <c r="P658" s="289"/>
      <c r="Q658" s="289"/>
      <c r="R658" s="289"/>
      <c r="S658" s="290"/>
      <c r="T658" s="290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64"/>
      <c r="C659" s="264"/>
      <c r="D659" s="264"/>
      <c r="E659" s="264"/>
      <c r="F659" s="264"/>
      <c r="G659" s="264"/>
      <c r="H659" s="264"/>
      <c r="I659" s="289"/>
      <c r="J659" s="289"/>
      <c r="K659" s="289"/>
      <c r="L659" s="289"/>
      <c r="M659" s="289"/>
      <c r="N659" s="289"/>
      <c r="O659" s="289"/>
      <c r="P659" s="289"/>
      <c r="Q659" s="289"/>
      <c r="R659" s="289"/>
      <c r="S659" s="290"/>
      <c r="T659" s="290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64"/>
      <c r="C660" s="264"/>
      <c r="D660" s="264"/>
      <c r="E660" s="264"/>
      <c r="F660" s="264"/>
      <c r="G660" s="264"/>
      <c r="H660" s="264"/>
      <c r="I660" s="289"/>
      <c r="J660" s="289"/>
      <c r="K660" s="289"/>
      <c r="L660" s="289"/>
      <c r="M660" s="289"/>
      <c r="N660" s="289"/>
      <c r="O660" s="289"/>
      <c r="P660" s="289"/>
      <c r="Q660" s="289"/>
      <c r="R660" s="289"/>
      <c r="S660" s="290"/>
      <c r="T660" s="290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64"/>
      <c r="C661" s="264"/>
      <c r="D661" s="264"/>
      <c r="E661" s="264"/>
      <c r="F661" s="264"/>
      <c r="G661" s="264"/>
      <c r="H661" s="264"/>
      <c r="I661" s="289"/>
      <c r="J661" s="289"/>
      <c r="K661" s="289"/>
      <c r="L661" s="289"/>
      <c r="M661" s="289"/>
      <c r="N661" s="289"/>
      <c r="O661" s="289"/>
      <c r="P661" s="289"/>
      <c r="Q661" s="289"/>
      <c r="R661" s="289"/>
      <c r="S661" s="290"/>
      <c r="T661" s="290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64"/>
      <c r="C662" s="264"/>
      <c r="D662" s="264"/>
      <c r="E662" s="264"/>
      <c r="F662" s="264"/>
      <c r="G662" s="264"/>
      <c r="H662" s="264"/>
      <c r="I662" s="289"/>
      <c r="J662" s="289"/>
      <c r="K662" s="289"/>
      <c r="L662" s="289"/>
      <c r="M662" s="289"/>
      <c r="N662" s="289"/>
      <c r="O662" s="289"/>
      <c r="P662" s="289"/>
      <c r="Q662" s="289"/>
      <c r="R662" s="289"/>
      <c r="S662" s="290"/>
      <c r="T662" s="290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64"/>
      <c r="C663" s="264"/>
      <c r="D663" s="264"/>
      <c r="E663" s="264"/>
      <c r="F663" s="264"/>
      <c r="G663" s="264"/>
      <c r="H663" s="264"/>
      <c r="I663" s="289"/>
      <c r="J663" s="289"/>
      <c r="K663" s="289"/>
      <c r="L663" s="289"/>
      <c r="M663" s="289"/>
      <c r="N663" s="289"/>
      <c r="O663" s="289"/>
      <c r="P663" s="289"/>
      <c r="Q663" s="289"/>
      <c r="R663" s="289"/>
      <c r="S663" s="290"/>
      <c r="T663" s="290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64"/>
      <c r="C664" s="264"/>
      <c r="D664" s="264"/>
      <c r="E664" s="264"/>
      <c r="F664" s="264"/>
      <c r="G664" s="264"/>
      <c r="H664" s="264"/>
      <c r="I664" s="289"/>
      <c r="J664" s="289"/>
      <c r="K664" s="289"/>
      <c r="L664" s="289"/>
      <c r="M664" s="289"/>
      <c r="N664" s="289"/>
      <c r="O664" s="289"/>
      <c r="P664" s="289"/>
      <c r="Q664" s="289"/>
      <c r="R664" s="289"/>
      <c r="S664" s="290"/>
      <c r="T664" s="290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64"/>
      <c r="C665" s="264"/>
      <c r="D665" s="264"/>
      <c r="E665" s="264"/>
      <c r="F665" s="264"/>
      <c r="G665" s="264"/>
      <c r="H665" s="264"/>
      <c r="I665" s="289"/>
      <c r="J665" s="289"/>
      <c r="K665" s="289"/>
      <c r="L665" s="289"/>
      <c r="M665" s="289"/>
      <c r="N665" s="289"/>
      <c r="O665" s="289"/>
      <c r="P665" s="289"/>
      <c r="Q665" s="289"/>
      <c r="R665" s="289"/>
      <c r="S665" s="290"/>
      <c r="T665" s="290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64"/>
      <c r="C666" s="264"/>
      <c r="D666" s="264"/>
      <c r="E666" s="264"/>
      <c r="F666" s="264"/>
      <c r="G666" s="264"/>
      <c r="H666" s="264"/>
      <c r="I666" s="289"/>
      <c r="J666" s="289"/>
      <c r="K666" s="289"/>
      <c r="L666" s="289"/>
      <c r="M666" s="289"/>
      <c r="N666" s="289"/>
      <c r="O666" s="289"/>
      <c r="P666" s="289"/>
      <c r="Q666" s="289"/>
      <c r="R666" s="289"/>
      <c r="S666" s="290"/>
      <c r="T666" s="290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64"/>
      <c r="C667" s="264"/>
      <c r="D667" s="264"/>
      <c r="E667" s="264"/>
      <c r="F667" s="264"/>
      <c r="G667" s="264"/>
      <c r="H667" s="264"/>
      <c r="I667" s="289"/>
      <c r="J667" s="289"/>
      <c r="K667" s="289"/>
      <c r="L667" s="289"/>
      <c r="M667" s="289"/>
      <c r="N667" s="289"/>
      <c r="O667" s="289"/>
      <c r="P667" s="289"/>
      <c r="Q667" s="289"/>
      <c r="R667" s="289"/>
      <c r="S667" s="290"/>
      <c r="T667" s="290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64"/>
      <c r="C668" s="264"/>
      <c r="D668" s="264"/>
      <c r="E668" s="264"/>
      <c r="F668" s="264"/>
      <c r="G668" s="264"/>
      <c r="H668" s="264"/>
      <c r="I668" s="289"/>
      <c r="J668" s="289"/>
      <c r="K668" s="289"/>
      <c r="L668" s="289"/>
      <c r="M668" s="289"/>
      <c r="N668" s="289"/>
      <c r="O668" s="289"/>
      <c r="P668" s="289"/>
      <c r="Q668" s="289"/>
      <c r="R668" s="289"/>
      <c r="S668" s="290"/>
      <c r="T668" s="290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64"/>
      <c r="C669" s="264"/>
      <c r="D669" s="264"/>
      <c r="E669" s="264"/>
      <c r="F669" s="264"/>
      <c r="G669" s="264"/>
      <c r="H669" s="264"/>
      <c r="I669" s="289"/>
      <c r="J669" s="289"/>
      <c r="K669" s="289"/>
      <c r="L669" s="289"/>
      <c r="M669" s="289"/>
      <c r="N669" s="289"/>
      <c r="O669" s="289"/>
      <c r="P669" s="289"/>
      <c r="Q669" s="289"/>
      <c r="R669" s="289"/>
      <c r="S669" s="290"/>
      <c r="T669" s="290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64"/>
      <c r="C670" s="264"/>
      <c r="D670" s="264"/>
      <c r="E670" s="264"/>
      <c r="F670" s="264"/>
      <c r="G670" s="264"/>
      <c r="H670" s="264"/>
      <c r="I670" s="289"/>
      <c r="J670" s="289"/>
      <c r="K670" s="289"/>
      <c r="L670" s="289"/>
      <c r="M670" s="289"/>
      <c r="N670" s="289"/>
      <c r="O670" s="289"/>
      <c r="P670" s="289"/>
      <c r="Q670" s="289"/>
      <c r="R670" s="289"/>
      <c r="S670" s="290"/>
      <c r="T670" s="290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64"/>
      <c r="C671" s="264"/>
      <c r="D671" s="264"/>
      <c r="E671" s="264"/>
      <c r="F671" s="264"/>
      <c r="G671" s="264"/>
      <c r="H671" s="264"/>
      <c r="I671" s="289"/>
      <c r="J671" s="289"/>
      <c r="K671" s="289"/>
      <c r="L671" s="289"/>
      <c r="M671" s="289"/>
      <c r="N671" s="289"/>
      <c r="O671" s="289"/>
      <c r="P671" s="289"/>
      <c r="Q671" s="289"/>
      <c r="R671" s="289"/>
      <c r="S671" s="290"/>
      <c r="T671" s="290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64"/>
      <c r="C672" s="264"/>
      <c r="D672" s="264"/>
      <c r="E672" s="264"/>
      <c r="F672" s="264"/>
      <c r="G672" s="264"/>
      <c r="H672" s="264"/>
      <c r="I672" s="289"/>
      <c r="J672" s="289"/>
      <c r="K672" s="289"/>
      <c r="L672" s="289"/>
      <c r="M672" s="289"/>
      <c r="N672" s="289"/>
      <c r="O672" s="289"/>
      <c r="P672" s="289"/>
      <c r="Q672" s="289"/>
      <c r="R672" s="289"/>
      <c r="S672" s="290"/>
      <c r="T672" s="290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64"/>
      <c r="C673" s="264"/>
      <c r="D673" s="264"/>
      <c r="E673" s="264"/>
      <c r="F673" s="264"/>
      <c r="G673" s="264"/>
      <c r="H673" s="264"/>
      <c r="I673" s="289"/>
      <c r="J673" s="289"/>
      <c r="K673" s="289"/>
      <c r="L673" s="289"/>
      <c r="M673" s="289"/>
      <c r="N673" s="289"/>
      <c r="O673" s="289"/>
      <c r="P673" s="289"/>
      <c r="Q673" s="289"/>
      <c r="R673" s="289"/>
      <c r="S673" s="290"/>
      <c r="T673" s="290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64"/>
      <c r="C674" s="264"/>
      <c r="D674" s="264"/>
      <c r="E674" s="264"/>
      <c r="F674" s="264"/>
      <c r="G674" s="264"/>
      <c r="H674" s="264"/>
      <c r="I674" s="289"/>
      <c r="J674" s="289"/>
      <c r="K674" s="289"/>
      <c r="L674" s="289"/>
      <c r="M674" s="289"/>
      <c r="N674" s="289"/>
      <c r="O674" s="289"/>
      <c r="P674" s="289"/>
      <c r="Q674" s="289"/>
      <c r="R674" s="289"/>
      <c r="S674" s="290"/>
      <c r="T674" s="290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64"/>
      <c r="C675" s="264"/>
      <c r="D675" s="264"/>
      <c r="E675" s="264"/>
      <c r="F675" s="264"/>
      <c r="G675" s="264"/>
      <c r="H675" s="264"/>
      <c r="I675" s="289"/>
      <c r="J675" s="289"/>
      <c r="K675" s="289"/>
      <c r="L675" s="289"/>
      <c r="M675" s="289"/>
      <c r="N675" s="289"/>
      <c r="O675" s="289"/>
      <c r="P675" s="289"/>
      <c r="Q675" s="289"/>
      <c r="R675" s="289"/>
      <c r="S675" s="290"/>
      <c r="T675" s="290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64"/>
      <c r="C676" s="264"/>
      <c r="D676" s="264"/>
      <c r="E676" s="264"/>
      <c r="F676" s="264"/>
      <c r="G676" s="264"/>
      <c r="H676" s="264"/>
      <c r="I676" s="289"/>
      <c r="J676" s="289"/>
      <c r="K676" s="289"/>
      <c r="L676" s="289"/>
      <c r="M676" s="289"/>
      <c r="N676" s="289"/>
      <c r="O676" s="289"/>
      <c r="P676" s="289"/>
      <c r="Q676" s="289"/>
      <c r="R676" s="289"/>
      <c r="S676" s="290"/>
      <c r="T676" s="290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64"/>
      <c r="C677" s="264"/>
      <c r="D677" s="264"/>
      <c r="E677" s="264"/>
      <c r="F677" s="264"/>
      <c r="G677" s="264"/>
      <c r="H677" s="264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90"/>
      <c r="T677" s="290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64"/>
      <c r="C678" s="264"/>
      <c r="D678" s="264"/>
      <c r="E678" s="264"/>
      <c r="F678" s="264"/>
      <c r="G678" s="264"/>
      <c r="H678" s="264"/>
      <c r="I678" s="289"/>
      <c r="J678" s="289"/>
      <c r="K678" s="289"/>
      <c r="L678" s="289"/>
      <c r="M678" s="289"/>
      <c r="N678" s="289"/>
      <c r="O678" s="289"/>
      <c r="P678" s="289"/>
      <c r="Q678" s="289"/>
      <c r="R678" s="289"/>
      <c r="S678" s="290"/>
      <c r="T678" s="290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64"/>
      <c r="C679" s="264"/>
      <c r="D679" s="264"/>
      <c r="E679" s="264"/>
      <c r="F679" s="264"/>
      <c r="G679" s="264"/>
      <c r="H679" s="264"/>
      <c r="I679" s="289"/>
      <c r="J679" s="289"/>
      <c r="K679" s="289"/>
      <c r="L679" s="289"/>
      <c r="M679" s="289"/>
      <c r="N679" s="289"/>
      <c r="O679" s="289"/>
      <c r="P679" s="289"/>
      <c r="Q679" s="289"/>
      <c r="R679" s="289"/>
      <c r="S679" s="290"/>
      <c r="T679" s="290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64"/>
      <c r="C680" s="264"/>
      <c r="D680" s="264"/>
      <c r="E680" s="264"/>
      <c r="F680" s="264"/>
      <c r="G680" s="264"/>
      <c r="H680" s="264"/>
      <c r="I680" s="289"/>
      <c r="J680" s="289"/>
      <c r="K680" s="289"/>
      <c r="L680" s="289"/>
      <c r="M680" s="289"/>
      <c r="N680" s="289"/>
      <c r="O680" s="289"/>
      <c r="P680" s="289"/>
      <c r="Q680" s="289"/>
      <c r="R680" s="289"/>
      <c r="S680" s="290"/>
      <c r="T680" s="290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64"/>
      <c r="C681" s="264"/>
      <c r="D681" s="264"/>
      <c r="E681" s="264"/>
      <c r="F681" s="264"/>
      <c r="G681" s="264"/>
      <c r="H681" s="264"/>
      <c r="I681" s="289"/>
      <c r="J681" s="289"/>
      <c r="K681" s="289"/>
      <c r="L681" s="289"/>
      <c r="M681" s="289"/>
      <c r="N681" s="289"/>
      <c r="O681" s="289"/>
      <c r="P681" s="289"/>
      <c r="Q681" s="289"/>
      <c r="R681" s="289"/>
      <c r="S681" s="290"/>
      <c r="T681" s="290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64"/>
      <c r="C682" s="264"/>
      <c r="D682" s="264"/>
      <c r="E682" s="264"/>
      <c r="F682" s="264"/>
      <c r="G682" s="264"/>
      <c r="H682" s="264"/>
      <c r="I682" s="289"/>
      <c r="J682" s="289"/>
      <c r="K682" s="289"/>
      <c r="L682" s="289"/>
      <c r="M682" s="289"/>
      <c r="N682" s="289"/>
      <c r="O682" s="289"/>
      <c r="P682" s="289"/>
      <c r="Q682" s="289"/>
      <c r="R682" s="289"/>
      <c r="S682" s="290"/>
      <c r="T682" s="290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64"/>
      <c r="C683" s="264"/>
      <c r="D683" s="264"/>
      <c r="E683" s="264"/>
      <c r="F683" s="264"/>
      <c r="G683" s="264"/>
      <c r="H683" s="264"/>
      <c r="I683" s="289"/>
      <c r="J683" s="289"/>
      <c r="K683" s="289"/>
      <c r="L683" s="289"/>
      <c r="M683" s="289"/>
      <c r="N683" s="289"/>
      <c r="O683" s="289"/>
      <c r="P683" s="289"/>
      <c r="Q683" s="289"/>
      <c r="R683" s="289"/>
      <c r="S683" s="290"/>
      <c r="T683" s="290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64"/>
      <c r="C684" s="264"/>
      <c r="D684" s="264"/>
      <c r="E684" s="264"/>
      <c r="F684" s="264"/>
      <c r="G684" s="264"/>
      <c r="H684" s="264"/>
      <c r="I684" s="289"/>
      <c r="J684" s="289"/>
      <c r="K684" s="289"/>
      <c r="L684" s="289"/>
      <c r="M684" s="289"/>
      <c r="N684" s="289"/>
      <c r="O684" s="289"/>
      <c r="P684" s="289"/>
      <c r="Q684" s="289"/>
      <c r="R684" s="289"/>
      <c r="S684" s="290"/>
      <c r="T684" s="290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64"/>
      <c r="C685" s="264"/>
      <c r="D685" s="264"/>
      <c r="E685" s="264"/>
      <c r="F685" s="264"/>
      <c r="G685" s="264"/>
      <c r="H685" s="264"/>
      <c r="I685" s="289"/>
      <c r="J685" s="289"/>
      <c r="K685" s="289"/>
      <c r="L685" s="289"/>
      <c r="M685" s="289"/>
      <c r="N685" s="289"/>
      <c r="O685" s="289"/>
      <c r="P685" s="289"/>
      <c r="Q685" s="289"/>
      <c r="R685" s="289"/>
      <c r="S685" s="290"/>
      <c r="T685" s="290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64"/>
      <c r="C686" s="264"/>
      <c r="D686" s="264"/>
      <c r="E686" s="264"/>
      <c r="F686" s="264"/>
      <c r="G686" s="264"/>
      <c r="H686" s="264"/>
      <c r="I686" s="289"/>
      <c r="J686" s="289"/>
      <c r="K686" s="289"/>
      <c r="L686" s="289"/>
      <c r="M686" s="289"/>
      <c r="N686" s="289"/>
      <c r="O686" s="289"/>
      <c r="P686" s="289"/>
      <c r="Q686" s="289"/>
      <c r="R686" s="289"/>
      <c r="S686" s="290"/>
      <c r="T686" s="290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64"/>
      <c r="C687" s="264"/>
      <c r="D687" s="264"/>
      <c r="E687" s="264"/>
      <c r="F687" s="264"/>
      <c r="G687" s="264"/>
      <c r="H687" s="264"/>
      <c r="I687" s="289"/>
      <c r="J687" s="289"/>
      <c r="K687" s="289"/>
      <c r="L687" s="289"/>
      <c r="M687" s="289"/>
      <c r="N687" s="289"/>
      <c r="O687" s="289"/>
      <c r="P687" s="289"/>
      <c r="Q687" s="289"/>
      <c r="R687" s="289"/>
      <c r="S687" s="290"/>
      <c r="T687" s="290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64"/>
      <c r="C688" s="264"/>
      <c r="D688" s="264"/>
      <c r="E688" s="264"/>
      <c r="F688" s="264"/>
      <c r="G688" s="264"/>
      <c r="H688" s="264"/>
      <c r="I688" s="289"/>
      <c r="J688" s="289"/>
      <c r="K688" s="289"/>
      <c r="L688" s="289"/>
      <c r="M688" s="289"/>
      <c r="N688" s="289"/>
      <c r="O688" s="289"/>
      <c r="P688" s="289"/>
      <c r="Q688" s="289"/>
      <c r="R688" s="289"/>
      <c r="S688" s="290"/>
      <c r="T688" s="290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64"/>
      <c r="C689" s="264"/>
      <c r="D689" s="264"/>
      <c r="E689" s="264"/>
      <c r="F689" s="264"/>
      <c r="G689" s="264"/>
      <c r="H689" s="264"/>
      <c r="I689" s="289"/>
      <c r="J689" s="289"/>
      <c r="K689" s="289"/>
      <c r="L689" s="289"/>
      <c r="M689" s="289"/>
      <c r="N689" s="289"/>
      <c r="O689" s="289"/>
      <c r="P689" s="289"/>
      <c r="Q689" s="289"/>
      <c r="R689" s="289"/>
      <c r="S689" s="290"/>
      <c r="T689" s="290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64"/>
      <c r="C690" s="264"/>
      <c r="D690" s="264"/>
      <c r="E690" s="264"/>
      <c r="F690" s="264"/>
      <c r="G690" s="264"/>
      <c r="H690" s="264"/>
      <c r="I690" s="289"/>
      <c r="J690" s="289"/>
      <c r="K690" s="289"/>
      <c r="L690" s="289"/>
      <c r="M690" s="289"/>
      <c r="N690" s="289"/>
      <c r="O690" s="289"/>
      <c r="P690" s="289"/>
      <c r="Q690" s="289"/>
      <c r="R690" s="289"/>
      <c r="S690" s="290"/>
      <c r="T690" s="290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64"/>
      <c r="C691" s="264"/>
      <c r="D691" s="264"/>
      <c r="E691" s="264"/>
      <c r="F691" s="264"/>
      <c r="G691" s="264"/>
      <c r="H691" s="264"/>
      <c r="I691" s="289"/>
      <c r="J691" s="289"/>
      <c r="K691" s="289"/>
      <c r="L691" s="289"/>
      <c r="M691" s="289"/>
      <c r="N691" s="289"/>
      <c r="O691" s="289"/>
      <c r="P691" s="289"/>
      <c r="Q691" s="289"/>
      <c r="R691" s="289"/>
      <c r="S691" s="290"/>
      <c r="T691" s="290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64"/>
      <c r="C692" s="264"/>
      <c r="D692" s="264"/>
      <c r="E692" s="264"/>
      <c r="F692" s="264"/>
      <c r="G692" s="264"/>
      <c r="H692" s="264"/>
      <c r="I692" s="289"/>
      <c r="J692" s="289"/>
      <c r="K692" s="289"/>
      <c r="L692" s="289"/>
      <c r="M692" s="289"/>
      <c r="N692" s="289"/>
      <c r="O692" s="289"/>
      <c r="P692" s="289"/>
      <c r="Q692" s="289"/>
      <c r="R692" s="289"/>
      <c r="S692" s="290"/>
      <c r="T692" s="290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64"/>
      <c r="C693" s="264"/>
      <c r="D693" s="264"/>
      <c r="E693" s="264"/>
      <c r="F693" s="264"/>
      <c r="G693" s="264"/>
      <c r="H693" s="264"/>
      <c r="I693" s="289"/>
      <c r="J693" s="289"/>
      <c r="K693" s="289"/>
      <c r="L693" s="289"/>
      <c r="M693" s="289"/>
      <c r="N693" s="289"/>
      <c r="O693" s="289"/>
      <c r="P693" s="289"/>
      <c r="Q693" s="289"/>
      <c r="R693" s="289"/>
      <c r="S693" s="290"/>
      <c r="T693" s="290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64"/>
      <c r="C694" s="264"/>
      <c r="D694" s="264"/>
      <c r="E694" s="264"/>
      <c r="F694" s="264"/>
      <c r="G694" s="264"/>
      <c r="H694" s="264"/>
      <c r="I694" s="289"/>
      <c r="J694" s="289"/>
      <c r="K694" s="289"/>
      <c r="L694" s="289"/>
      <c r="M694" s="289"/>
      <c r="N694" s="289"/>
      <c r="O694" s="289"/>
      <c r="P694" s="289"/>
      <c r="Q694" s="289"/>
      <c r="R694" s="289"/>
      <c r="S694" s="290"/>
      <c r="T694" s="290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64"/>
      <c r="C695" s="264"/>
      <c r="D695" s="264"/>
      <c r="E695" s="264"/>
      <c r="F695" s="264"/>
      <c r="G695" s="264"/>
      <c r="H695" s="264"/>
      <c r="I695" s="289"/>
      <c r="J695" s="289"/>
      <c r="K695" s="289"/>
      <c r="L695" s="289"/>
      <c r="M695" s="289"/>
      <c r="N695" s="289"/>
      <c r="O695" s="289"/>
      <c r="P695" s="289"/>
      <c r="Q695" s="289"/>
      <c r="R695" s="289"/>
      <c r="S695" s="290"/>
      <c r="T695" s="290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64"/>
      <c r="C696" s="264"/>
      <c r="D696" s="264"/>
      <c r="E696" s="264"/>
      <c r="F696" s="264"/>
      <c r="G696" s="264"/>
      <c r="H696" s="264"/>
      <c r="I696" s="289"/>
      <c r="J696" s="289"/>
      <c r="K696" s="289"/>
      <c r="L696" s="289"/>
      <c r="M696" s="289"/>
      <c r="N696" s="289"/>
      <c r="O696" s="289"/>
      <c r="P696" s="289"/>
      <c r="Q696" s="289"/>
      <c r="R696" s="289"/>
      <c r="S696" s="290"/>
      <c r="T696" s="290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64"/>
      <c r="C697" s="264"/>
      <c r="D697" s="264"/>
      <c r="E697" s="264"/>
      <c r="F697" s="264"/>
      <c r="G697" s="264"/>
      <c r="H697" s="264"/>
      <c r="I697" s="289"/>
      <c r="J697" s="289"/>
      <c r="K697" s="289"/>
      <c r="L697" s="289"/>
      <c r="M697" s="289"/>
      <c r="N697" s="289"/>
      <c r="O697" s="289"/>
      <c r="P697" s="289"/>
      <c r="Q697" s="289"/>
      <c r="R697" s="289"/>
      <c r="S697" s="290"/>
      <c r="T697" s="290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64"/>
      <c r="C698" s="264"/>
      <c r="D698" s="264"/>
      <c r="E698" s="264"/>
      <c r="F698" s="264"/>
      <c r="G698" s="264"/>
      <c r="H698" s="264"/>
      <c r="I698" s="289"/>
      <c r="J698" s="289"/>
      <c r="K698" s="289"/>
      <c r="L698" s="289"/>
      <c r="M698" s="289"/>
      <c r="N698" s="289"/>
      <c r="O698" s="289"/>
      <c r="P698" s="289"/>
      <c r="Q698" s="289"/>
      <c r="R698" s="289"/>
      <c r="S698" s="290"/>
      <c r="T698" s="290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64"/>
      <c r="C699" s="264"/>
      <c r="D699" s="264"/>
      <c r="E699" s="264"/>
      <c r="F699" s="264"/>
      <c r="G699" s="264"/>
      <c r="H699" s="264"/>
      <c r="I699" s="289"/>
      <c r="J699" s="289"/>
      <c r="K699" s="289"/>
      <c r="L699" s="289"/>
      <c r="M699" s="289"/>
      <c r="N699" s="289"/>
      <c r="O699" s="289"/>
      <c r="P699" s="289"/>
      <c r="Q699" s="289"/>
      <c r="R699" s="289"/>
      <c r="S699" s="290"/>
      <c r="T699" s="290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64"/>
      <c r="C700" s="264"/>
      <c r="D700" s="264"/>
      <c r="E700" s="264"/>
      <c r="F700" s="264"/>
      <c r="G700" s="264"/>
      <c r="H700" s="264"/>
      <c r="I700" s="289"/>
      <c r="J700" s="289"/>
      <c r="K700" s="289"/>
      <c r="L700" s="289"/>
      <c r="M700" s="289"/>
      <c r="N700" s="289"/>
      <c r="O700" s="289"/>
      <c r="P700" s="289"/>
      <c r="Q700" s="289"/>
      <c r="R700" s="289"/>
      <c r="S700" s="290"/>
      <c r="T700" s="290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64"/>
      <c r="C701" s="264"/>
      <c r="D701" s="264"/>
      <c r="E701" s="264"/>
      <c r="F701" s="264"/>
      <c r="G701" s="264"/>
      <c r="H701" s="264"/>
      <c r="I701" s="289"/>
      <c r="J701" s="289"/>
      <c r="K701" s="289"/>
      <c r="L701" s="289"/>
      <c r="M701" s="289"/>
      <c r="N701" s="289"/>
      <c r="O701" s="289"/>
      <c r="P701" s="289"/>
      <c r="Q701" s="289"/>
      <c r="R701" s="289"/>
      <c r="S701" s="290"/>
      <c r="T701" s="290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64"/>
      <c r="C702" s="264"/>
      <c r="D702" s="264"/>
      <c r="E702" s="264"/>
      <c r="F702" s="264"/>
      <c r="G702" s="264"/>
      <c r="H702" s="264"/>
      <c r="I702" s="289"/>
      <c r="J702" s="289"/>
      <c r="K702" s="289"/>
      <c r="L702" s="289"/>
      <c r="M702" s="289"/>
      <c r="N702" s="289"/>
      <c r="O702" s="289"/>
      <c r="P702" s="289"/>
      <c r="Q702" s="289"/>
      <c r="R702" s="289"/>
      <c r="S702" s="290"/>
      <c r="T702" s="290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64"/>
      <c r="C703" s="264"/>
      <c r="D703" s="264"/>
      <c r="E703" s="264"/>
      <c r="F703" s="264"/>
      <c r="G703" s="264"/>
      <c r="H703" s="264"/>
      <c r="I703" s="289"/>
      <c r="J703" s="289"/>
      <c r="K703" s="289"/>
      <c r="L703" s="289"/>
      <c r="M703" s="289"/>
      <c r="N703" s="289"/>
      <c r="O703" s="289"/>
      <c r="P703" s="289"/>
      <c r="Q703" s="289"/>
      <c r="R703" s="289"/>
      <c r="S703" s="290"/>
      <c r="T703" s="290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64"/>
      <c r="C704" s="264"/>
      <c r="D704" s="264"/>
      <c r="E704" s="264"/>
      <c r="F704" s="264"/>
      <c r="G704" s="264"/>
      <c r="H704" s="264"/>
      <c r="I704" s="289"/>
      <c r="J704" s="289"/>
      <c r="K704" s="289"/>
      <c r="L704" s="289"/>
      <c r="M704" s="289"/>
      <c r="N704" s="289"/>
      <c r="O704" s="289"/>
      <c r="P704" s="289"/>
      <c r="Q704" s="289"/>
      <c r="R704" s="289"/>
      <c r="S704" s="290"/>
      <c r="T704" s="290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64"/>
      <c r="C705" s="264"/>
      <c r="D705" s="264"/>
      <c r="E705" s="264"/>
      <c r="F705" s="264"/>
      <c r="G705" s="264"/>
      <c r="H705" s="264"/>
      <c r="I705" s="289"/>
      <c r="J705" s="289"/>
      <c r="K705" s="289"/>
      <c r="L705" s="289"/>
      <c r="M705" s="289"/>
      <c r="N705" s="289"/>
      <c r="O705" s="289"/>
      <c r="P705" s="289"/>
      <c r="Q705" s="289"/>
      <c r="R705" s="289"/>
      <c r="S705" s="290"/>
      <c r="T705" s="290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64"/>
      <c r="C706" s="264"/>
      <c r="D706" s="264"/>
      <c r="E706" s="264"/>
      <c r="F706" s="264"/>
      <c r="G706" s="264"/>
      <c r="H706" s="264"/>
      <c r="I706" s="289"/>
      <c r="J706" s="289"/>
      <c r="K706" s="289"/>
      <c r="L706" s="289"/>
      <c r="M706" s="289"/>
      <c r="N706" s="289"/>
      <c r="O706" s="289"/>
      <c r="P706" s="289"/>
      <c r="Q706" s="289"/>
      <c r="R706" s="289"/>
      <c r="S706" s="290"/>
      <c r="T706" s="290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64"/>
      <c r="C707" s="264"/>
      <c r="D707" s="264"/>
      <c r="E707" s="264"/>
      <c r="F707" s="264"/>
      <c r="G707" s="264"/>
      <c r="H707" s="264"/>
      <c r="I707" s="289"/>
      <c r="J707" s="289"/>
      <c r="K707" s="289"/>
      <c r="L707" s="289"/>
      <c r="M707" s="289"/>
      <c r="N707" s="289"/>
      <c r="O707" s="289"/>
      <c r="P707" s="289"/>
      <c r="Q707" s="289"/>
      <c r="R707" s="289"/>
      <c r="S707" s="290"/>
      <c r="T707" s="290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64"/>
      <c r="C708" s="264"/>
      <c r="D708" s="264"/>
      <c r="E708" s="264"/>
      <c r="F708" s="264"/>
      <c r="G708" s="264"/>
      <c r="H708" s="264"/>
      <c r="I708" s="289"/>
      <c r="J708" s="289"/>
      <c r="K708" s="289"/>
      <c r="L708" s="289"/>
      <c r="M708" s="289"/>
      <c r="N708" s="289"/>
      <c r="O708" s="289"/>
      <c r="P708" s="289"/>
      <c r="Q708" s="289"/>
      <c r="R708" s="289"/>
      <c r="S708" s="290"/>
      <c r="T708" s="290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64"/>
      <c r="C709" s="264"/>
      <c r="D709" s="264"/>
      <c r="E709" s="264"/>
      <c r="F709" s="264"/>
      <c r="G709" s="264"/>
      <c r="H709" s="264"/>
      <c r="I709" s="289"/>
      <c r="J709" s="289"/>
      <c r="K709" s="289"/>
      <c r="L709" s="289"/>
      <c r="M709" s="289"/>
      <c r="N709" s="289"/>
      <c r="O709" s="289"/>
      <c r="P709" s="289"/>
      <c r="Q709" s="289"/>
      <c r="R709" s="289"/>
      <c r="S709" s="290"/>
      <c r="T709" s="290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64"/>
      <c r="C710" s="264"/>
      <c r="D710" s="264"/>
      <c r="E710" s="264"/>
      <c r="F710" s="264"/>
      <c r="G710" s="264"/>
      <c r="H710" s="264"/>
      <c r="I710" s="289"/>
      <c r="J710" s="289"/>
      <c r="K710" s="289"/>
      <c r="L710" s="289"/>
      <c r="M710" s="289"/>
      <c r="N710" s="289"/>
      <c r="O710" s="289"/>
      <c r="P710" s="289"/>
      <c r="Q710" s="289"/>
      <c r="R710" s="289"/>
      <c r="S710" s="290"/>
      <c r="T710" s="290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64"/>
      <c r="C711" s="264"/>
      <c r="D711" s="264"/>
      <c r="E711" s="264"/>
      <c r="F711" s="264"/>
      <c r="G711" s="264"/>
      <c r="H711" s="264"/>
      <c r="I711" s="289"/>
      <c r="J711" s="289"/>
      <c r="K711" s="289"/>
      <c r="L711" s="289"/>
      <c r="M711" s="289"/>
      <c r="N711" s="289"/>
      <c r="O711" s="289"/>
      <c r="P711" s="289"/>
      <c r="Q711" s="289"/>
      <c r="R711" s="289"/>
      <c r="S711" s="290"/>
      <c r="T711" s="290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64"/>
      <c r="C712" s="264"/>
      <c r="D712" s="264"/>
      <c r="E712" s="264"/>
      <c r="F712" s="264"/>
      <c r="G712" s="264"/>
      <c r="H712" s="264"/>
      <c r="I712" s="289"/>
      <c r="J712" s="289"/>
      <c r="K712" s="289"/>
      <c r="L712" s="289"/>
      <c r="M712" s="289"/>
      <c r="N712" s="289"/>
      <c r="O712" s="289"/>
      <c r="P712" s="289"/>
      <c r="Q712" s="289"/>
      <c r="R712" s="289"/>
      <c r="S712" s="290"/>
      <c r="T712" s="290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64"/>
      <c r="C713" s="264"/>
      <c r="D713" s="264"/>
      <c r="E713" s="264"/>
      <c r="F713" s="264"/>
      <c r="G713" s="264"/>
      <c r="H713" s="264"/>
      <c r="I713" s="289"/>
      <c r="J713" s="289"/>
      <c r="K713" s="289"/>
      <c r="L713" s="289"/>
      <c r="M713" s="289"/>
      <c r="N713" s="289"/>
      <c r="O713" s="289"/>
      <c r="P713" s="289"/>
      <c r="Q713" s="289"/>
      <c r="R713" s="289"/>
      <c r="S713" s="290"/>
      <c r="T713" s="290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64"/>
      <c r="C714" s="264"/>
      <c r="D714" s="264"/>
      <c r="E714" s="264"/>
      <c r="F714" s="264"/>
      <c r="G714" s="264"/>
      <c r="H714" s="264"/>
      <c r="I714" s="289"/>
      <c r="J714" s="289"/>
      <c r="K714" s="289"/>
      <c r="L714" s="289"/>
      <c r="M714" s="289"/>
      <c r="N714" s="289"/>
      <c r="O714" s="289"/>
      <c r="P714" s="289"/>
      <c r="Q714" s="289"/>
      <c r="R714" s="289"/>
      <c r="S714" s="290"/>
      <c r="T714" s="290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64"/>
      <c r="C715" s="264"/>
      <c r="D715" s="264"/>
      <c r="E715" s="264"/>
      <c r="F715" s="264"/>
      <c r="G715" s="264"/>
      <c r="H715" s="264"/>
      <c r="I715" s="289"/>
      <c r="J715" s="289"/>
      <c r="K715" s="289"/>
      <c r="L715" s="289"/>
      <c r="M715" s="289"/>
      <c r="N715" s="289"/>
      <c r="O715" s="289"/>
      <c r="P715" s="289"/>
      <c r="Q715" s="289"/>
      <c r="R715" s="289"/>
      <c r="S715" s="290"/>
      <c r="T715" s="290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64"/>
      <c r="C716" s="264"/>
      <c r="D716" s="264"/>
      <c r="E716" s="264"/>
      <c r="F716" s="264"/>
      <c r="G716" s="264"/>
      <c r="H716" s="264"/>
      <c r="I716" s="289"/>
      <c r="J716" s="289"/>
      <c r="K716" s="289"/>
      <c r="L716" s="289"/>
      <c r="M716" s="289"/>
      <c r="N716" s="289"/>
      <c r="O716" s="289"/>
      <c r="P716" s="289"/>
      <c r="Q716" s="289"/>
      <c r="R716" s="289"/>
      <c r="S716" s="290"/>
      <c r="T716" s="290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64"/>
      <c r="C717" s="264"/>
      <c r="D717" s="264"/>
      <c r="E717" s="264"/>
      <c r="F717" s="264"/>
      <c r="G717" s="264"/>
      <c r="H717" s="264"/>
      <c r="I717" s="289"/>
      <c r="J717" s="289"/>
      <c r="K717" s="289"/>
      <c r="L717" s="289"/>
      <c r="M717" s="289"/>
      <c r="N717" s="289"/>
      <c r="O717" s="289"/>
      <c r="P717" s="289"/>
      <c r="Q717" s="289"/>
      <c r="R717" s="289"/>
      <c r="S717" s="290"/>
      <c r="T717" s="290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64"/>
      <c r="C718" s="264"/>
      <c r="D718" s="264"/>
      <c r="E718" s="264"/>
      <c r="F718" s="264"/>
      <c r="G718" s="264"/>
      <c r="H718" s="264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90"/>
      <c r="T718" s="290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64"/>
      <c r="C719" s="264"/>
      <c r="D719" s="264"/>
      <c r="E719" s="264"/>
      <c r="F719" s="264"/>
      <c r="G719" s="264"/>
      <c r="H719" s="264"/>
      <c r="I719" s="289"/>
      <c r="J719" s="289"/>
      <c r="K719" s="289"/>
      <c r="L719" s="289"/>
      <c r="M719" s="289"/>
      <c r="N719" s="289"/>
      <c r="O719" s="289"/>
      <c r="P719" s="289"/>
      <c r="Q719" s="289"/>
      <c r="R719" s="289"/>
      <c r="S719" s="290"/>
      <c r="T719" s="290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64"/>
      <c r="C720" s="264"/>
      <c r="D720" s="264"/>
      <c r="E720" s="264"/>
      <c r="F720" s="264"/>
      <c r="G720" s="264"/>
      <c r="H720" s="264"/>
      <c r="I720" s="289"/>
      <c r="J720" s="289"/>
      <c r="K720" s="289"/>
      <c r="L720" s="289"/>
      <c r="M720" s="289"/>
      <c r="N720" s="289"/>
      <c r="O720" s="289"/>
      <c r="P720" s="289"/>
      <c r="Q720" s="289"/>
      <c r="R720" s="289"/>
      <c r="S720" s="290"/>
      <c r="T720" s="290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64"/>
      <c r="C721" s="264"/>
      <c r="D721" s="264"/>
      <c r="E721" s="264"/>
      <c r="F721" s="264"/>
      <c r="G721" s="264"/>
      <c r="H721" s="264"/>
      <c r="I721" s="289"/>
      <c r="J721" s="289"/>
      <c r="K721" s="289"/>
      <c r="L721" s="289"/>
      <c r="M721" s="289"/>
      <c r="N721" s="289"/>
      <c r="O721" s="289"/>
      <c r="P721" s="289"/>
      <c r="Q721" s="289"/>
      <c r="R721" s="289"/>
      <c r="S721" s="290"/>
      <c r="T721" s="290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64"/>
      <c r="C722" s="264"/>
      <c r="D722" s="264"/>
      <c r="E722" s="264"/>
      <c r="F722" s="264"/>
      <c r="G722" s="264"/>
      <c r="H722" s="264"/>
      <c r="I722" s="289"/>
      <c r="J722" s="289"/>
      <c r="K722" s="289"/>
      <c r="L722" s="289"/>
      <c r="M722" s="289"/>
      <c r="N722" s="289"/>
      <c r="O722" s="289"/>
      <c r="P722" s="289"/>
      <c r="Q722" s="289"/>
      <c r="R722" s="289"/>
      <c r="S722" s="290"/>
      <c r="T722" s="290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64"/>
      <c r="C723" s="264"/>
      <c r="D723" s="264"/>
      <c r="E723" s="264"/>
      <c r="F723" s="264"/>
      <c r="G723" s="264"/>
      <c r="H723" s="264"/>
      <c r="I723" s="289"/>
      <c r="J723" s="289"/>
      <c r="K723" s="289"/>
      <c r="L723" s="289"/>
      <c r="M723" s="289"/>
      <c r="N723" s="289"/>
      <c r="O723" s="289"/>
      <c r="P723" s="289"/>
      <c r="Q723" s="289"/>
      <c r="R723" s="289"/>
      <c r="S723" s="290"/>
      <c r="T723" s="290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64"/>
      <c r="C724" s="264"/>
      <c r="D724" s="264"/>
      <c r="E724" s="264"/>
      <c r="F724" s="264"/>
      <c r="G724" s="264"/>
      <c r="H724" s="264"/>
      <c r="I724" s="289"/>
      <c r="J724" s="289"/>
      <c r="K724" s="289"/>
      <c r="L724" s="289"/>
      <c r="M724" s="289"/>
      <c r="N724" s="289"/>
      <c r="O724" s="289"/>
      <c r="P724" s="289"/>
      <c r="Q724" s="289"/>
      <c r="R724" s="289"/>
      <c r="S724" s="290"/>
      <c r="T724" s="290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64"/>
      <c r="C725" s="264"/>
      <c r="D725" s="264"/>
      <c r="E725" s="264"/>
      <c r="F725" s="264"/>
      <c r="G725" s="264"/>
      <c r="H725" s="264"/>
      <c r="I725" s="289"/>
      <c r="J725" s="289"/>
      <c r="K725" s="289"/>
      <c r="L725" s="289"/>
      <c r="M725" s="289"/>
      <c r="N725" s="289"/>
      <c r="O725" s="289"/>
      <c r="P725" s="289"/>
      <c r="Q725" s="289"/>
      <c r="R725" s="289"/>
      <c r="S725" s="290"/>
      <c r="T725" s="290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64"/>
      <c r="C726" s="264"/>
      <c r="D726" s="264"/>
      <c r="E726" s="264"/>
      <c r="F726" s="264"/>
      <c r="G726" s="264"/>
      <c r="H726" s="264"/>
      <c r="I726" s="289"/>
      <c r="J726" s="289"/>
      <c r="K726" s="289"/>
      <c r="L726" s="289"/>
      <c r="M726" s="289"/>
      <c r="N726" s="289"/>
      <c r="O726" s="289"/>
      <c r="P726" s="289"/>
      <c r="Q726" s="289"/>
      <c r="R726" s="289"/>
      <c r="S726" s="290"/>
      <c r="T726" s="290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64"/>
      <c r="C727" s="264"/>
      <c r="D727" s="264"/>
      <c r="E727" s="264"/>
      <c r="F727" s="264"/>
      <c r="G727" s="264"/>
      <c r="H727" s="264"/>
      <c r="I727" s="289"/>
      <c r="J727" s="289"/>
      <c r="K727" s="289"/>
      <c r="L727" s="289"/>
      <c r="M727" s="289"/>
      <c r="N727" s="289"/>
      <c r="O727" s="289"/>
      <c r="P727" s="289"/>
      <c r="Q727" s="289"/>
      <c r="R727" s="289"/>
      <c r="S727" s="290"/>
      <c r="T727" s="290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64"/>
      <c r="C728" s="264"/>
      <c r="D728" s="264"/>
      <c r="E728" s="264"/>
      <c r="F728" s="264"/>
      <c r="G728" s="264"/>
      <c r="H728" s="264"/>
      <c r="I728" s="289"/>
      <c r="J728" s="289"/>
      <c r="K728" s="289"/>
      <c r="L728" s="289"/>
      <c r="M728" s="289"/>
      <c r="N728" s="289"/>
      <c r="O728" s="289"/>
      <c r="P728" s="289"/>
      <c r="Q728" s="289"/>
      <c r="R728" s="289"/>
      <c r="S728" s="290"/>
      <c r="T728" s="290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64"/>
      <c r="C729" s="264"/>
      <c r="D729" s="264"/>
      <c r="E729" s="264"/>
      <c r="F729" s="264"/>
      <c r="G729" s="264"/>
      <c r="H729" s="264"/>
      <c r="I729" s="289"/>
      <c r="J729" s="289"/>
      <c r="K729" s="289"/>
      <c r="L729" s="289"/>
      <c r="M729" s="289"/>
      <c r="N729" s="289"/>
      <c r="O729" s="289"/>
      <c r="P729" s="289"/>
      <c r="Q729" s="289"/>
      <c r="R729" s="289"/>
      <c r="S729" s="290"/>
      <c r="T729" s="290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64"/>
      <c r="C730" s="264"/>
      <c r="D730" s="264"/>
      <c r="E730" s="264"/>
      <c r="F730" s="264"/>
      <c r="G730" s="264"/>
      <c r="H730" s="264"/>
      <c r="I730" s="289"/>
      <c r="J730" s="289"/>
      <c r="K730" s="289"/>
      <c r="L730" s="289"/>
      <c r="M730" s="289"/>
      <c r="N730" s="289"/>
      <c r="O730" s="289"/>
      <c r="P730" s="289"/>
      <c r="Q730" s="289"/>
      <c r="R730" s="289"/>
      <c r="S730" s="290"/>
      <c r="T730" s="290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64"/>
      <c r="C731" s="264"/>
      <c r="D731" s="264"/>
      <c r="E731" s="264"/>
      <c r="F731" s="264"/>
      <c r="G731" s="264"/>
      <c r="H731" s="264"/>
      <c r="I731" s="289"/>
      <c r="J731" s="289"/>
      <c r="K731" s="289"/>
      <c r="L731" s="289"/>
      <c r="M731" s="289"/>
      <c r="N731" s="289"/>
      <c r="O731" s="289"/>
      <c r="P731" s="289"/>
      <c r="Q731" s="289"/>
      <c r="R731" s="289"/>
      <c r="S731" s="290"/>
      <c r="T731" s="290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64"/>
      <c r="C732" s="264"/>
      <c r="D732" s="264"/>
      <c r="E732" s="264"/>
      <c r="F732" s="264"/>
      <c r="G732" s="264"/>
      <c r="H732" s="264"/>
      <c r="I732" s="289"/>
      <c r="J732" s="289"/>
      <c r="K732" s="289"/>
      <c r="L732" s="289"/>
      <c r="M732" s="289"/>
      <c r="N732" s="289"/>
      <c r="O732" s="289"/>
      <c r="P732" s="289"/>
      <c r="Q732" s="289"/>
      <c r="R732" s="289"/>
      <c r="S732" s="290"/>
      <c r="T732" s="290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64"/>
      <c r="C733" s="264"/>
      <c r="D733" s="264"/>
      <c r="E733" s="264"/>
      <c r="F733" s="264"/>
      <c r="G733" s="264"/>
      <c r="H733" s="264"/>
      <c r="I733" s="289"/>
      <c r="J733" s="289"/>
      <c r="K733" s="289"/>
      <c r="L733" s="289"/>
      <c r="M733" s="289"/>
      <c r="N733" s="289"/>
      <c r="O733" s="289"/>
      <c r="P733" s="289"/>
      <c r="Q733" s="289"/>
      <c r="R733" s="289"/>
      <c r="S733" s="290"/>
      <c r="T733" s="290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64"/>
      <c r="C734" s="264"/>
      <c r="D734" s="264"/>
      <c r="E734" s="264"/>
      <c r="F734" s="264"/>
      <c r="G734" s="264"/>
      <c r="H734" s="264"/>
      <c r="I734" s="289"/>
      <c r="J734" s="289"/>
      <c r="K734" s="289"/>
      <c r="L734" s="289"/>
      <c r="M734" s="289"/>
      <c r="N734" s="289"/>
      <c r="O734" s="289"/>
      <c r="P734" s="289"/>
      <c r="Q734" s="289"/>
      <c r="R734" s="289"/>
      <c r="S734" s="290"/>
      <c r="T734" s="290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64"/>
      <c r="C735" s="264"/>
      <c r="D735" s="264"/>
      <c r="E735" s="264"/>
      <c r="F735" s="264"/>
      <c r="G735" s="264"/>
      <c r="H735" s="264"/>
      <c r="I735" s="289"/>
      <c r="J735" s="289"/>
      <c r="K735" s="289"/>
      <c r="L735" s="289"/>
      <c r="M735" s="289"/>
      <c r="N735" s="289"/>
      <c r="O735" s="289"/>
      <c r="P735" s="289"/>
      <c r="Q735" s="289"/>
      <c r="R735" s="289"/>
      <c r="S735" s="290"/>
      <c r="T735" s="290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64"/>
      <c r="C736" s="264"/>
      <c r="D736" s="264"/>
      <c r="E736" s="264"/>
      <c r="F736" s="264"/>
      <c r="G736" s="264"/>
      <c r="H736" s="264"/>
      <c r="I736" s="289"/>
      <c r="J736" s="289"/>
      <c r="K736" s="289"/>
      <c r="L736" s="289"/>
      <c r="M736" s="289"/>
      <c r="N736" s="289"/>
      <c r="O736" s="289"/>
      <c r="P736" s="289"/>
      <c r="Q736" s="289"/>
      <c r="R736" s="289"/>
      <c r="S736" s="290"/>
      <c r="T736" s="290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64"/>
      <c r="C737" s="264"/>
      <c r="D737" s="264"/>
      <c r="E737" s="264"/>
      <c r="F737" s="264"/>
      <c r="G737" s="264"/>
      <c r="H737" s="264"/>
      <c r="I737" s="289"/>
      <c r="J737" s="289"/>
      <c r="K737" s="289"/>
      <c r="L737" s="289"/>
      <c r="M737" s="289"/>
      <c r="N737" s="289"/>
      <c r="O737" s="289"/>
      <c r="P737" s="289"/>
      <c r="Q737" s="289"/>
      <c r="R737" s="289"/>
      <c r="S737" s="290"/>
      <c r="T737" s="290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64"/>
      <c r="C738" s="264"/>
      <c r="D738" s="264"/>
      <c r="E738" s="264"/>
      <c r="F738" s="264"/>
      <c r="G738" s="264"/>
      <c r="H738" s="264"/>
      <c r="I738" s="289"/>
      <c r="J738" s="289"/>
      <c r="K738" s="289"/>
      <c r="L738" s="289"/>
      <c r="M738" s="289"/>
      <c r="N738" s="289"/>
      <c r="O738" s="289"/>
      <c r="P738" s="289"/>
      <c r="Q738" s="289"/>
      <c r="R738" s="289"/>
      <c r="S738" s="290"/>
      <c r="T738" s="290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64"/>
      <c r="C739" s="264"/>
      <c r="D739" s="264"/>
      <c r="E739" s="264"/>
      <c r="F739" s="264"/>
      <c r="G739" s="264"/>
      <c r="H739" s="264"/>
      <c r="I739" s="289"/>
      <c r="J739" s="289"/>
      <c r="K739" s="289"/>
      <c r="L739" s="289"/>
      <c r="M739" s="289"/>
      <c r="N739" s="289"/>
      <c r="O739" s="289"/>
      <c r="P739" s="289"/>
      <c r="Q739" s="289"/>
      <c r="R739" s="289"/>
      <c r="S739" s="290"/>
      <c r="T739" s="290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64"/>
      <c r="C740" s="264"/>
      <c r="D740" s="264"/>
      <c r="E740" s="264"/>
      <c r="F740" s="264"/>
      <c r="G740" s="264"/>
      <c r="H740" s="264"/>
      <c r="I740" s="289"/>
      <c r="J740" s="289"/>
      <c r="K740" s="289"/>
      <c r="L740" s="289"/>
      <c r="M740" s="289"/>
      <c r="N740" s="289"/>
      <c r="O740" s="289"/>
      <c r="P740" s="289"/>
      <c r="Q740" s="289"/>
      <c r="R740" s="289"/>
      <c r="S740" s="290"/>
      <c r="T740" s="290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64"/>
      <c r="C741" s="264"/>
      <c r="D741" s="264"/>
      <c r="E741" s="264"/>
      <c r="F741" s="264"/>
      <c r="G741" s="264"/>
      <c r="H741" s="264"/>
      <c r="I741" s="289"/>
      <c r="J741" s="289"/>
      <c r="K741" s="289"/>
      <c r="L741" s="289"/>
      <c r="M741" s="289"/>
      <c r="N741" s="289"/>
      <c r="O741" s="289"/>
      <c r="P741" s="289"/>
      <c r="Q741" s="289"/>
      <c r="R741" s="289"/>
      <c r="S741" s="290"/>
      <c r="T741" s="290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64"/>
      <c r="C742" s="264"/>
      <c r="D742" s="264"/>
      <c r="E742" s="264"/>
      <c r="F742" s="264"/>
      <c r="G742" s="264"/>
      <c r="H742" s="264"/>
      <c r="I742" s="289"/>
      <c r="J742" s="289"/>
      <c r="K742" s="289"/>
      <c r="L742" s="289"/>
      <c r="M742" s="289"/>
      <c r="N742" s="289"/>
      <c r="O742" s="289"/>
      <c r="P742" s="289"/>
      <c r="Q742" s="289"/>
      <c r="R742" s="289"/>
      <c r="S742" s="290"/>
      <c r="T742" s="290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64"/>
      <c r="C743" s="264"/>
      <c r="D743" s="264"/>
      <c r="E743" s="264"/>
      <c r="F743" s="264"/>
      <c r="G743" s="264"/>
      <c r="H743" s="264"/>
      <c r="I743" s="289"/>
      <c r="J743" s="289"/>
      <c r="K743" s="289"/>
      <c r="L743" s="289"/>
      <c r="M743" s="289"/>
      <c r="N743" s="289"/>
      <c r="O743" s="289"/>
      <c r="P743" s="289"/>
      <c r="Q743" s="289"/>
      <c r="R743" s="289"/>
      <c r="S743" s="290"/>
      <c r="T743" s="290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64"/>
      <c r="C744" s="264"/>
      <c r="D744" s="264"/>
      <c r="E744" s="264"/>
      <c r="F744" s="264"/>
      <c r="G744" s="264"/>
      <c r="H744" s="264"/>
      <c r="I744" s="289"/>
      <c r="J744" s="289"/>
      <c r="K744" s="289"/>
      <c r="L744" s="289"/>
      <c r="M744" s="289"/>
      <c r="N744" s="289"/>
      <c r="O744" s="289"/>
      <c r="P744" s="289"/>
      <c r="Q744" s="289"/>
      <c r="R744" s="289"/>
      <c r="S744" s="290"/>
      <c r="T744" s="290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64"/>
      <c r="C745" s="264"/>
      <c r="D745" s="264"/>
      <c r="E745" s="264"/>
      <c r="F745" s="264"/>
      <c r="G745" s="264"/>
      <c r="H745" s="264"/>
      <c r="I745" s="289"/>
      <c r="J745" s="289"/>
      <c r="K745" s="289"/>
      <c r="L745" s="289"/>
      <c r="M745" s="289"/>
      <c r="N745" s="289"/>
      <c r="O745" s="289"/>
      <c r="P745" s="289"/>
      <c r="Q745" s="289"/>
      <c r="R745" s="289"/>
      <c r="S745" s="290"/>
      <c r="T745" s="290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64"/>
      <c r="C746" s="264"/>
      <c r="D746" s="264"/>
      <c r="E746" s="264"/>
      <c r="F746" s="264"/>
      <c r="G746" s="264"/>
      <c r="H746" s="264"/>
      <c r="I746" s="289"/>
      <c r="J746" s="289"/>
      <c r="K746" s="289"/>
      <c r="L746" s="289"/>
      <c r="M746" s="289"/>
      <c r="N746" s="289"/>
      <c r="O746" s="289"/>
      <c r="P746" s="289"/>
      <c r="Q746" s="289"/>
      <c r="R746" s="289"/>
      <c r="S746" s="290"/>
      <c r="T746" s="290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64"/>
      <c r="C747" s="264"/>
      <c r="D747" s="264"/>
      <c r="E747" s="264"/>
      <c r="F747" s="264"/>
      <c r="G747" s="264"/>
      <c r="H747" s="264"/>
      <c r="I747" s="289"/>
      <c r="J747" s="289"/>
      <c r="K747" s="289"/>
      <c r="L747" s="289"/>
      <c r="M747" s="289"/>
      <c r="N747" s="289"/>
      <c r="O747" s="289"/>
      <c r="P747" s="289"/>
      <c r="Q747" s="289"/>
      <c r="R747" s="289"/>
      <c r="S747" s="290"/>
      <c r="T747" s="290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64"/>
      <c r="C748" s="264"/>
      <c r="D748" s="264"/>
      <c r="E748" s="264"/>
      <c r="F748" s="264"/>
      <c r="G748" s="264"/>
      <c r="H748" s="264"/>
      <c r="I748" s="289"/>
      <c r="J748" s="289"/>
      <c r="K748" s="289"/>
      <c r="L748" s="289"/>
      <c r="M748" s="289"/>
      <c r="N748" s="289"/>
      <c r="O748" s="289"/>
      <c r="P748" s="289"/>
      <c r="Q748" s="289"/>
      <c r="R748" s="289"/>
      <c r="S748" s="290"/>
      <c r="T748" s="290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64"/>
      <c r="C749" s="264"/>
      <c r="D749" s="264"/>
      <c r="E749" s="264"/>
      <c r="F749" s="264"/>
      <c r="G749" s="264"/>
      <c r="H749" s="264"/>
      <c r="I749" s="289"/>
      <c r="J749" s="289"/>
      <c r="K749" s="289"/>
      <c r="L749" s="289"/>
      <c r="M749" s="289"/>
      <c r="N749" s="289"/>
      <c r="O749" s="289"/>
      <c r="P749" s="289"/>
      <c r="Q749" s="289"/>
      <c r="R749" s="289"/>
      <c r="S749" s="290"/>
      <c r="T749" s="290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64"/>
      <c r="C750" s="264"/>
      <c r="D750" s="264"/>
      <c r="E750" s="264"/>
      <c r="F750" s="264"/>
      <c r="G750" s="264"/>
      <c r="H750" s="264"/>
      <c r="I750" s="289"/>
      <c r="J750" s="289"/>
      <c r="K750" s="289"/>
      <c r="L750" s="289"/>
      <c r="M750" s="289"/>
      <c r="N750" s="289"/>
      <c r="O750" s="289"/>
      <c r="P750" s="289"/>
      <c r="Q750" s="289"/>
      <c r="R750" s="289"/>
      <c r="S750" s="290"/>
      <c r="T750" s="290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64"/>
      <c r="C751" s="264"/>
      <c r="D751" s="264"/>
      <c r="E751" s="264"/>
      <c r="F751" s="264"/>
      <c r="G751" s="264"/>
      <c r="H751" s="264"/>
      <c r="I751" s="289"/>
      <c r="J751" s="289"/>
      <c r="K751" s="289"/>
      <c r="L751" s="289"/>
      <c r="M751" s="289"/>
      <c r="N751" s="289"/>
      <c r="O751" s="289"/>
      <c r="P751" s="289"/>
      <c r="Q751" s="289"/>
      <c r="R751" s="289"/>
      <c r="S751" s="290"/>
      <c r="T751" s="290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64"/>
      <c r="C752" s="264"/>
      <c r="D752" s="264"/>
      <c r="E752" s="264"/>
      <c r="F752" s="264"/>
      <c r="G752" s="264"/>
      <c r="H752" s="264"/>
      <c r="I752" s="289"/>
      <c r="J752" s="289"/>
      <c r="K752" s="289"/>
      <c r="L752" s="289"/>
      <c r="M752" s="289"/>
      <c r="N752" s="289"/>
      <c r="O752" s="289"/>
      <c r="P752" s="289"/>
      <c r="Q752" s="289"/>
      <c r="R752" s="289"/>
      <c r="S752" s="290"/>
      <c r="T752" s="290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64"/>
      <c r="C753" s="264"/>
      <c r="D753" s="264"/>
      <c r="E753" s="264"/>
      <c r="F753" s="264"/>
      <c r="G753" s="264"/>
      <c r="H753" s="264"/>
      <c r="I753" s="289"/>
      <c r="J753" s="289"/>
      <c r="K753" s="289"/>
      <c r="L753" s="289"/>
      <c r="M753" s="289"/>
      <c r="N753" s="289"/>
      <c r="O753" s="289"/>
      <c r="P753" s="289"/>
      <c r="Q753" s="289"/>
      <c r="R753" s="289"/>
      <c r="S753" s="290"/>
      <c r="T753" s="290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64"/>
      <c r="C754" s="264"/>
      <c r="D754" s="264"/>
      <c r="E754" s="264"/>
      <c r="F754" s="264"/>
      <c r="G754" s="264"/>
      <c r="H754" s="264"/>
      <c r="I754" s="289"/>
      <c r="J754" s="289"/>
      <c r="K754" s="289"/>
      <c r="L754" s="289"/>
      <c r="M754" s="289"/>
      <c r="N754" s="289"/>
      <c r="O754" s="289"/>
      <c r="P754" s="289"/>
      <c r="Q754" s="289"/>
      <c r="R754" s="289"/>
      <c r="S754" s="290"/>
      <c r="T754" s="290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64"/>
      <c r="C755" s="264"/>
      <c r="D755" s="264"/>
      <c r="E755" s="264"/>
      <c r="F755" s="264"/>
      <c r="G755" s="264"/>
      <c r="H755" s="264"/>
      <c r="I755" s="289"/>
      <c r="J755" s="289"/>
      <c r="K755" s="289"/>
      <c r="L755" s="289"/>
      <c r="M755" s="289"/>
      <c r="N755" s="289"/>
      <c r="O755" s="289"/>
      <c r="P755" s="289"/>
      <c r="Q755" s="289"/>
      <c r="R755" s="289"/>
      <c r="S755" s="290"/>
      <c r="T755" s="290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64"/>
      <c r="C756" s="264"/>
      <c r="D756" s="264"/>
      <c r="E756" s="264"/>
      <c r="F756" s="264"/>
      <c r="G756" s="264"/>
      <c r="H756" s="264"/>
      <c r="I756" s="289"/>
      <c r="J756" s="289"/>
      <c r="K756" s="289"/>
      <c r="L756" s="289"/>
      <c r="M756" s="289"/>
      <c r="N756" s="289"/>
      <c r="O756" s="289"/>
      <c r="P756" s="289"/>
      <c r="Q756" s="289"/>
      <c r="R756" s="289"/>
      <c r="S756" s="290"/>
      <c r="T756" s="290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64"/>
      <c r="C757" s="264"/>
      <c r="D757" s="264"/>
      <c r="E757" s="264"/>
      <c r="F757" s="264"/>
      <c r="G757" s="264"/>
      <c r="H757" s="264"/>
      <c r="I757" s="289"/>
      <c r="J757" s="289"/>
      <c r="K757" s="289"/>
      <c r="L757" s="289"/>
      <c r="M757" s="289"/>
      <c r="N757" s="289"/>
      <c r="O757" s="289"/>
      <c r="P757" s="289"/>
      <c r="Q757" s="289"/>
      <c r="R757" s="289"/>
      <c r="S757" s="290"/>
      <c r="T757" s="290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64"/>
      <c r="C758" s="264"/>
      <c r="D758" s="264"/>
      <c r="E758" s="264"/>
      <c r="F758" s="264"/>
      <c r="G758" s="264"/>
      <c r="H758" s="264"/>
      <c r="I758" s="289"/>
      <c r="J758" s="289"/>
      <c r="K758" s="289"/>
      <c r="L758" s="289"/>
      <c r="M758" s="289"/>
      <c r="N758" s="289"/>
      <c r="O758" s="289"/>
      <c r="P758" s="289"/>
      <c r="Q758" s="289"/>
      <c r="R758" s="289"/>
      <c r="S758" s="290"/>
      <c r="T758" s="290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64"/>
      <c r="C759" s="264"/>
      <c r="D759" s="264"/>
      <c r="E759" s="264"/>
      <c r="F759" s="264"/>
      <c r="G759" s="264"/>
      <c r="H759" s="264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90"/>
      <c r="T759" s="290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64"/>
      <c r="C760" s="264"/>
      <c r="D760" s="264"/>
      <c r="E760" s="264"/>
      <c r="F760" s="264"/>
      <c r="G760" s="264"/>
      <c r="H760" s="264"/>
      <c r="I760" s="289"/>
      <c r="J760" s="289"/>
      <c r="K760" s="289"/>
      <c r="L760" s="289"/>
      <c r="M760" s="289"/>
      <c r="N760" s="289"/>
      <c r="O760" s="289"/>
      <c r="P760" s="289"/>
      <c r="Q760" s="289"/>
      <c r="R760" s="289"/>
      <c r="S760" s="290"/>
      <c r="T760" s="290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64"/>
      <c r="C761" s="264"/>
      <c r="D761" s="264"/>
      <c r="E761" s="264"/>
      <c r="F761" s="264"/>
      <c r="G761" s="264"/>
      <c r="H761" s="264"/>
      <c r="I761" s="289"/>
      <c r="J761" s="289"/>
      <c r="K761" s="289"/>
      <c r="L761" s="289"/>
      <c r="M761" s="289"/>
      <c r="N761" s="289"/>
      <c r="O761" s="289"/>
      <c r="P761" s="289"/>
      <c r="Q761" s="289"/>
      <c r="R761" s="289"/>
      <c r="S761" s="290"/>
      <c r="T761" s="290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64"/>
      <c r="C762" s="264"/>
      <c r="D762" s="264"/>
      <c r="E762" s="264"/>
      <c r="F762" s="264"/>
      <c r="G762" s="264"/>
      <c r="H762" s="264"/>
      <c r="I762" s="289"/>
      <c r="J762" s="289"/>
      <c r="K762" s="289"/>
      <c r="L762" s="289"/>
      <c r="M762" s="289"/>
      <c r="N762" s="289"/>
      <c r="O762" s="289"/>
      <c r="P762" s="289"/>
      <c r="Q762" s="289"/>
      <c r="R762" s="289"/>
      <c r="S762" s="290"/>
      <c r="T762" s="290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64"/>
      <c r="C763" s="264"/>
      <c r="D763" s="264"/>
      <c r="E763" s="264"/>
      <c r="F763" s="264"/>
      <c r="G763" s="264"/>
      <c r="H763" s="264"/>
      <c r="I763" s="289"/>
      <c r="J763" s="289"/>
      <c r="K763" s="289"/>
      <c r="L763" s="289"/>
      <c r="M763" s="289"/>
      <c r="N763" s="289"/>
      <c r="O763" s="289"/>
      <c r="P763" s="289"/>
      <c r="Q763" s="289"/>
      <c r="R763" s="289"/>
      <c r="S763" s="290"/>
      <c r="T763" s="290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64"/>
      <c r="C764" s="264"/>
      <c r="D764" s="264"/>
      <c r="E764" s="264"/>
      <c r="F764" s="264"/>
      <c r="G764" s="264"/>
      <c r="H764" s="264"/>
      <c r="I764" s="289"/>
      <c r="J764" s="289"/>
      <c r="K764" s="289"/>
      <c r="L764" s="289"/>
      <c r="M764" s="289"/>
      <c r="N764" s="289"/>
      <c r="O764" s="289"/>
      <c r="P764" s="289"/>
      <c r="Q764" s="289"/>
      <c r="R764" s="289"/>
      <c r="S764" s="290"/>
      <c r="T764" s="290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64"/>
      <c r="C765" s="264"/>
      <c r="D765" s="264"/>
      <c r="E765" s="264"/>
      <c r="F765" s="264"/>
      <c r="G765" s="264"/>
      <c r="H765" s="264"/>
      <c r="I765" s="289"/>
      <c r="J765" s="289"/>
      <c r="K765" s="289"/>
      <c r="L765" s="289"/>
      <c r="M765" s="289"/>
      <c r="N765" s="289"/>
      <c r="O765" s="289"/>
      <c r="P765" s="289"/>
      <c r="Q765" s="289"/>
      <c r="R765" s="289"/>
      <c r="S765" s="290"/>
      <c r="T765" s="290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64"/>
      <c r="C766" s="264"/>
      <c r="D766" s="264"/>
      <c r="E766" s="264"/>
      <c r="F766" s="264"/>
      <c r="G766" s="264"/>
      <c r="H766" s="264"/>
      <c r="I766" s="289"/>
      <c r="J766" s="289"/>
      <c r="K766" s="289"/>
      <c r="L766" s="289"/>
      <c r="M766" s="289"/>
      <c r="N766" s="289"/>
      <c r="O766" s="289"/>
      <c r="P766" s="289"/>
      <c r="Q766" s="289"/>
      <c r="R766" s="289"/>
      <c r="S766" s="290"/>
      <c r="T766" s="290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64"/>
      <c r="C767" s="264"/>
      <c r="D767" s="264"/>
      <c r="E767" s="264"/>
      <c r="F767" s="264"/>
      <c r="G767" s="264"/>
      <c r="H767" s="264"/>
      <c r="I767" s="289"/>
      <c r="J767" s="289"/>
      <c r="K767" s="289"/>
      <c r="L767" s="289"/>
      <c r="M767" s="289"/>
      <c r="N767" s="289"/>
      <c r="O767" s="289"/>
      <c r="P767" s="289"/>
      <c r="Q767" s="289"/>
      <c r="R767" s="289"/>
      <c r="S767" s="290"/>
      <c r="T767" s="290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64"/>
      <c r="C768" s="264"/>
      <c r="D768" s="264"/>
      <c r="E768" s="264"/>
      <c r="F768" s="264"/>
      <c r="G768" s="264"/>
      <c r="H768" s="264"/>
      <c r="I768" s="289"/>
      <c r="J768" s="289"/>
      <c r="K768" s="289"/>
      <c r="L768" s="289"/>
      <c r="M768" s="289"/>
      <c r="N768" s="289"/>
      <c r="O768" s="289"/>
      <c r="P768" s="289"/>
      <c r="Q768" s="289"/>
      <c r="R768" s="289"/>
      <c r="S768" s="290"/>
      <c r="T768" s="290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64"/>
      <c r="C769" s="264"/>
      <c r="D769" s="264"/>
      <c r="E769" s="264"/>
      <c r="F769" s="264"/>
      <c r="G769" s="264"/>
      <c r="H769" s="264"/>
      <c r="I769" s="289"/>
      <c r="J769" s="289"/>
      <c r="K769" s="289"/>
      <c r="L769" s="289"/>
      <c r="M769" s="289"/>
      <c r="N769" s="289"/>
      <c r="O769" s="289"/>
      <c r="P769" s="289"/>
      <c r="Q769" s="289"/>
      <c r="R769" s="289"/>
      <c r="S769" s="290"/>
      <c r="T769" s="290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64"/>
      <c r="C770" s="264"/>
      <c r="D770" s="264"/>
      <c r="E770" s="264"/>
      <c r="F770" s="264"/>
      <c r="G770" s="264"/>
      <c r="H770" s="264"/>
      <c r="I770" s="289"/>
      <c r="J770" s="289"/>
      <c r="K770" s="289"/>
      <c r="L770" s="289"/>
      <c r="M770" s="289"/>
      <c r="N770" s="289"/>
      <c r="O770" s="289"/>
      <c r="P770" s="289"/>
      <c r="Q770" s="289"/>
      <c r="R770" s="289"/>
      <c r="S770" s="290"/>
      <c r="T770" s="290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64"/>
      <c r="C771" s="264"/>
      <c r="D771" s="264"/>
      <c r="E771" s="264"/>
      <c r="F771" s="264"/>
      <c r="G771" s="264"/>
      <c r="H771" s="264"/>
      <c r="I771" s="289"/>
      <c r="J771" s="289"/>
      <c r="K771" s="289"/>
      <c r="L771" s="289"/>
      <c r="M771" s="289"/>
      <c r="N771" s="289"/>
      <c r="O771" s="289"/>
      <c r="P771" s="289"/>
      <c r="Q771" s="289"/>
      <c r="R771" s="289"/>
      <c r="S771" s="290"/>
      <c r="T771" s="290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64"/>
      <c r="C772" s="264"/>
      <c r="D772" s="264"/>
      <c r="E772" s="264"/>
      <c r="F772" s="264"/>
      <c r="G772" s="264"/>
      <c r="H772" s="264"/>
      <c r="I772" s="289"/>
      <c r="J772" s="289"/>
      <c r="K772" s="289"/>
      <c r="L772" s="289"/>
      <c r="M772" s="289"/>
      <c r="N772" s="289"/>
      <c r="O772" s="289"/>
      <c r="P772" s="289"/>
      <c r="Q772" s="289"/>
      <c r="R772" s="289"/>
      <c r="S772" s="290"/>
      <c r="T772" s="290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64"/>
      <c r="C773" s="264"/>
      <c r="D773" s="264"/>
      <c r="E773" s="264"/>
      <c r="F773" s="264"/>
      <c r="G773" s="264"/>
      <c r="H773" s="264"/>
      <c r="I773" s="289"/>
      <c r="J773" s="289"/>
      <c r="K773" s="289"/>
      <c r="L773" s="289"/>
      <c r="M773" s="289"/>
      <c r="N773" s="289"/>
      <c r="O773" s="289"/>
      <c r="P773" s="289"/>
      <c r="Q773" s="289"/>
      <c r="R773" s="289"/>
      <c r="S773" s="290"/>
      <c r="T773" s="290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64"/>
      <c r="C774" s="264"/>
      <c r="D774" s="264"/>
      <c r="E774" s="264"/>
      <c r="F774" s="264"/>
      <c r="G774" s="264"/>
      <c r="H774" s="264"/>
      <c r="I774" s="289"/>
      <c r="J774" s="289"/>
      <c r="K774" s="289"/>
      <c r="L774" s="289"/>
      <c r="M774" s="289"/>
      <c r="N774" s="289"/>
      <c r="O774" s="289"/>
      <c r="P774" s="289"/>
      <c r="Q774" s="289"/>
      <c r="R774" s="289"/>
      <c r="S774" s="290"/>
      <c r="T774" s="290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64"/>
      <c r="C775" s="264"/>
      <c r="D775" s="264"/>
      <c r="E775" s="264"/>
      <c r="F775" s="264"/>
      <c r="G775" s="264"/>
      <c r="H775" s="264"/>
      <c r="I775" s="289"/>
      <c r="J775" s="289"/>
      <c r="K775" s="289"/>
      <c r="L775" s="289"/>
      <c r="M775" s="289"/>
      <c r="N775" s="289"/>
      <c r="O775" s="289"/>
      <c r="P775" s="289"/>
      <c r="Q775" s="289"/>
      <c r="R775" s="289"/>
      <c r="S775" s="290"/>
      <c r="T775" s="290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64"/>
      <c r="C776" s="264"/>
      <c r="D776" s="264"/>
      <c r="E776" s="264"/>
      <c r="F776" s="264"/>
      <c r="G776" s="264"/>
      <c r="H776" s="264"/>
      <c r="I776" s="289"/>
      <c r="J776" s="289"/>
      <c r="K776" s="289"/>
      <c r="L776" s="289"/>
      <c r="M776" s="289"/>
      <c r="N776" s="289"/>
      <c r="O776" s="289"/>
      <c r="P776" s="289"/>
      <c r="Q776" s="289"/>
      <c r="R776" s="289"/>
      <c r="S776" s="290"/>
      <c r="T776" s="290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64"/>
      <c r="C777" s="264"/>
      <c r="D777" s="264"/>
      <c r="E777" s="264"/>
      <c r="F777" s="264"/>
      <c r="G777" s="264"/>
      <c r="H777" s="264"/>
      <c r="I777" s="289"/>
      <c r="J777" s="289"/>
      <c r="K777" s="289"/>
      <c r="L777" s="289"/>
      <c r="M777" s="289"/>
      <c r="N777" s="289"/>
      <c r="O777" s="289"/>
      <c r="P777" s="289"/>
      <c r="Q777" s="289"/>
      <c r="R777" s="289"/>
      <c r="S777" s="290"/>
      <c r="T777" s="290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64"/>
      <c r="C778" s="264"/>
      <c r="D778" s="264"/>
      <c r="E778" s="264"/>
      <c r="F778" s="264"/>
      <c r="G778" s="264"/>
      <c r="H778" s="264"/>
      <c r="I778" s="289"/>
      <c r="J778" s="289"/>
      <c r="K778" s="289"/>
      <c r="L778" s="289"/>
      <c r="M778" s="289"/>
      <c r="N778" s="289"/>
      <c r="O778" s="289"/>
      <c r="P778" s="289"/>
      <c r="Q778" s="289"/>
      <c r="R778" s="289"/>
      <c r="S778" s="290"/>
      <c r="T778" s="290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64"/>
      <c r="C779" s="264"/>
      <c r="D779" s="264"/>
      <c r="E779" s="264"/>
      <c r="F779" s="264"/>
      <c r="G779" s="264"/>
      <c r="H779" s="264"/>
      <c r="I779" s="289"/>
      <c r="J779" s="289"/>
      <c r="K779" s="289"/>
      <c r="L779" s="289"/>
      <c r="M779" s="289"/>
      <c r="N779" s="289"/>
      <c r="O779" s="289"/>
      <c r="P779" s="289"/>
      <c r="Q779" s="289"/>
      <c r="R779" s="289"/>
      <c r="S779" s="290"/>
      <c r="T779" s="290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64"/>
      <c r="C780" s="264"/>
      <c r="D780" s="264"/>
      <c r="E780" s="264"/>
      <c r="F780" s="264"/>
      <c r="G780" s="264"/>
      <c r="H780" s="264"/>
      <c r="I780" s="289"/>
      <c r="J780" s="289"/>
      <c r="K780" s="289"/>
      <c r="L780" s="289"/>
      <c r="M780" s="289"/>
      <c r="N780" s="289"/>
      <c r="O780" s="289"/>
      <c r="P780" s="289"/>
      <c r="Q780" s="289"/>
      <c r="R780" s="289"/>
      <c r="S780" s="290"/>
      <c r="T780" s="290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64"/>
      <c r="C781" s="264"/>
      <c r="D781" s="264"/>
      <c r="E781" s="264"/>
      <c r="F781" s="264"/>
      <c r="G781" s="264"/>
      <c r="H781" s="264"/>
      <c r="I781" s="289"/>
      <c r="J781" s="289"/>
      <c r="K781" s="289"/>
      <c r="L781" s="289"/>
      <c r="M781" s="289"/>
      <c r="N781" s="289"/>
      <c r="O781" s="289"/>
      <c r="P781" s="289"/>
      <c r="Q781" s="289"/>
      <c r="R781" s="289"/>
      <c r="S781" s="290"/>
      <c r="T781" s="290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64"/>
      <c r="C782" s="264"/>
      <c r="D782" s="264"/>
      <c r="E782" s="264"/>
      <c r="F782" s="264"/>
      <c r="G782" s="264"/>
      <c r="H782" s="264"/>
      <c r="I782" s="289"/>
      <c r="J782" s="289"/>
      <c r="K782" s="289"/>
      <c r="L782" s="289"/>
      <c r="M782" s="289"/>
      <c r="N782" s="289"/>
      <c r="O782" s="289"/>
      <c r="P782" s="289"/>
      <c r="Q782" s="289"/>
      <c r="R782" s="289"/>
      <c r="S782" s="290"/>
      <c r="T782" s="290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64"/>
      <c r="C783" s="264"/>
      <c r="D783" s="264"/>
      <c r="E783" s="264"/>
      <c r="F783" s="264"/>
      <c r="G783" s="264"/>
      <c r="H783" s="264"/>
      <c r="I783" s="289"/>
      <c r="J783" s="289"/>
      <c r="K783" s="289"/>
      <c r="L783" s="289"/>
      <c r="M783" s="289"/>
      <c r="N783" s="289"/>
      <c r="O783" s="289"/>
      <c r="P783" s="289"/>
      <c r="Q783" s="289"/>
      <c r="R783" s="289"/>
      <c r="S783" s="290"/>
      <c r="T783" s="290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64"/>
      <c r="C784" s="264"/>
      <c r="D784" s="264"/>
      <c r="E784" s="264"/>
      <c r="F784" s="264"/>
      <c r="G784" s="264"/>
      <c r="H784" s="264"/>
      <c r="I784" s="289"/>
      <c r="J784" s="289"/>
      <c r="K784" s="289"/>
      <c r="L784" s="289"/>
      <c r="M784" s="289"/>
      <c r="N784" s="289"/>
      <c r="O784" s="289"/>
      <c r="P784" s="289"/>
      <c r="Q784" s="289"/>
      <c r="R784" s="289"/>
      <c r="S784" s="290"/>
      <c r="T784" s="290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64"/>
      <c r="C785" s="264"/>
      <c r="D785" s="264"/>
      <c r="E785" s="264"/>
      <c r="F785" s="264"/>
      <c r="G785" s="264"/>
      <c r="H785" s="264"/>
      <c r="I785" s="289"/>
      <c r="J785" s="289"/>
      <c r="K785" s="289"/>
      <c r="L785" s="289"/>
      <c r="M785" s="289"/>
      <c r="N785" s="289"/>
      <c r="O785" s="289"/>
      <c r="P785" s="289"/>
      <c r="Q785" s="289"/>
      <c r="R785" s="289"/>
      <c r="S785" s="290"/>
      <c r="T785" s="290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64"/>
      <c r="C786" s="264"/>
      <c r="D786" s="264"/>
      <c r="E786" s="264"/>
      <c r="F786" s="264"/>
      <c r="G786" s="264"/>
      <c r="H786" s="264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90"/>
      <c r="T786" s="290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64"/>
      <c r="C787" s="264"/>
      <c r="D787" s="264"/>
      <c r="E787" s="264"/>
      <c r="F787" s="264"/>
      <c r="G787" s="264"/>
      <c r="H787" s="264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90"/>
      <c r="T787" s="290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64"/>
      <c r="C788" s="264"/>
      <c r="D788" s="264"/>
      <c r="E788" s="264"/>
      <c r="F788" s="264"/>
      <c r="G788" s="264"/>
      <c r="H788" s="264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90"/>
      <c r="T788" s="290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64"/>
      <c r="C789" s="264"/>
      <c r="D789" s="264"/>
      <c r="E789" s="264"/>
      <c r="F789" s="264"/>
      <c r="G789" s="264"/>
      <c r="H789" s="264"/>
      <c r="I789" s="289"/>
      <c r="J789" s="289"/>
      <c r="K789" s="289"/>
      <c r="L789" s="289"/>
      <c r="M789" s="289"/>
      <c r="N789" s="289"/>
      <c r="O789" s="289"/>
      <c r="P789" s="289"/>
      <c r="Q789" s="289"/>
      <c r="R789" s="289"/>
      <c r="S789" s="290"/>
      <c r="T789" s="290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64"/>
      <c r="C790" s="264"/>
      <c r="D790" s="264"/>
      <c r="E790" s="264"/>
      <c r="F790" s="264"/>
      <c r="G790" s="264"/>
      <c r="H790" s="264"/>
      <c r="I790" s="289"/>
      <c r="J790" s="289"/>
      <c r="K790" s="289"/>
      <c r="L790" s="289"/>
      <c r="M790" s="289"/>
      <c r="N790" s="289"/>
      <c r="O790" s="289"/>
      <c r="P790" s="289"/>
      <c r="Q790" s="289"/>
      <c r="R790" s="289"/>
      <c r="S790" s="290"/>
      <c r="T790" s="290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64"/>
      <c r="C791" s="264"/>
      <c r="D791" s="264"/>
      <c r="E791" s="264"/>
      <c r="F791" s="264"/>
      <c r="G791" s="264"/>
      <c r="H791" s="264"/>
      <c r="I791" s="289"/>
      <c r="J791" s="289"/>
      <c r="K791" s="289"/>
      <c r="L791" s="289"/>
      <c r="M791" s="289"/>
      <c r="N791" s="289"/>
      <c r="O791" s="289"/>
      <c r="P791" s="289"/>
      <c r="Q791" s="289"/>
      <c r="R791" s="289"/>
      <c r="S791" s="290"/>
      <c r="T791" s="290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64"/>
      <c r="C792" s="264"/>
      <c r="D792" s="264"/>
      <c r="E792" s="264"/>
      <c r="F792" s="264"/>
      <c r="G792" s="264"/>
      <c r="H792" s="264"/>
      <c r="I792" s="289"/>
      <c r="J792" s="289"/>
      <c r="K792" s="289"/>
      <c r="L792" s="289"/>
      <c r="M792" s="289"/>
      <c r="N792" s="289"/>
      <c r="O792" s="289"/>
      <c r="P792" s="289"/>
      <c r="Q792" s="289"/>
      <c r="R792" s="289"/>
      <c r="S792" s="290"/>
      <c r="T792" s="290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64"/>
      <c r="C793" s="264"/>
      <c r="D793" s="264"/>
      <c r="E793" s="264"/>
      <c r="F793" s="264"/>
      <c r="G793" s="264"/>
      <c r="H793" s="264"/>
      <c r="I793" s="289"/>
      <c r="J793" s="289"/>
      <c r="K793" s="289"/>
      <c r="L793" s="289"/>
      <c r="M793" s="289"/>
      <c r="N793" s="289"/>
      <c r="O793" s="289"/>
      <c r="P793" s="289"/>
      <c r="Q793" s="289"/>
      <c r="R793" s="289"/>
      <c r="S793" s="290"/>
      <c r="T793" s="290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64"/>
      <c r="C794" s="264"/>
      <c r="D794" s="264"/>
      <c r="E794" s="264"/>
      <c r="F794" s="264"/>
      <c r="G794" s="264"/>
      <c r="H794" s="264"/>
      <c r="I794" s="289"/>
      <c r="J794" s="289"/>
      <c r="K794" s="289"/>
      <c r="L794" s="289"/>
      <c r="M794" s="289"/>
      <c r="N794" s="289"/>
      <c r="O794" s="289"/>
      <c r="P794" s="289"/>
      <c r="Q794" s="289"/>
      <c r="R794" s="289"/>
      <c r="S794" s="290"/>
      <c r="T794" s="290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64"/>
      <c r="C795" s="264"/>
      <c r="D795" s="264"/>
      <c r="E795" s="264"/>
      <c r="F795" s="264"/>
      <c r="G795" s="264"/>
      <c r="H795" s="264"/>
      <c r="I795" s="289"/>
      <c r="J795" s="289"/>
      <c r="K795" s="289"/>
      <c r="L795" s="289"/>
      <c r="M795" s="289"/>
      <c r="N795" s="289"/>
      <c r="O795" s="289"/>
      <c r="P795" s="289"/>
      <c r="Q795" s="289"/>
      <c r="R795" s="289"/>
      <c r="S795" s="290"/>
      <c r="T795" s="290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64"/>
      <c r="C796" s="264"/>
      <c r="D796" s="264"/>
      <c r="E796" s="264"/>
      <c r="F796" s="264"/>
      <c r="G796" s="264"/>
      <c r="H796" s="264"/>
      <c r="I796" s="289"/>
      <c r="J796" s="289"/>
      <c r="K796" s="289"/>
      <c r="L796" s="289"/>
      <c r="M796" s="289"/>
      <c r="N796" s="289"/>
      <c r="O796" s="289"/>
      <c r="P796" s="289"/>
      <c r="Q796" s="289"/>
      <c r="R796" s="289"/>
      <c r="S796" s="290"/>
      <c r="T796" s="290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64"/>
      <c r="C797" s="264"/>
      <c r="D797" s="264"/>
      <c r="E797" s="264"/>
      <c r="F797" s="264"/>
      <c r="G797" s="264"/>
      <c r="H797" s="264"/>
      <c r="I797" s="289"/>
      <c r="J797" s="289"/>
      <c r="K797" s="289"/>
      <c r="L797" s="289"/>
      <c r="M797" s="289"/>
      <c r="N797" s="289"/>
      <c r="O797" s="289"/>
      <c r="P797" s="289"/>
      <c r="Q797" s="289"/>
      <c r="R797" s="289"/>
      <c r="S797" s="290"/>
      <c r="T797" s="290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64"/>
      <c r="C798" s="264"/>
      <c r="D798" s="264"/>
      <c r="E798" s="264"/>
      <c r="F798" s="264"/>
      <c r="G798" s="264"/>
      <c r="H798" s="264"/>
      <c r="I798" s="289"/>
      <c r="J798" s="289"/>
      <c r="K798" s="289"/>
      <c r="L798" s="289"/>
      <c r="M798" s="289"/>
      <c r="N798" s="289"/>
      <c r="O798" s="289"/>
      <c r="P798" s="289"/>
      <c r="Q798" s="289"/>
      <c r="R798" s="289"/>
      <c r="S798" s="290"/>
      <c r="T798" s="290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64"/>
      <c r="C799" s="264"/>
      <c r="D799" s="264"/>
      <c r="E799" s="264"/>
      <c r="F799" s="264"/>
      <c r="G799" s="264"/>
      <c r="H799" s="264"/>
      <c r="I799" s="289"/>
      <c r="J799" s="289"/>
      <c r="K799" s="289"/>
      <c r="L799" s="289"/>
      <c r="M799" s="289"/>
      <c r="N799" s="289"/>
      <c r="O799" s="289"/>
      <c r="P799" s="289"/>
      <c r="Q799" s="289"/>
      <c r="R799" s="289"/>
      <c r="S799" s="290"/>
      <c r="T799" s="290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64"/>
      <c r="C800" s="264"/>
      <c r="D800" s="264"/>
      <c r="E800" s="264"/>
      <c r="F800" s="264"/>
      <c r="G800" s="264"/>
      <c r="H800" s="264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90"/>
      <c r="T800" s="290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64"/>
      <c r="C801" s="264"/>
      <c r="D801" s="264"/>
      <c r="E801" s="264"/>
      <c r="F801" s="264"/>
      <c r="G801" s="264"/>
      <c r="H801" s="264"/>
      <c r="I801" s="289"/>
      <c r="J801" s="289"/>
      <c r="K801" s="289"/>
      <c r="L801" s="289"/>
      <c r="M801" s="289"/>
      <c r="N801" s="289"/>
      <c r="O801" s="289"/>
      <c r="P801" s="289"/>
      <c r="Q801" s="289"/>
      <c r="R801" s="289"/>
      <c r="S801" s="290"/>
      <c r="T801" s="290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64"/>
      <c r="C802" s="264"/>
      <c r="D802" s="264"/>
      <c r="E802" s="264"/>
      <c r="F802" s="264"/>
      <c r="G802" s="264"/>
      <c r="H802" s="264"/>
      <c r="I802" s="289"/>
      <c r="J802" s="289"/>
      <c r="K802" s="289"/>
      <c r="L802" s="289"/>
      <c r="M802" s="289"/>
      <c r="N802" s="289"/>
      <c r="O802" s="289"/>
      <c r="P802" s="289"/>
      <c r="Q802" s="289"/>
      <c r="R802" s="289"/>
      <c r="S802" s="290"/>
      <c r="T802" s="290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64"/>
      <c r="C803" s="264"/>
      <c r="D803" s="264"/>
      <c r="E803" s="264"/>
      <c r="F803" s="264"/>
      <c r="G803" s="264"/>
      <c r="H803" s="264"/>
      <c r="I803" s="289"/>
      <c r="J803" s="289"/>
      <c r="K803" s="289"/>
      <c r="L803" s="289"/>
      <c r="M803" s="289"/>
      <c r="N803" s="289"/>
      <c r="O803" s="289"/>
      <c r="P803" s="289"/>
      <c r="Q803" s="289"/>
      <c r="R803" s="289"/>
      <c r="S803" s="290"/>
      <c r="T803" s="290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64"/>
      <c r="C804" s="264"/>
      <c r="D804" s="264"/>
      <c r="E804" s="264"/>
      <c r="F804" s="264"/>
      <c r="G804" s="264"/>
      <c r="H804" s="264"/>
      <c r="I804" s="289"/>
      <c r="J804" s="289"/>
      <c r="K804" s="289"/>
      <c r="L804" s="289"/>
      <c r="M804" s="289"/>
      <c r="N804" s="289"/>
      <c r="O804" s="289"/>
      <c r="P804" s="289"/>
      <c r="Q804" s="289"/>
      <c r="R804" s="289"/>
      <c r="S804" s="290"/>
      <c r="T804" s="290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64"/>
      <c r="C805" s="264"/>
      <c r="D805" s="264"/>
      <c r="E805" s="264"/>
      <c r="F805" s="264"/>
      <c r="G805" s="264"/>
      <c r="H805" s="264"/>
      <c r="I805" s="289"/>
      <c r="J805" s="289"/>
      <c r="K805" s="289"/>
      <c r="L805" s="289"/>
      <c r="M805" s="289"/>
      <c r="N805" s="289"/>
      <c r="O805" s="289"/>
      <c r="P805" s="289"/>
      <c r="Q805" s="289"/>
      <c r="R805" s="289"/>
      <c r="S805" s="290"/>
      <c r="T805" s="290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64"/>
      <c r="C806" s="264"/>
      <c r="D806" s="264"/>
      <c r="E806" s="264"/>
      <c r="F806" s="264"/>
      <c r="G806" s="264"/>
      <c r="H806" s="264"/>
      <c r="I806" s="289"/>
      <c r="J806" s="289"/>
      <c r="K806" s="289"/>
      <c r="L806" s="289"/>
      <c r="M806" s="289"/>
      <c r="N806" s="289"/>
      <c r="O806" s="289"/>
      <c r="P806" s="289"/>
      <c r="Q806" s="289"/>
      <c r="R806" s="289"/>
      <c r="S806" s="290"/>
      <c r="T806" s="290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64"/>
      <c r="C807" s="264"/>
      <c r="D807" s="264"/>
      <c r="E807" s="264"/>
      <c r="F807" s="264"/>
      <c r="G807" s="264"/>
      <c r="H807" s="264"/>
      <c r="I807" s="289"/>
      <c r="J807" s="289"/>
      <c r="K807" s="289"/>
      <c r="L807" s="289"/>
      <c r="M807" s="289"/>
      <c r="N807" s="289"/>
      <c r="O807" s="289"/>
      <c r="P807" s="289"/>
      <c r="Q807" s="289"/>
      <c r="R807" s="289"/>
      <c r="S807" s="290"/>
      <c r="T807" s="290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64"/>
      <c r="C808" s="264"/>
      <c r="D808" s="264"/>
      <c r="E808" s="264"/>
      <c r="F808" s="264"/>
      <c r="G808" s="264"/>
      <c r="H808" s="264"/>
      <c r="I808" s="289"/>
      <c r="J808" s="289"/>
      <c r="K808" s="289"/>
      <c r="L808" s="289"/>
      <c r="M808" s="289"/>
      <c r="N808" s="289"/>
      <c r="O808" s="289"/>
      <c r="P808" s="289"/>
      <c r="Q808" s="289"/>
      <c r="R808" s="289"/>
      <c r="S808" s="290"/>
      <c r="T808" s="290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64"/>
      <c r="C809" s="264"/>
      <c r="D809" s="264"/>
      <c r="E809" s="264"/>
      <c r="F809" s="264"/>
      <c r="G809" s="264"/>
      <c r="H809" s="264"/>
      <c r="I809" s="289"/>
      <c r="J809" s="289"/>
      <c r="K809" s="289"/>
      <c r="L809" s="289"/>
      <c r="M809" s="289"/>
      <c r="N809" s="289"/>
      <c r="O809" s="289"/>
      <c r="P809" s="289"/>
      <c r="Q809" s="289"/>
      <c r="R809" s="289"/>
      <c r="S809" s="290"/>
      <c r="T809" s="290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64"/>
      <c r="C810" s="264"/>
      <c r="D810" s="264"/>
      <c r="E810" s="264"/>
      <c r="F810" s="264"/>
      <c r="G810" s="264"/>
      <c r="H810" s="264"/>
      <c r="I810" s="289"/>
      <c r="J810" s="289"/>
      <c r="K810" s="289"/>
      <c r="L810" s="289"/>
      <c r="M810" s="289"/>
      <c r="N810" s="289"/>
      <c r="O810" s="289"/>
      <c r="P810" s="289"/>
      <c r="Q810" s="289"/>
      <c r="R810" s="289"/>
      <c r="S810" s="290"/>
      <c r="T810" s="290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64"/>
      <c r="C811" s="264"/>
      <c r="D811" s="264"/>
      <c r="E811" s="264"/>
      <c r="F811" s="264"/>
      <c r="G811" s="264"/>
      <c r="H811" s="264"/>
      <c r="I811" s="289"/>
      <c r="J811" s="289"/>
      <c r="K811" s="289"/>
      <c r="L811" s="289"/>
      <c r="M811" s="289"/>
      <c r="N811" s="289"/>
      <c r="O811" s="289"/>
      <c r="P811" s="289"/>
      <c r="Q811" s="289"/>
      <c r="R811" s="289"/>
      <c r="S811" s="290"/>
      <c r="T811" s="290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64"/>
      <c r="C812" s="264"/>
      <c r="D812" s="264"/>
      <c r="E812" s="264"/>
      <c r="F812" s="264"/>
      <c r="G812" s="264"/>
      <c r="H812" s="264"/>
      <c r="I812" s="289"/>
      <c r="J812" s="289"/>
      <c r="K812" s="289"/>
      <c r="L812" s="289"/>
      <c r="M812" s="289"/>
      <c r="N812" s="289"/>
      <c r="O812" s="289"/>
      <c r="P812" s="289"/>
      <c r="Q812" s="289"/>
      <c r="R812" s="289"/>
      <c r="S812" s="290"/>
      <c r="T812" s="290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64"/>
      <c r="C813" s="264"/>
      <c r="D813" s="264"/>
      <c r="E813" s="264"/>
      <c r="F813" s="264"/>
      <c r="G813" s="264"/>
      <c r="H813" s="264"/>
      <c r="I813" s="289"/>
      <c r="J813" s="289"/>
      <c r="K813" s="289"/>
      <c r="L813" s="289"/>
      <c r="M813" s="289"/>
      <c r="N813" s="289"/>
      <c r="O813" s="289"/>
      <c r="P813" s="289"/>
      <c r="Q813" s="289"/>
      <c r="R813" s="289"/>
      <c r="S813" s="290"/>
      <c r="T813" s="290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64"/>
      <c r="C814" s="264"/>
      <c r="D814" s="264"/>
      <c r="E814" s="264"/>
      <c r="F814" s="264"/>
      <c r="G814" s="264"/>
      <c r="H814" s="264"/>
      <c r="I814" s="289"/>
      <c r="J814" s="289"/>
      <c r="K814" s="289"/>
      <c r="L814" s="289"/>
      <c r="M814" s="289"/>
      <c r="N814" s="289"/>
      <c r="O814" s="289"/>
      <c r="P814" s="289"/>
      <c r="Q814" s="289"/>
      <c r="R814" s="289"/>
      <c r="S814" s="290"/>
      <c r="T814" s="290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64"/>
      <c r="C815" s="264"/>
      <c r="D815" s="264"/>
      <c r="E815" s="264"/>
      <c r="F815" s="264"/>
      <c r="G815" s="264"/>
      <c r="H815" s="264"/>
      <c r="I815" s="289"/>
      <c r="J815" s="289"/>
      <c r="K815" s="289"/>
      <c r="L815" s="289"/>
      <c r="M815" s="289"/>
      <c r="N815" s="289"/>
      <c r="O815" s="289"/>
      <c r="P815" s="289"/>
      <c r="Q815" s="289"/>
      <c r="R815" s="289"/>
      <c r="S815" s="290"/>
      <c r="T815" s="290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64"/>
      <c r="C816" s="264"/>
      <c r="D816" s="264"/>
      <c r="E816" s="264"/>
      <c r="F816" s="264"/>
      <c r="G816" s="264"/>
      <c r="H816" s="264"/>
      <c r="I816" s="289"/>
      <c r="J816" s="289"/>
      <c r="K816" s="289"/>
      <c r="L816" s="289"/>
      <c r="M816" s="289"/>
      <c r="N816" s="289"/>
      <c r="O816" s="289"/>
      <c r="P816" s="289"/>
      <c r="Q816" s="289"/>
      <c r="R816" s="289"/>
      <c r="S816" s="290"/>
      <c r="T816" s="290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64"/>
      <c r="C817" s="264"/>
      <c r="D817" s="264"/>
      <c r="E817" s="264"/>
      <c r="F817" s="264"/>
      <c r="G817" s="264"/>
      <c r="H817" s="264"/>
      <c r="I817" s="289"/>
      <c r="J817" s="289"/>
      <c r="K817" s="289"/>
      <c r="L817" s="289"/>
      <c r="M817" s="289"/>
      <c r="N817" s="289"/>
      <c r="O817" s="289"/>
      <c r="P817" s="289"/>
      <c r="Q817" s="289"/>
      <c r="R817" s="289"/>
      <c r="S817" s="290"/>
      <c r="T817" s="290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64"/>
      <c r="C818" s="264"/>
      <c r="D818" s="264"/>
      <c r="E818" s="264"/>
      <c r="F818" s="264"/>
      <c r="G818" s="264"/>
      <c r="H818" s="264"/>
      <c r="I818" s="289"/>
      <c r="J818" s="289"/>
      <c r="K818" s="289"/>
      <c r="L818" s="289"/>
      <c r="M818" s="289"/>
      <c r="N818" s="289"/>
      <c r="O818" s="289"/>
      <c r="P818" s="289"/>
      <c r="Q818" s="289"/>
      <c r="R818" s="289"/>
      <c r="S818" s="290"/>
      <c r="T818" s="290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64"/>
      <c r="C819" s="264"/>
      <c r="D819" s="264"/>
      <c r="E819" s="264"/>
      <c r="F819" s="264"/>
      <c r="G819" s="264"/>
      <c r="H819" s="264"/>
      <c r="I819" s="289"/>
      <c r="J819" s="289"/>
      <c r="K819" s="289"/>
      <c r="L819" s="289"/>
      <c r="M819" s="289"/>
      <c r="N819" s="289"/>
      <c r="O819" s="289"/>
      <c r="P819" s="289"/>
      <c r="Q819" s="289"/>
      <c r="R819" s="289"/>
      <c r="S819" s="290"/>
      <c r="T819" s="290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64"/>
      <c r="C820" s="264"/>
      <c r="D820" s="264"/>
      <c r="E820" s="264"/>
      <c r="F820" s="264"/>
      <c r="G820" s="264"/>
      <c r="H820" s="264"/>
      <c r="I820" s="289"/>
      <c r="J820" s="289"/>
      <c r="K820" s="289"/>
      <c r="L820" s="289"/>
      <c r="M820" s="289"/>
      <c r="N820" s="289"/>
      <c r="O820" s="289"/>
      <c r="P820" s="289"/>
      <c r="Q820" s="289"/>
      <c r="R820" s="289"/>
      <c r="S820" s="290"/>
      <c r="T820" s="290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64"/>
      <c r="C821" s="264"/>
      <c r="D821" s="264"/>
      <c r="E821" s="264"/>
      <c r="F821" s="264"/>
      <c r="G821" s="264"/>
      <c r="H821" s="264"/>
      <c r="I821" s="289"/>
      <c r="J821" s="289"/>
      <c r="K821" s="289"/>
      <c r="L821" s="289"/>
      <c r="M821" s="289"/>
      <c r="N821" s="289"/>
      <c r="O821" s="289"/>
      <c r="P821" s="289"/>
      <c r="Q821" s="289"/>
      <c r="R821" s="289"/>
      <c r="S821" s="290"/>
      <c r="T821" s="290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64"/>
      <c r="C822" s="264"/>
      <c r="D822" s="264"/>
      <c r="E822" s="264"/>
      <c r="F822" s="264"/>
      <c r="G822" s="264"/>
      <c r="H822" s="264"/>
      <c r="I822" s="289"/>
      <c r="J822" s="289"/>
      <c r="K822" s="289"/>
      <c r="L822" s="289"/>
      <c r="M822" s="289"/>
      <c r="N822" s="289"/>
      <c r="O822" s="289"/>
      <c r="P822" s="289"/>
      <c r="Q822" s="289"/>
      <c r="R822" s="289"/>
      <c r="S822" s="290"/>
      <c r="T822" s="290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64"/>
      <c r="C823" s="264"/>
      <c r="D823" s="264"/>
      <c r="E823" s="264"/>
      <c r="F823" s="264"/>
      <c r="G823" s="264"/>
      <c r="H823" s="264"/>
      <c r="I823" s="289"/>
      <c r="J823" s="289"/>
      <c r="K823" s="289"/>
      <c r="L823" s="289"/>
      <c r="M823" s="289"/>
      <c r="N823" s="289"/>
      <c r="O823" s="289"/>
      <c r="P823" s="289"/>
      <c r="Q823" s="289"/>
      <c r="R823" s="289"/>
      <c r="S823" s="290"/>
      <c r="T823" s="290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64"/>
      <c r="C824" s="264"/>
      <c r="D824" s="264"/>
      <c r="E824" s="264"/>
      <c r="F824" s="264"/>
      <c r="G824" s="264"/>
      <c r="H824" s="264"/>
      <c r="I824" s="289"/>
      <c r="J824" s="289"/>
      <c r="K824" s="289"/>
      <c r="L824" s="289"/>
      <c r="M824" s="289"/>
      <c r="N824" s="289"/>
      <c r="O824" s="289"/>
      <c r="P824" s="289"/>
      <c r="Q824" s="289"/>
      <c r="R824" s="289"/>
      <c r="S824" s="290"/>
      <c r="T824" s="290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64"/>
      <c r="C825" s="264"/>
      <c r="D825" s="264"/>
      <c r="E825" s="264"/>
      <c r="F825" s="264"/>
      <c r="G825" s="264"/>
      <c r="H825" s="264"/>
      <c r="I825" s="289"/>
      <c r="J825" s="289"/>
      <c r="K825" s="289"/>
      <c r="L825" s="289"/>
      <c r="M825" s="289"/>
      <c r="N825" s="289"/>
      <c r="O825" s="289"/>
      <c r="P825" s="289"/>
      <c r="Q825" s="289"/>
      <c r="R825" s="289"/>
      <c r="S825" s="290"/>
      <c r="T825" s="290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64"/>
      <c r="C826" s="264"/>
      <c r="D826" s="264"/>
      <c r="E826" s="264"/>
      <c r="F826" s="264"/>
      <c r="G826" s="264"/>
      <c r="H826" s="264"/>
      <c r="I826" s="289"/>
      <c r="J826" s="289"/>
      <c r="K826" s="289"/>
      <c r="L826" s="289"/>
      <c r="M826" s="289"/>
      <c r="N826" s="289"/>
      <c r="O826" s="289"/>
      <c r="P826" s="289"/>
      <c r="Q826" s="289"/>
      <c r="R826" s="289"/>
      <c r="S826" s="290"/>
      <c r="T826" s="290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64"/>
      <c r="C827" s="264"/>
      <c r="D827" s="264"/>
      <c r="E827" s="264"/>
      <c r="F827" s="264"/>
      <c r="G827" s="264"/>
      <c r="H827" s="264"/>
      <c r="I827" s="289"/>
      <c r="J827" s="289"/>
      <c r="K827" s="289"/>
      <c r="L827" s="289"/>
      <c r="M827" s="289"/>
      <c r="N827" s="289"/>
      <c r="O827" s="289"/>
      <c r="P827" s="289"/>
      <c r="Q827" s="289"/>
      <c r="R827" s="289"/>
      <c r="S827" s="290"/>
      <c r="T827" s="290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64"/>
      <c r="C828" s="264"/>
      <c r="D828" s="264"/>
      <c r="E828" s="264"/>
      <c r="F828" s="264"/>
      <c r="G828" s="264"/>
      <c r="H828" s="264"/>
      <c r="I828" s="289"/>
      <c r="J828" s="289"/>
      <c r="K828" s="289"/>
      <c r="L828" s="289"/>
      <c r="M828" s="289"/>
      <c r="N828" s="289"/>
      <c r="O828" s="289"/>
      <c r="P828" s="289"/>
      <c r="Q828" s="289"/>
      <c r="R828" s="289"/>
      <c r="S828" s="290"/>
      <c r="T828" s="290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64"/>
      <c r="C829" s="264"/>
      <c r="D829" s="264"/>
      <c r="E829" s="264"/>
      <c r="F829" s="264"/>
      <c r="G829" s="264"/>
      <c r="H829" s="264"/>
      <c r="I829" s="289"/>
      <c r="J829" s="289"/>
      <c r="K829" s="289"/>
      <c r="L829" s="289"/>
      <c r="M829" s="289"/>
      <c r="N829" s="289"/>
      <c r="O829" s="289"/>
      <c r="P829" s="289"/>
      <c r="Q829" s="289"/>
      <c r="R829" s="289"/>
      <c r="S829" s="290"/>
      <c r="T829" s="290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64"/>
      <c r="C830" s="264"/>
      <c r="D830" s="264"/>
      <c r="E830" s="264"/>
      <c r="F830" s="264"/>
      <c r="G830" s="264"/>
      <c r="H830" s="264"/>
      <c r="I830" s="289"/>
      <c r="J830" s="289"/>
      <c r="K830" s="289"/>
      <c r="L830" s="289"/>
      <c r="M830" s="289"/>
      <c r="N830" s="289"/>
      <c r="O830" s="289"/>
      <c r="P830" s="289"/>
      <c r="Q830" s="289"/>
      <c r="R830" s="289"/>
      <c r="S830" s="290"/>
      <c r="T830" s="290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64"/>
      <c r="C831" s="264"/>
      <c r="D831" s="264"/>
      <c r="E831" s="264"/>
      <c r="F831" s="264"/>
      <c r="G831" s="264"/>
      <c r="H831" s="264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90"/>
      <c r="T831" s="290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64"/>
      <c r="C832" s="264"/>
      <c r="D832" s="264"/>
      <c r="E832" s="264"/>
      <c r="F832" s="264"/>
      <c r="G832" s="264"/>
      <c r="H832" s="264"/>
      <c r="I832" s="289"/>
      <c r="J832" s="289"/>
      <c r="K832" s="289"/>
      <c r="L832" s="289"/>
      <c r="M832" s="289"/>
      <c r="N832" s="289"/>
      <c r="O832" s="289"/>
      <c r="P832" s="289"/>
      <c r="Q832" s="289"/>
      <c r="R832" s="289"/>
      <c r="S832" s="290"/>
      <c r="T832" s="290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64"/>
      <c r="C833" s="264"/>
      <c r="D833" s="264"/>
      <c r="E833" s="264"/>
      <c r="F833" s="264"/>
      <c r="G833" s="264"/>
      <c r="H833" s="264"/>
      <c r="I833" s="289"/>
      <c r="J833" s="289"/>
      <c r="K833" s="289"/>
      <c r="L833" s="289"/>
      <c r="M833" s="289"/>
      <c r="N833" s="289"/>
      <c r="O833" s="289"/>
      <c r="P833" s="289"/>
      <c r="Q833" s="289"/>
      <c r="R833" s="289"/>
      <c r="S833" s="290"/>
      <c r="T833" s="290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64"/>
      <c r="C834" s="264"/>
      <c r="D834" s="264"/>
      <c r="E834" s="264"/>
      <c r="F834" s="264"/>
      <c r="G834" s="264"/>
      <c r="H834" s="264"/>
      <c r="I834" s="289"/>
      <c r="J834" s="289"/>
      <c r="K834" s="289"/>
      <c r="L834" s="289"/>
      <c r="M834" s="289"/>
      <c r="N834" s="289"/>
      <c r="O834" s="289"/>
      <c r="P834" s="289"/>
      <c r="Q834" s="289"/>
      <c r="R834" s="289"/>
      <c r="S834" s="290"/>
      <c r="T834" s="290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64"/>
      <c r="C835" s="264"/>
      <c r="D835" s="264"/>
      <c r="E835" s="264"/>
      <c r="F835" s="264"/>
      <c r="G835" s="264"/>
      <c r="H835" s="264"/>
      <c r="I835" s="289"/>
      <c r="J835" s="289"/>
      <c r="K835" s="289"/>
      <c r="L835" s="289"/>
      <c r="M835" s="289"/>
      <c r="N835" s="289"/>
      <c r="O835" s="289"/>
      <c r="P835" s="289"/>
      <c r="Q835" s="289"/>
      <c r="R835" s="289"/>
      <c r="S835" s="290"/>
      <c r="T835" s="290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64"/>
      <c r="C836" s="264"/>
      <c r="D836" s="264"/>
      <c r="E836" s="264"/>
      <c r="F836" s="264"/>
      <c r="G836" s="264"/>
      <c r="H836" s="264"/>
      <c r="I836" s="289"/>
      <c r="J836" s="289"/>
      <c r="K836" s="289"/>
      <c r="L836" s="289"/>
      <c r="M836" s="289"/>
      <c r="N836" s="289"/>
      <c r="O836" s="289"/>
      <c r="P836" s="289"/>
      <c r="Q836" s="289"/>
      <c r="R836" s="289"/>
      <c r="S836" s="290"/>
      <c r="T836" s="290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64"/>
      <c r="C837" s="264"/>
      <c r="D837" s="264"/>
      <c r="E837" s="264"/>
      <c r="F837" s="264"/>
      <c r="G837" s="264"/>
      <c r="H837" s="264"/>
      <c r="I837" s="289"/>
      <c r="J837" s="289"/>
      <c r="K837" s="289"/>
      <c r="L837" s="289"/>
      <c r="M837" s="289"/>
      <c r="N837" s="289"/>
      <c r="O837" s="289"/>
      <c r="P837" s="289"/>
      <c r="Q837" s="289"/>
      <c r="R837" s="289"/>
      <c r="S837" s="290"/>
      <c r="T837" s="290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64"/>
      <c r="C838" s="264"/>
      <c r="D838" s="264"/>
      <c r="E838" s="264"/>
      <c r="F838" s="264"/>
      <c r="G838" s="264"/>
      <c r="H838" s="264"/>
      <c r="I838" s="289"/>
      <c r="J838" s="289"/>
      <c r="K838" s="289"/>
      <c r="L838" s="289"/>
      <c r="M838" s="289"/>
      <c r="N838" s="289"/>
      <c r="O838" s="289"/>
      <c r="P838" s="289"/>
      <c r="Q838" s="289"/>
      <c r="R838" s="289"/>
      <c r="S838" s="290"/>
      <c r="T838" s="290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64"/>
      <c r="C839" s="264"/>
      <c r="D839" s="264"/>
      <c r="E839" s="264"/>
      <c r="F839" s="264"/>
      <c r="G839" s="264"/>
      <c r="H839" s="264"/>
      <c r="I839" s="289"/>
      <c r="J839" s="289"/>
      <c r="K839" s="289"/>
      <c r="L839" s="289"/>
      <c r="M839" s="289"/>
      <c r="N839" s="289"/>
      <c r="O839" s="289"/>
      <c r="P839" s="289"/>
      <c r="Q839" s="289"/>
      <c r="R839" s="289"/>
      <c r="S839" s="290"/>
      <c r="T839" s="290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64"/>
      <c r="C840" s="264"/>
      <c r="D840" s="264"/>
      <c r="E840" s="264"/>
      <c r="F840" s="264"/>
      <c r="G840" s="264"/>
      <c r="H840" s="264"/>
      <c r="I840" s="289"/>
      <c r="J840" s="289"/>
      <c r="K840" s="289"/>
      <c r="L840" s="289"/>
      <c r="M840" s="289"/>
      <c r="N840" s="289"/>
      <c r="O840" s="289"/>
      <c r="P840" s="289"/>
      <c r="Q840" s="289"/>
      <c r="R840" s="289"/>
      <c r="S840" s="290"/>
      <c r="T840" s="290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64"/>
      <c r="C841" s="264"/>
      <c r="D841" s="264"/>
      <c r="E841" s="264"/>
      <c r="F841" s="264"/>
      <c r="G841" s="264"/>
      <c r="H841" s="264"/>
      <c r="I841" s="289"/>
      <c r="J841" s="289"/>
      <c r="K841" s="289"/>
      <c r="L841" s="289"/>
      <c r="M841" s="289"/>
      <c r="N841" s="289"/>
      <c r="O841" s="289"/>
      <c r="P841" s="289"/>
      <c r="Q841" s="289"/>
      <c r="R841" s="289"/>
      <c r="S841" s="290"/>
      <c r="T841" s="290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64"/>
      <c r="C842" s="264"/>
      <c r="D842" s="264"/>
      <c r="E842" s="264"/>
      <c r="F842" s="264"/>
      <c r="G842" s="264"/>
      <c r="H842" s="264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90"/>
      <c r="T842" s="290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64"/>
      <c r="C843" s="264"/>
      <c r="D843" s="264"/>
      <c r="E843" s="264"/>
      <c r="F843" s="264"/>
      <c r="G843" s="264"/>
      <c r="H843" s="264"/>
      <c r="I843" s="289"/>
      <c r="J843" s="289"/>
      <c r="K843" s="289"/>
      <c r="L843" s="289"/>
      <c r="M843" s="289"/>
      <c r="N843" s="289"/>
      <c r="O843" s="289"/>
      <c r="P843" s="289"/>
      <c r="Q843" s="289"/>
      <c r="R843" s="289"/>
      <c r="S843" s="290"/>
      <c r="T843" s="290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64"/>
      <c r="C844" s="264"/>
      <c r="D844" s="264"/>
      <c r="E844" s="264"/>
      <c r="F844" s="264"/>
      <c r="G844" s="264"/>
      <c r="H844" s="264"/>
      <c r="I844" s="289"/>
      <c r="J844" s="289"/>
      <c r="K844" s="289"/>
      <c r="L844" s="289"/>
      <c r="M844" s="289"/>
      <c r="N844" s="289"/>
      <c r="O844" s="289"/>
      <c r="P844" s="289"/>
      <c r="Q844" s="289"/>
      <c r="R844" s="289"/>
      <c r="S844" s="290"/>
      <c r="T844" s="290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64"/>
      <c r="C845" s="264"/>
      <c r="D845" s="264"/>
      <c r="E845" s="264"/>
      <c r="F845" s="264"/>
      <c r="G845" s="264"/>
      <c r="H845" s="264"/>
      <c r="I845" s="289"/>
      <c r="J845" s="289"/>
      <c r="K845" s="289"/>
      <c r="L845" s="289"/>
      <c r="M845" s="289"/>
      <c r="N845" s="289"/>
      <c r="O845" s="289"/>
      <c r="P845" s="289"/>
      <c r="Q845" s="289"/>
      <c r="R845" s="289"/>
      <c r="S845" s="290"/>
      <c r="T845" s="290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64"/>
      <c r="C846" s="264"/>
      <c r="D846" s="264"/>
      <c r="E846" s="264"/>
      <c r="F846" s="264"/>
      <c r="G846" s="264"/>
      <c r="H846" s="264"/>
      <c r="I846" s="289"/>
      <c r="J846" s="289"/>
      <c r="K846" s="289"/>
      <c r="L846" s="289"/>
      <c r="M846" s="289"/>
      <c r="N846" s="289"/>
      <c r="O846" s="289"/>
      <c r="P846" s="289"/>
      <c r="Q846" s="289"/>
      <c r="R846" s="289"/>
      <c r="S846" s="290"/>
      <c r="T846" s="290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64"/>
      <c r="C847" s="264"/>
      <c r="D847" s="264"/>
      <c r="E847" s="264"/>
      <c r="F847" s="264"/>
      <c r="G847" s="264"/>
      <c r="H847" s="264"/>
      <c r="I847" s="289"/>
      <c r="J847" s="289"/>
      <c r="K847" s="289"/>
      <c r="L847" s="289"/>
      <c r="M847" s="289"/>
      <c r="N847" s="289"/>
      <c r="O847" s="289"/>
      <c r="P847" s="289"/>
      <c r="Q847" s="289"/>
      <c r="R847" s="289"/>
      <c r="S847" s="290"/>
      <c r="T847" s="290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64"/>
      <c r="C848" s="264"/>
      <c r="D848" s="264"/>
      <c r="E848" s="264"/>
      <c r="F848" s="264"/>
      <c r="G848" s="264"/>
      <c r="H848" s="264"/>
      <c r="I848" s="289"/>
      <c r="J848" s="289"/>
      <c r="K848" s="289"/>
      <c r="L848" s="289"/>
      <c r="M848" s="289"/>
      <c r="N848" s="289"/>
      <c r="O848" s="289"/>
      <c r="P848" s="289"/>
      <c r="Q848" s="289"/>
      <c r="R848" s="289"/>
      <c r="S848" s="290"/>
      <c r="T848" s="290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64"/>
      <c r="C849" s="264"/>
      <c r="D849" s="264"/>
      <c r="E849" s="264"/>
      <c r="F849" s="264"/>
      <c r="G849" s="264"/>
      <c r="H849" s="264"/>
      <c r="I849" s="289"/>
      <c r="J849" s="289"/>
      <c r="K849" s="289"/>
      <c r="L849" s="289"/>
      <c r="M849" s="289"/>
      <c r="N849" s="289"/>
      <c r="O849" s="289"/>
      <c r="P849" s="289"/>
      <c r="Q849" s="289"/>
      <c r="R849" s="289"/>
      <c r="S849" s="290"/>
      <c r="T849" s="290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64"/>
      <c r="C850" s="264"/>
      <c r="D850" s="264"/>
      <c r="E850" s="264"/>
      <c r="F850" s="264"/>
      <c r="G850" s="264"/>
      <c r="H850" s="264"/>
      <c r="I850" s="289"/>
      <c r="J850" s="289"/>
      <c r="K850" s="289"/>
      <c r="L850" s="289"/>
      <c r="M850" s="289"/>
      <c r="N850" s="289"/>
      <c r="O850" s="289"/>
      <c r="P850" s="289"/>
      <c r="Q850" s="289"/>
      <c r="R850" s="289"/>
      <c r="S850" s="290"/>
      <c r="T850" s="290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64"/>
      <c r="C851" s="264"/>
      <c r="D851" s="264"/>
      <c r="E851" s="264"/>
      <c r="F851" s="264"/>
      <c r="G851" s="264"/>
      <c r="H851" s="264"/>
      <c r="I851" s="289"/>
      <c r="J851" s="289"/>
      <c r="K851" s="289"/>
      <c r="L851" s="289"/>
      <c r="M851" s="289"/>
      <c r="N851" s="289"/>
      <c r="O851" s="289"/>
      <c r="P851" s="289"/>
      <c r="Q851" s="289"/>
      <c r="R851" s="289"/>
      <c r="S851" s="290"/>
      <c r="T851" s="290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64"/>
      <c r="C852" s="264"/>
      <c r="D852" s="264"/>
      <c r="E852" s="264"/>
      <c r="F852" s="264"/>
      <c r="G852" s="264"/>
      <c r="H852" s="264"/>
      <c r="I852" s="289"/>
      <c r="J852" s="289"/>
      <c r="K852" s="289"/>
      <c r="L852" s="289"/>
      <c r="M852" s="289"/>
      <c r="N852" s="289"/>
      <c r="O852" s="289"/>
      <c r="P852" s="289"/>
      <c r="Q852" s="289"/>
      <c r="R852" s="289"/>
      <c r="S852" s="290"/>
      <c r="T852" s="290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64"/>
      <c r="C853" s="264"/>
      <c r="D853" s="264"/>
      <c r="E853" s="264"/>
      <c r="F853" s="264"/>
      <c r="G853" s="264"/>
      <c r="H853" s="264"/>
      <c r="I853" s="289"/>
      <c r="J853" s="289"/>
      <c r="K853" s="289"/>
      <c r="L853" s="289"/>
      <c r="M853" s="289"/>
      <c r="N853" s="289"/>
      <c r="O853" s="289"/>
      <c r="P853" s="289"/>
      <c r="Q853" s="289"/>
      <c r="R853" s="289"/>
      <c r="S853" s="290"/>
      <c r="T853" s="290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64"/>
      <c r="C854" s="264"/>
      <c r="D854" s="264"/>
      <c r="E854" s="264"/>
      <c r="F854" s="264"/>
      <c r="G854" s="264"/>
      <c r="H854" s="264"/>
      <c r="I854" s="289"/>
      <c r="J854" s="289"/>
      <c r="K854" s="289"/>
      <c r="L854" s="289"/>
      <c r="M854" s="289"/>
      <c r="N854" s="289"/>
      <c r="O854" s="289"/>
      <c r="P854" s="289"/>
      <c r="Q854" s="289"/>
      <c r="R854" s="289"/>
      <c r="S854" s="290"/>
      <c r="T854" s="290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64"/>
      <c r="C855" s="264"/>
      <c r="D855" s="264"/>
      <c r="E855" s="264"/>
      <c r="F855" s="264"/>
      <c r="G855" s="264"/>
      <c r="H855" s="264"/>
      <c r="I855" s="289"/>
      <c r="J855" s="289"/>
      <c r="K855" s="289"/>
      <c r="L855" s="289"/>
      <c r="M855" s="289"/>
      <c r="N855" s="289"/>
      <c r="O855" s="289"/>
      <c r="P855" s="289"/>
      <c r="Q855" s="289"/>
      <c r="R855" s="289"/>
      <c r="S855" s="290"/>
      <c r="T855" s="290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64"/>
      <c r="C856" s="264"/>
      <c r="D856" s="264"/>
      <c r="E856" s="264"/>
      <c r="F856" s="264"/>
      <c r="G856" s="264"/>
      <c r="H856" s="264"/>
      <c r="I856" s="289"/>
      <c r="J856" s="289"/>
      <c r="K856" s="289"/>
      <c r="L856" s="289"/>
      <c r="M856" s="289"/>
      <c r="N856" s="289"/>
      <c r="O856" s="289"/>
      <c r="P856" s="289"/>
      <c r="Q856" s="289"/>
      <c r="R856" s="289"/>
      <c r="S856" s="290"/>
      <c r="T856" s="290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64"/>
      <c r="C857" s="264"/>
      <c r="D857" s="264"/>
      <c r="E857" s="264"/>
      <c r="F857" s="264"/>
      <c r="G857" s="264"/>
      <c r="H857" s="264"/>
      <c r="I857" s="289"/>
      <c r="J857" s="289"/>
      <c r="K857" s="289"/>
      <c r="L857" s="289"/>
      <c r="M857" s="289"/>
      <c r="N857" s="289"/>
      <c r="O857" s="289"/>
      <c r="P857" s="289"/>
      <c r="Q857" s="289"/>
      <c r="R857" s="289"/>
      <c r="S857" s="290"/>
      <c r="T857" s="290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64"/>
      <c r="C858" s="264"/>
      <c r="D858" s="264"/>
      <c r="E858" s="264"/>
      <c r="F858" s="264"/>
      <c r="G858" s="264"/>
      <c r="H858" s="264"/>
      <c r="I858" s="289"/>
      <c r="J858" s="289"/>
      <c r="K858" s="289"/>
      <c r="L858" s="289"/>
      <c r="M858" s="289"/>
      <c r="N858" s="289"/>
      <c r="O858" s="289"/>
      <c r="P858" s="289"/>
      <c r="Q858" s="289"/>
      <c r="R858" s="289"/>
      <c r="S858" s="290"/>
      <c r="T858" s="290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64"/>
      <c r="C859" s="264"/>
      <c r="D859" s="264"/>
      <c r="E859" s="264"/>
      <c r="F859" s="264"/>
      <c r="G859" s="264"/>
      <c r="H859" s="264"/>
      <c r="I859" s="289"/>
      <c r="J859" s="289"/>
      <c r="K859" s="289"/>
      <c r="L859" s="289"/>
      <c r="M859" s="289"/>
      <c r="N859" s="289"/>
      <c r="O859" s="289"/>
      <c r="P859" s="289"/>
      <c r="Q859" s="289"/>
      <c r="R859" s="289"/>
      <c r="S859" s="290"/>
      <c r="T859" s="290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64"/>
      <c r="C860" s="264"/>
      <c r="D860" s="264"/>
      <c r="E860" s="264"/>
      <c r="F860" s="264"/>
      <c r="G860" s="264"/>
      <c r="H860" s="264"/>
      <c r="I860" s="289"/>
      <c r="J860" s="289"/>
      <c r="K860" s="289"/>
      <c r="L860" s="289"/>
      <c r="M860" s="289"/>
      <c r="N860" s="289"/>
      <c r="O860" s="289"/>
      <c r="P860" s="289"/>
      <c r="Q860" s="289"/>
      <c r="R860" s="289"/>
      <c r="S860" s="290"/>
      <c r="T860" s="290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64"/>
      <c r="C861" s="264"/>
      <c r="D861" s="264"/>
      <c r="E861" s="264"/>
      <c r="F861" s="264"/>
      <c r="G861" s="264"/>
      <c r="H861" s="264"/>
      <c r="I861" s="289"/>
      <c r="J861" s="289"/>
      <c r="K861" s="289"/>
      <c r="L861" s="289"/>
      <c r="M861" s="289"/>
      <c r="N861" s="289"/>
      <c r="O861" s="289"/>
      <c r="P861" s="289"/>
      <c r="Q861" s="289"/>
      <c r="R861" s="289"/>
      <c r="S861" s="290"/>
      <c r="T861" s="290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64"/>
      <c r="C862" s="264"/>
      <c r="D862" s="264"/>
      <c r="E862" s="264"/>
      <c r="F862" s="264"/>
      <c r="G862" s="264"/>
      <c r="H862" s="264"/>
      <c r="I862" s="289"/>
      <c r="J862" s="289"/>
      <c r="K862" s="289"/>
      <c r="L862" s="289"/>
      <c r="M862" s="289"/>
      <c r="N862" s="289"/>
      <c r="O862" s="289"/>
      <c r="P862" s="289"/>
      <c r="Q862" s="289"/>
      <c r="R862" s="289"/>
      <c r="S862" s="290"/>
      <c r="T862" s="290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64"/>
      <c r="C863" s="264"/>
      <c r="D863" s="264"/>
      <c r="E863" s="264"/>
      <c r="F863" s="264"/>
      <c r="G863" s="264"/>
      <c r="H863" s="264"/>
      <c r="I863" s="289"/>
      <c r="J863" s="289"/>
      <c r="K863" s="289"/>
      <c r="L863" s="289"/>
      <c r="M863" s="289"/>
      <c r="N863" s="289"/>
      <c r="O863" s="289"/>
      <c r="P863" s="289"/>
      <c r="Q863" s="289"/>
      <c r="R863" s="289"/>
      <c r="S863" s="290"/>
      <c r="T863" s="290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64"/>
      <c r="C864" s="264"/>
      <c r="D864" s="264"/>
      <c r="E864" s="264"/>
      <c r="F864" s="264"/>
      <c r="G864" s="264"/>
      <c r="H864" s="264"/>
      <c r="I864" s="289"/>
      <c r="J864" s="289"/>
      <c r="K864" s="289"/>
      <c r="L864" s="289"/>
      <c r="M864" s="289"/>
      <c r="N864" s="289"/>
      <c r="O864" s="289"/>
      <c r="P864" s="289"/>
      <c r="Q864" s="289"/>
      <c r="R864" s="289"/>
      <c r="S864" s="290"/>
      <c r="T864" s="290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64"/>
      <c r="C865" s="264"/>
      <c r="D865" s="264"/>
      <c r="E865" s="264"/>
      <c r="F865" s="264"/>
      <c r="G865" s="264"/>
      <c r="H865" s="264"/>
      <c r="I865" s="289"/>
      <c r="J865" s="289"/>
      <c r="K865" s="289"/>
      <c r="L865" s="289"/>
      <c r="M865" s="289"/>
      <c r="N865" s="289"/>
      <c r="O865" s="289"/>
      <c r="P865" s="289"/>
      <c r="Q865" s="289"/>
      <c r="R865" s="289"/>
      <c r="S865" s="290"/>
      <c r="T865" s="290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64"/>
      <c r="C866" s="264"/>
      <c r="D866" s="264"/>
      <c r="E866" s="264"/>
      <c r="F866" s="264"/>
      <c r="G866" s="264"/>
      <c r="H866" s="264"/>
      <c r="I866" s="289"/>
      <c r="J866" s="289"/>
      <c r="K866" s="289"/>
      <c r="L866" s="289"/>
      <c r="M866" s="289"/>
      <c r="N866" s="289"/>
      <c r="O866" s="289"/>
      <c r="P866" s="289"/>
      <c r="Q866" s="289"/>
      <c r="R866" s="289"/>
      <c r="S866" s="290"/>
      <c r="T866" s="290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64"/>
      <c r="C867" s="264"/>
      <c r="D867" s="264"/>
      <c r="E867" s="264"/>
      <c r="F867" s="264"/>
      <c r="G867" s="264"/>
      <c r="H867" s="264"/>
      <c r="I867" s="289"/>
      <c r="J867" s="289"/>
      <c r="K867" s="289"/>
      <c r="L867" s="289"/>
      <c r="M867" s="289"/>
      <c r="N867" s="289"/>
      <c r="O867" s="289"/>
      <c r="P867" s="289"/>
      <c r="Q867" s="289"/>
      <c r="R867" s="289"/>
      <c r="S867" s="290"/>
      <c r="T867" s="290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64"/>
      <c r="C868" s="264"/>
      <c r="D868" s="264"/>
      <c r="E868" s="264"/>
      <c r="F868" s="264"/>
      <c r="G868" s="264"/>
      <c r="H868" s="264"/>
      <c r="I868" s="289"/>
      <c r="J868" s="289"/>
      <c r="K868" s="289"/>
      <c r="L868" s="289"/>
      <c r="M868" s="289"/>
      <c r="N868" s="289"/>
      <c r="O868" s="289"/>
      <c r="P868" s="289"/>
      <c r="Q868" s="289"/>
      <c r="R868" s="289"/>
      <c r="S868" s="290"/>
      <c r="T868" s="290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64"/>
      <c r="C869" s="264"/>
      <c r="D869" s="264"/>
      <c r="E869" s="264"/>
      <c r="F869" s="264"/>
      <c r="G869" s="264"/>
      <c r="H869" s="264"/>
      <c r="I869" s="289"/>
      <c r="J869" s="289"/>
      <c r="K869" s="289"/>
      <c r="L869" s="289"/>
      <c r="M869" s="289"/>
      <c r="N869" s="289"/>
      <c r="O869" s="289"/>
      <c r="P869" s="289"/>
      <c r="Q869" s="289"/>
      <c r="R869" s="289"/>
      <c r="S869" s="290"/>
      <c r="T869" s="290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64"/>
      <c r="C870" s="264"/>
      <c r="D870" s="264"/>
      <c r="E870" s="264"/>
      <c r="F870" s="264"/>
      <c r="G870" s="264"/>
      <c r="H870" s="264"/>
      <c r="I870" s="289"/>
      <c r="J870" s="289"/>
      <c r="K870" s="289"/>
      <c r="L870" s="289"/>
      <c r="M870" s="289"/>
      <c r="N870" s="289"/>
      <c r="O870" s="289"/>
      <c r="P870" s="289"/>
      <c r="Q870" s="289"/>
      <c r="R870" s="289"/>
      <c r="S870" s="290"/>
      <c r="T870" s="290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64"/>
      <c r="C871" s="264"/>
      <c r="D871" s="264"/>
      <c r="E871" s="264"/>
      <c r="F871" s="264"/>
      <c r="G871" s="264"/>
      <c r="H871" s="264"/>
      <c r="I871" s="289"/>
      <c r="J871" s="289"/>
      <c r="K871" s="289"/>
      <c r="L871" s="289"/>
      <c r="M871" s="289"/>
      <c r="N871" s="289"/>
      <c r="O871" s="289"/>
      <c r="P871" s="289"/>
      <c r="Q871" s="289"/>
      <c r="R871" s="289"/>
      <c r="S871" s="290"/>
      <c r="T871" s="290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64"/>
      <c r="C872" s="264"/>
      <c r="D872" s="264"/>
      <c r="E872" s="264"/>
      <c r="F872" s="264"/>
      <c r="G872" s="264"/>
      <c r="H872" s="264"/>
      <c r="I872" s="289"/>
      <c r="J872" s="289"/>
      <c r="K872" s="289"/>
      <c r="L872" s="289"/>
      <c r="M872" s="289"/>
      <c r="N872" s="289"/>
      <c r="O872" s="289"/>
      <c r="P872" s="289"/>
      <c r="Q872" s="289"/>
      <c r="R872" s="289"/>
      <c r="S872" s="290"/>
      <c r="T872" s="290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64"/>
      <c r="C873" s="264"/>
      <c r="D873" s="264"/>
      <c r="E873" s="264"/>
      <c r="F873" s="264"/>
      <c r="G873" s="264"/>
      <c r="H873" s="264"/>
      <c r="I873" s="289"/>
      <c r="J873" s="289"/>
      <c r="K873" s="289"/>
      <c r="L873" s="289"/>
      <c r="M873" s="289"/>
      <c r="N873" s="289"/>
      <c r="O873" s="289"/>
      <c r="P873" s="289"/>
      <c r="Q873" s="289"/>
      <c r="R873" s="289"/>
      <c r="S873" s="290"/>
      <c r="T873" s="290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64"/>
      <c r="C874" s="264"/>
      <c r="D874" s="264"/>
      <c r="E874" s="264"/>
      <c r="F874" s="264"/>
      <c r="G874" s="264"/>
      <c r="H874" s="264"/>
      <c r="I874" s="289"/>
      <c r="J874" s="289"/>
      <c r="K874" s="289"/>
      <c r="L874" s="289"/>
      <c r="M874" s="289"/>
      <c r="N874" s="289"/>
      <c r="O874" s="289"/>
      <c r="P874" s="289"/>
      <c r="Q874" s="289"/>
      <c r="R874" s="289"/>
      <c r="S874" s="290"/>
      <c r="T874" s="290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64"/>
      <c r="C875" s="264"/>
      <c r="D875" s="264"/>
      <c r="E875" s="264"/>
      <c r="F875" s="264"/>
      <c r="G875" s="264"/>
      <c r="H875" s="264"/>
      <c r="I875" s="289"/>
      <c r="J875" s="289"/>
      <c r="K875" s="289"/>
      <c r="L875" s="289"/>
      <c r="M875" s="289"/>
      <c r="N875" s="289"/>
      <c r="O875" s="289"/>
      <c r="P875" s="289"/>
      <c r="Q875" s="289"/>
      <c r="R875" s="289"/>
      <c r="S875" s="290"/>
      <c r="T875" s="290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64"/>
      <c r="C876" s="264"/>
      <c r="D876" s="264"/>
      <c r="E876" s="264"/>
      <c r="F876" s="264"/>
      <c r="G876" s="264"/>
      <c r="H876" s="264"/>
      <c r="I876" s="289"/>
      <c r="J876" s="289"/>
      <c r="K876" s="289"/>
      <c r="L876" s="289"/>
      <c r="M876" s="289"/>
      <c r="N876" s="289"/>
      <c r="O876" s="289"/>
      <c r="P876" s="289"/>
      <c r="Q876" s="289"/>
      <c r="R876" s="289"/>
      <c r="S876" s="290"/>
      <c r="T876" s="290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64"/>
      <c r="C877" s="264"/>
      <c r="D877" s="264"/>
      <c r="E877" s="264"/>
      <c r="F877" s="264"/>
      <c r="G877" s="264"/>
      <c r="H877" s="264"/>
      <c r="I877" s="289"/>
      <c r="J877" s="289"/>
      <c r="K877" s="289"/>
      <c r="L877" s="289"/>
      <c r="M877" s="289"/>
      <c r="N877" s="289"/>
      <c r="O877" s="289"/>
      <c r="P877" s="289"/>
      <c r="Q877" s="289"/>
      <c r="R877" s="289"/>
      <c r="S877" s="290"/>
      <c r="T877" s="290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64"/>
      <c r="C878" s="264"/>
      <c r="D878" s="264"/>
      <c r="E878" s="264"/>
      <c r="F878" s="264"/>
      <c r="G878" s="264"/>
      <c r="H878" s="264"/>
      <c r="I878" s="289"/>
      <c r="J878" s="289"/>
      <c r="K878" s="289"/>
      <c r="L878" s="289"/>
      <c r="M878" s="289"/>
      <c r="N878" s="289"/>
      <c r="O878" s="289"/>
      <c r="P878" s="289"/>
      <c r="Q878" s="289"/>
      <c r="R878" s="289"/>
      <c r="S878" s="290"/>
      <c r="T878" s="290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64"/>
      <c r="C879" s="264"/>
      <c r="D879" s="264"/>
      <c r="E879" s="264"/>
      <c r="F879" s="264"/>
      <c r="G879" s="264"/>
      <c r="H879" s="264"/>
      <c r="I879" s="289"/>
      <c r="J879" s="289"/>
      <c r="K879" s="289"/>
      <c r="L879" s="289"/>
      <c r="M879" s="289"/>
      <c r="N879" s="289"/>
      <c r="O879" s="289"/>
      <c r="P879" s="289"/>
      <c r="Q879" s="289"/>
      <c r="R879" s="289"/>
      <c r="S879" s="290"/>
      <c r="T879" s="290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64"/>
      <c r="C880" s="264"/>
      <c r="D880" s="264"/>
      <c r="E880" s="264"/>
      <c r="F880" s="264"/>
      <c r="G880" s="264"/>
      <c r="H880" s="264"/>
      <c r="I880" s="289"/>
      <c r="J880" s="289"/>
      <c r="K880" s="289"/>
      <c r="L880" s="289"/>
      <c r="M880" s="289"/>
      <c r="N880" s="289"/>
      <c r="O880" s="289"/>
      <c r="P880" s="289"/>
      <c r="Q880" s="289"/>
      <c r="R880" s="289"/>
      <c r="S880" s="290"/>
      <c r="T880" s="290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64"/>
      <c r="C881" s="264"/>
      <c r="D881" s="264"/>
      <c r="E881" s="264"/>
      <c r="F881" s="264"/>
      <c r="G881" s="264"/>
      <c r="H881" s="264"/>
      <c r="I881" s="289"/>
      <c r="J881" s="289"/>
      <c r="K881" s="289"/>
      <c r="L881" s="289"/>
      <c r="M881" s="289"/>
      <c r="N881" s="289"/>
      <c r="O881" s="289"/>
      <c r="P881" s="289"/>
      <c r="Q881" s="289"/>
      <c r="R881" s="289"/>
      <c r="S881" s="290"/>
      <c r="T881" s="290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64"/>
      <c r="C882" s="264"/>
      <c r="D882" s="264"/>
      <c r="E882" s="264"/>
      <c r="F882" s="264"/>
      <c r="G882" s="264"/>
      <c r="H882" s="264"/>
      <c r="I882" s="289"/>
      <c r="J882" s="289"/>
      <c r="K882" s="289"/>
      <c r="L882" s="289"/>
      <c r="M882" s="289"/>
      <c r="N882" s="289"/>
      <c r="O882" s="289"/>
      <c r="P882" s="289"/>
      <c r="Q882" s="289"/>
      <c r="R882" s="289"/>
      <c r="S882" s="290"/>
      <c r="T882" s="290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64"/>
      <c r="C883" s="264"/>
      <c r="D883" s="264"/>
      <c r="E883" s="264"/>
      <c r="F883" s="264"/>
      <c r="G883" s="264"/>
      <c r="H883" s="264"/>
      <c r="I883" s="289"/>
      <c r="J883" s="289"/>
      <c r="K883" s="289"/>
      <c r="L883" s="289"/>
      <c r="M883" s="289"/>
      <c r="N883" s="289"/>
      <c r="O883" s="289"/>
      <c r="P883" s="289"/>
      <c r="Q883" s="289"/>
      <c r="R883" s="289"/>
      <c r="S883" s="290"/>
      <c r="T883" s="290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64"/>
      <c r="C884" s="264"/>
      <c r="D884" s="264"/>
      <c r="E884" s="264"/>
      <c r="F884" s="264"/>
      <c r="G884" s="264"/>
      <c r="H884" s="264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90"/>
      <c r="T884" s="290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64"/>
      <c r="C885" s="264"/>
      <c r="D885" s="264"/>
      <c r="E885" s="264"/>
      <c r="F885" s="264"/>
      <c r="G885" s="264"/>
      <c r="H885" s="264"/>
      <c r="I885" s="289"/>
      <c r="J885" s="289"/>
      <c r="K885" s="289"/>
      <c r="L885" s="289"/>
      <c r="M885" s="289"/>
      <c r="N885" s="289"/>
      <c r="O885" s="289"/>
      <c r="P885" s="289"/>
      <c r="Q885" s="289"/>
      <c r="R885" s="289"/>
      <c r="S885" s="290"/>
      <c r="T885" s="290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64"/>
      <c r="C886" s="264"/>
      <c r="D886" s="264"/>
      <c r="E886" s="264"/>
      <c r="F886" s="264"/>
      <c r="G886" s="264"/>
      <c r="H886" s="264"/>
      <c r="I886" s="289"/>
      <c r="J886" s="289"/>
      <c r="K886" s="289"/>
      <c r="L886" s="289"/>
      <c r="M886" s="289"/>
      <c r="N886" s="289"/>
      <c r="O886" s="289"/>
      <c r="P886" s="289"/>
      <c r="Q886" s="289"/>
      <c r="R886" s="289"/>
      <c r="S886" s="290"/>
      <c r="T886" s="290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64"/>
      <c r="C887" s="264"/>
      <c r="D887" s="264"/>
      <c r="E887" s="264"/>
      <c r="F887" s="264"/>
      <c r="G887" s="264"/>
      <c r="H887" s="264"/>
      <c r="I887" s="289"/>
      <c r="J887" s="289"/>
      <c r="K887" s="289"/>
      <c r="L887" s="289"/>
      <c r="M887" s="289"/>
      <c r="N887" s="289"/>
      <c r="O887" s="289"/>
      <c r="P887" s="289"/>
      <c r="Q887" s="289"/>
      <c r="R887" s="289"/>
      <c r="S887" s="290"/>
      <c r="T887" s="290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64"/>
      <c r="C888" s="264"/>
      <c r="D888" s="264"/>
      <c r="E888" s="264"/>
      <c r="F888" s="264"/>
      <c r="G888" s="264"/>
      <c r="H888" s="264"/>
      <c r="I888" s="289"/>
      <c r="J888" s="289"/>
      <c r="K888" s="289"/>
      <c r="L888" s="289"/>
      <c r="M888" s="289"/>
      <c r="N888" s="289"/>
      <c r="O888" s="289"/>
      <c r="P888" s="289"/>
      <c r="Q888" s="289"/>
      <c r="R888" s="289"/>
      <c r="S888" s="290"/>
      <c r="T888" s="290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64"/>
      <c r="C889" s="264"/>
      <c r="D889" s="264"/>
      <c r="E889" s="264"/>
      <c r="F889" s="264"/>
      <c r="G889" s="264"/>
      <c r="H889" s="264"/>
      <c r="I889" s="289"/>
      <c r="J889" s="289"/>
      <c r="K889" s="289"/>
      <c r="L889" s="289"/>
      <c r="M889" s="289"/>
      <c r="N889" s="289"/>
      <c r="O889" s="289"/>
      <c r="P889" s="289"/>
      <c r="Q889" s="289"/>
      <c r="R889" s="289"/>
      <c r="S889" s="290"/>
      <c r="T889" s="290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64"/>
      <c r="C890" s="264"/>
      <c r="D890" s="264"/>
      <c r="E890" s="264"/>
      <c r="F890" s="264"/>
      <c r="G890" s="264"/>
      <c r="H890" s="264"/>
      <c r="I890" s="289"/>
      <c r="J890" s="289"/>
      <c r="K890" s="289"/>
      <c r="L890" s="289"/>
      <c r="M890" s="289"/>
      <c r="N890" s="289"/>
      <c r="O890" s="289"/>
      <c r="P890" s="289"/>
      <c r="Q890" s="289"/>
      <c r="R890" s="289"/>
      <c r="S890" s="290"/>
      <c r="T890" s="290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64"/>
      <c r="C891" s="264"/>
      <c r="D891" s="264"/>
      <c r="E891" s="264"/>
      <c r="F891" s="264"/>
      <c r="G891" s="264"/>
      <c r="H891" s="264"/>
      <c r="I891" s="289"/>
      <c r="J891" s="289"/>
      <c r="K891" s="289"/>
      <c r="L891" s="289"/>
      <c r="M891" s="289"/>
      <c r="N891" s="289"/>
      <c r="O891" s="289"/>
      <c r="P891" s="289"/>
      <c r="Q891" s="289"/>
      <c r="R891" s="289"/>
      <c r="S891" s="290"/>
      <c r="T891" s="290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64"/>
      <c r="C892" s="264"/>
      <c r="D892" s="264"/>
      <c r="E892" s="264"/>
      <c r="F892" s="264"/>
      <c r="G892" s="264"/>
      <c r="H892" s="264"/>
      <c r="I892" s="289"/>
      <c r="J892" s="289"/>
      <c r="K892" s="289"/>
      <c r="L892" s="289"/>
      <c r="M892" s="289"/>
      <c r="N892" s="289"/>
      <c r="O892" s="289"/>
      <c r="P892" s="289"/>
      <c r="Q892" s="289"/>
      <c r="R892" s="289"/>
      <c r="S892" s="290"/>
      <c r="T892" s="290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64"/>
      <c r="C893" s="264"/>
      <c r="D893" s="264"/>
      <c r="E893" s="264"/>
      <c r="F893" s="264"/>
      <c r="G893" s="264"/>
      <c r="H893" s="264"/>
      <c r="I893" s="289"/>
      <c r="J893" s="289"/>
      <c r="K893" s="289"/>
      <c r="L893" s="289"/>
      <c r="M893" s="289"/>
      <c r="N893" s="289"/>
      <c r="O893" s="289"/>
      <c r="P893" s="289"/>
      <c r="Q893" s="289"/>
      <c r="R893" s="289"/>
      <c r="S893" s="290"/>
      <c r="T893" s="290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64"/>
      <c r="C894" s="264"/>
      <c r="D894" s="264"/>
      <c r="E894" s="264"/>
      <c r="F894" s="264"/>
      <c r="G894" s="264"/>
      <c r="H894" s="264"/>
      <c r="I894" s="289"/>
      <c r="J894" s="289"/>
      <c r="K894" s="289"/>
      <c r="L894" s="289"/>
      <c r="M894" s="289"/>
      <c r="N894" s="289"/>
      <c r="O894" s="289"/>
      <c r="P894" s="289"/>
      <c r="Q894" s="289"/>
      <c r="R894" s="289"/>
      <c r="S894" s="290"/>
      <c r="T894" s="290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64"/>
      <c r="C895" s="264"/>
      <c r="D895" s="264"/>
      <c r="E895" s="264"/>
      <c r="F895" s="264"/>
      <c r="G895" s="264"/>
      <c r="H895" s="264"/>
      <c r="I895" s="289"/>
      <c r="J895" s="289"/>
      <c r="K895" s="289"/>
      <c r="L895" s="289"/>
      <c r="M895" s="289"/>
      <c r="N895" s="289"/>
      <c r="O895" s="289"/>
      <c r="P895" s="289"/>
      <c r="Q895" s="289"/>
      <c r="R895" s="289"/>
      <c r="S895" s="290"/>
      <c r="T895" s="290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64"/>
      <c r="C896" s="264"/>
      <c r="D896" s="264"/>
      <c r="E896" s="264"/>
      <c r="F896" s="264"/>
      <c r="G896" s="264"/>
      <c r="H896" s="264"/>
      <c r="I896" s="289"/>
      <c r="J896" s="289"/>
      <c r="K896" s="289"/>
      <c r="L896" s="289"/>
      <c r="M896" s="289"/>
      <c r="N896" s="289"/>
      <c r="O896" s="289"/>
      <c r="P896" s="289"/>
      <c r="Q896" s="289"/>
      <c r="R896" s="289"/>
      <c r="S896" s="290"/>
      <c r="T896" s="290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64"/>
      <c r="C897" s="264"/>
      <c r="D897" s="264"/>
      <c r="E897" s="264"/>
      <c r="F897" s="264"/>
      <c r="G897" s="264"/>
      <c r="H897" s="264"/>
      <c r="I897" s="289"/>
      <c r="J897" s="289"/>
      <c r="K897" s="289"/>
      <c r="L897" s="289"/>
      <c r="M897" s="289"/>
      <c r="N897" s="289"/>
      <c r="O897" s="289"/>
      <c r="P897" s="289"/>
      <c r="Q897" s="289"/>
      <c r="R897" s="289"/>
      <c r="S897" s="290"/>
      <c r="T897" s="290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64"/>
      <c r="C898" s="264"/>
      <c r="D898" s="264"/>
      <c r="E898" s="264"/>
      <c r="F898" s="264"/>
      <c r="G898" s="264"/>
      <c r="H898" s="264"/>
      <c r="I898" s="289"/>
      <c r="J898" s="289"/>
      <c r="K898" s="289"/>
      <c r="L898" s="289"/>
      <c r="M898" s="289"/>
      <c r="N898" s="289"/>
      <c r="O898" s="289"/>
      <c r="P898" s="289"/>
      <c r="Q898" s="289"/>
      <c r="R898" s="289"/>
      <c r="S898" s="290"/>
      <c r="T898" s="290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64"/>
      <c r="C899" s="264"/>
      <c r="D899" s="264"/>
      <c r="E899" s="264"/>
      <c r="F899" s="264"/>
      <c r="G899" s="264"/>
      <c r="H899" s="264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90"/>
      <c r="T899" s="290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64"/>
      <c r="C900" s="264"/>
      <c r="D900" s="264"/>
      <c r="E900" s="264"/>
      <c r="F900" s="264"/>
      <c r="G900" s="264"/>
      <c r="H900" s="264"/>
      <c r="I900" s="289"/>
      <c r="J900" s="289"/>
      <c r="K900" s="289"/>
      <c r="L900" s="289"/>
      <c r="M900" s="289"/>
      <c r="N900" s="289"/>
      <c r="O900" s="289"/>
      <c r="P900" s="289"/>
      <c r="Q900" s="289"/>
      <c r="R900" s="289"/>
      <c r="S900" s="290"/>
      <c r="T900" s="290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64"/>
      <c r="C901" s="264"/>
      <c r="D901" s="264"/>
      <c r="E901" s="264"/>
      <c r="F901" s="264"/>
      <c r="G901" s="264"/>
      <c r="H901" s="264"/>
      <c r="I901" s="289"/>
      <c r="J901" s="289"/>
      <c r="K901" s="289"/>
      <c r="L901" s="289"/>
      <c r="M901" s="289"/>
      <c r="N901" s="289"/>
      <c r="O901" s="289"/>
      <c r="P901" s="289"/>
      <c r="Q901" s="289"/>
      <c r="R901" s="289"/>
      <c r="S901" s="290"/>
      <c r="T901" s="290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64"/>
      <c r="C902" s="264"/>
      <c r="D902" s="264"/>
      <c r="E902" s="264"/>
      <c r="F902" s="264"/>
      <c r="G902" s="264"/>
      <c r="H902" s="264"/>
      <c r="I902" s="289"/>
      <c r="J902" s="289"/>
      <c r="K902" s="289"/>
      <c r="L902" s="289"/>
      <c r="M902" s="289"/>
      <c r="N902" s="289"/>
      <c r="O902" s="289"/>
      <c r="P902" s="289"/>
      <c r="Q902" s="289"/>
      <c r="R902" s="289"/>
      <c r="S902" s="290"/>
      <c r="T902" s="290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64"/>
      <c r="C903" s="264"/>
      <c r="D903" s="264"/>
      <c r="E903" s="264"/>
      <c r="F903" s="264"/>
      <c r="G903" s="264"/>
      <c r="H903" s="264"/>
      <c r="I903" s="289"/>
      <c r="J903" s="289"/>
      <c r="K903" s="289"/>
      <c r="L903" s="289"/>
      <c r="M903" s="289"/>
      <c r="N903" s="289"/>
      <c r="O903" s="289"/>
      <c r="P903" s="289"/>
      <c r="Q903" s="289"/>
      <c r="R903" s="289"/>
      <c r="S903" s="290"/>
      <c r="T903" s="290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64"/>
      <c r="C904" s="264"/>
      <c r="D904" s="264"/>
      <c r="E904" s="264"/>
      <c r="F904" s="264"/>
      <c r="G904" s="264"/>
      <c r="H904" s="264"/>
      <c r="I904" s="289"/>
      <c r="J904" s="289"/>
      <c r="K904" s="289"/>
      <c r="L904" s="289"/>
      <c r="M904" s="289"/>
      <c r="N904" s="289"/>
      <c r="O904" s="289"/>
      <c r="P904" s="289"/>
      <c r="Q904" s="289"/>
      <c r="R904" s="289"/>
      <c r="S904" s="290"/>
      <c r="T904" s="290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64"/>
      <c r="C905" s="264"/>
      <c r="D905" s="264"/>
      <c r="E905" s="264"/>
      <c r="F905" s="264"/>
      <c r="G905" s="264"/>
      <c r="H905" s="264"/>
      <c r="I905" s="289"/>
      <c r="J905" s="289"/>
      <c r="K905" s="289"/>
      <c r="L905" s="289"/>
      <c r="M905" s="289"/>
      <c r="N905" s="289"/>
      <c r="O905" s="289"/>
      <c r="P905" s="289"/>
      <c r="Q905" s="289"/>
      <c r="R905" s="289"/>
      <c r="S905" s="290"/>
      <c r="T905" s="290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64"/>
      <c r="C906" s="264"/>
      <c r="D906" s="264"/>
      <c r="E906" s="264"/>
      <c r="F906" s="264"/>
      <c r="G906" s="264"/>
      <c r="H906" s="264"/>
      <c r="I906" s="289"/>
      <c r="J906" s="289"/>
      <c r="K906" s="289"/>
      <c r="L906" s="289"/>
      <c r="M906" s="289"/>
      <c r="N906" s="289"/>
      <c r="O906" s="289"/>
      <c r="P906" s="289"/>
      <c r="Q906" s="289"/>
      <c r="R906" s="289"/>
      <c r="S906" s="290"/>
      <c r="T906" s="290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64"/>
      <c r="C907" s="264"/>
      <c r="D907" s="264"/>
      <c r="E907" s="264"/>
      <c r="F907" s="264"/>
      <c r="G907" s="264"/>
      <c r="H907" s="264"/>
      <c r="I907" s="289"/>
      <c r="J907" s="289"/>
      <c r="K907" s="289"/>
      <c r="L907" s="289"/>
      <c r="M907" s="289"/>
      <c r="N907" s="289"/>
      <c r="O907" s="289"/>
      <c r="P907" s="289"/>
      <c r="Q907" s="289"/>
      <c r="R907" s="289"/>
      <c r="S907" s="290"/>
      <c r="T907" s="290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64"/>
      <c r="C908" s="264"/>
      <c r="D908" s="264"/>
      <c r="E908" s="264"/>
      <c r="F908" s="264"/>
      <c r="G908" s="264"/>
      <c r="H908" s="264"/>
      <c r="I908" s="289"/>
      <c r="J908" s="289"/>
      <c r="K908" s="289"/>
      <c r="L908" s="289"/>
      <c r="M908" s="289"/>
      <c r="N908" s="289"/>
      <c r="O908" s="289"/>
      <c r="P908" s="289"/>
      <c r="Q908" s="289"/>
      <c r="R908" s="289"/>
      <c r="S908" s="290"/>
      <c r="T908" s="290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64"/>
      <c r="C909" s="264"/>
      <c r="D909" s="264"/>
      <c r="E909" s="264"/>
      <c r="F909" s="264"/>
      <c r="G909" s="264"/>
      <c r="H909" s="264"/>
      <c r="I909" s="289"/>
      <c r="J909" s="289"/>
      <c r="K909" s="289"/>
      <c r="L909" s="289"/>
      <c r="M909" s="289"/>
      <c r="N909" s="289"/>
      <c r="O909" s="289"/>
      <c r="P909" s="289"/>
      <c r="Q909" s="289"/>
      <c r="R909" s="289"/>
      <c r="S909" s="290"/>
      <c r="T909" s="290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64"/>
      <c r="C910" s="264"/>
      <c r="D910" s="264"/>
      <c r="E910" s="264"/>
      <c r="F910" s="264"/>
      <c r="G910" s="264"/>
      <c r="H910" s="264"/>
      <c r="I910" s="289"/>
      <c r="J910" s="289"/>
      <c r="K910" s="289"/>
      <c r="L910" s="289"/>
      <c r="M910" s="289"/>
      <c r="N910" s="289"/>
      <c r="O910" s="289"/>
      <c r="P910" s="289"/>
      <c r="Q910" s="289"/>
      <c r="R910" s="289"/>
      <c r="S910" s="290"/>
      <c r="T910" s="290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64"/>
      <c r="C911" s="264"/>
      <c r="D911" s="264"/>
      <c r="E911" s="264"/>
      <c r="F911" s="264"/>
      <c r="G911" s="264"/>
      <c r="H911" s="264"/>
      <c r="I911" s="289"/>
      <c r="J911" s="289"/>
      <c r="K911" s="289"/>
      <c r="L911" s="289"/>
      <c r="M911" s="289"/>
      <c r="N911" s="289"/>
      <c r="O911" s="289"/>
      <c r="P911" s="289"/>
      <c r="Q911" s="289"/>
      <c r="R911" s="289"/>
      <c r="S911" s="290"/>
      <c r="T911" s="290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64"/>
      <c r="C912" s="264"/>
      <c r="D912" s="264"/>
      <c r="E912" s="264"/>
      <c r="F912" s="264"/>
      <c r="G912" s="264"/>
      <c r="H912" s="264"/>
      <c r="I912" s="289"/>
      <c r="J912" s="289"/>
      <c r="K912" s="289"/>
      <c r="L912" s="289"/>
      <c r="M912" s="289"/>
      <c r="N912" s="289"/>
      <c r="O912" s="289"/>
      <c r="P912" s="289"/>
      <c r="Q912" s="289"/>
      <c r="R912" s="289"/>
      <c r="S912" s="290"/>
      <c r="T912" s="290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64"/>
      <c r="C913" s="264"/>
      <c r="D913" s="264"/>
      <c r="E913" s="264"/>
      <c r="F913" s="264"/>
      <c r="G913" s="264"/>
      <c r="H913" s="264"/>
      <c r="I913" s="289"/>
      <c r="J913" s="289"/>
      <c r="K913" s="289"/>
      <c r="L913" s="289"/>
      <c r="M913" s="289"/>
      <c r="N913" s="289"/>
      <c r="O913" s="289"/>
      <c r="P913" s="289"/>
      <c r="Q913" s="289"/>
      <c r="R913" s="289"/>
      <c r="S913" s="290"/>
      <c r="T913" s="290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64"/>
      <c r="C914" s="264"/>
      <c r="D914" s="264"/>
      <c r="E914" s="264"/>
      <c r="F914" s="264"/>
      <c r="G914" s="264"/>
      <c r="H914" s="264"/>
      <c r="I914" s="289"/>
      <c r="J914" s="289"/>
      <c r="K914" s="289"/>
      <c r="L914" s="289"/>
      <c r="M914" s="289"/>
      <c r="N914" s="289"/>
      <c r="O914" s="289"/>
      <c r="P914" s="289"/>
      <c r="Q914" s="289"/>
      <c r="R914" s="289"/>
      <c r="S914" s="290"/>
      <c r="T914" s="290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64"/>
      <c r="C915" s="264"/>
      <c r="D915" s="264"/>
      <c r="E915" s="264"/>
      <c r="F915" s="264"/>
      <c r="G915" s="264"/>
      <c r="H915" s="264"/>
      <c r="I915" s="289"/>
      <c r="J915" s="289"/>
      <c r="K915" s="289"/>
      <c r="L915" s="289"/>
      <c r="M915" s="289"/>
      <c r="N915" s="289"/>
      <c r="O915" s="289"/>
      <c r="P915" s="289"/>
      <c r="Q915" s="289"/>
      <c r="R915" s="289"/>
      <c r="S915" s="290"/>
      <c r="T915" s="290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64"/>
      <c r="C916" s="264"/>
      <c r="D916" s="264"/>
      <c r="E916" s="264"/>
      <c r="F916" s="264"/>
      <c r="G916" s="264"/>
      <c r="H916" s="264"/>
      <c r="I916" s="289"/>
      <c r="J916" s="289"/>
      <c r="K916" s="289"/>
      <c r="L916" s="289"/>
      <c r="M916" s="289"/>
      <c r="N916" s="289"/>
      <c r="O916" s="289"/>
      <c r="P916" s="289"/>
      <c r="Q916" s="289"/>
      <c r="R916" s="289"/>
      <c r="S916" s="290"/>
      <c r="T916" s="290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64"/>
      <c r="C917" s="264"/>
      <c r="D917" s="264"/>
      <c r="E917" s="264"/>
      <c r="F917" s="264"/>
      <c r="G917" s="264"/>
      <c r="H917" s="264"/>
      <c r="I917" s="289"/>
      <c r="J917" s="289"/>
      <c r="K917" s="289"/>
      <c r="L917" s="289"/>
      <c r="M917" s="289"/>
      <c r="N917" s="289"/>
      <c r="O917" s="289"/>
      <c r="P917" s="289"/>
      <c r="Q917" s="289"/>
      <c r="R917" s="289"/>
      <c r="S917" s="290"/>
      <c r="T917" s="290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64"/>
      <c r="C918" s="264"/>
      <c r="D918" s="264"/>
      <c r="E918" s="264"/>
      <c r="F918" s="264"/>
      <c r="G918" s="264"/>
      <c r="H918" s="264"/>
      <c r="I918" s="289"/>
      <c r="J918" s="289"/>
      <c r="K918" s="289"/>
      <c r="L918" s="289"/>
      <c r="M918" s="289"/>
      <c r="N918" s="289"/>
      <c r="O918" s="289"/>
      <c r="P918" s="289"/>
      <c r="Q918" s="289"/>
      <c r="R918" s="289"/>
      <c r="S918" s="290"/>
      <c r="T918" s="290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64"/>
      <c r="C919" s="264"/>
      <c r="D919" s="264"/>
      <c r="E919" s="264"/>
      <c r="F919" s="264"/>
      <c r="G919" s="264"/>
      <c r="H919" s="264"/>
      <c r="I919" s="289"/>
      <c r="J919" s="289"/>
      <c r="K919" s="289"/>
      <c r="L919" s="289"/>
      <c r="M919" s="289"/>
      <c r="N919" s="289"/>
      <c r="O919" s="289"/>
      <c r="P919" s="289"/>
      <c r="Q919" s="289"/>
      <c r="R919" s="289"/>
      <c r="S919" s="290"/>
      <c r="T919" s="290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64"/>
      <c r="C920" s="264"/>
      <c r="D920" s="264"/>
      <c r="E920" s="264"/>
      <c r="F920" s="264"/>
      <c r="G920" s="264"/>
      <c r="H920" s="264"/>
      <c r="I920" s="289"/>
      <c r="J920" s="289"/>
      <c r="K920" s="289"/>
      <c r="L920" s="289"/>
      <c r="M920" s="289"/>
      <c r="N920" s="289"/>
      <c r="O920" s="289"/>
      <c r="P920" s="289"/>
      <c r="Q920" s="289"/>
      <c r="R920" s="289"/>
      <c r="S920" s="290"/>
      <c r="T920" s="290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64"/>
      <c r="C921" s="264"/>
      <c r="D921" s="264"/>
      <c r="E921" s="264"/>
      <c r="F921" s="264"/>
      <c r="G921" s="264"/>
      <c r="H921" s="264"/>
      <c r="I921" s="289"/>
      <c r="J921" s="289"/>
      <c r="K921" s="289"/>
      <c r="L921" s="289"/>
      <c r="M921" s="289"/>
      <c r="N921" s="289"/>
      <c r="O921" s="289"/>
      <c r="P921" s="289"/>
      <c r="Q921" s="289"/>
      <c r="R921" s="289"/>
      <c r="S921" s="290"/>
      <c r="T921" s="290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64"/>
      <c r="C922" s="264"/>
      <c r="D922" s="264"/>
      <c r="E922" s="264"/>
      <c r="F922" s="264"/>
      <c r="G922" s="264"/>
      <c r="H922" s="264"/>
      <c r="I922" s="289"/>
      <c r="J922" s="289"/>
      <c r="K922" s="289"/>
      <c r="L922" s="289"/>
      <c r="M922" s="289"/>
      <c r="N922" s="289"/>
      <c r="O922" s="289"/>
      <c r="P922" s="289"/>
      <c r="Q922" s="289"/>
      <c r="R922" s="289"/>
      <c r="S922" s="290"/>
      <c r="T922" s="290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64"/>
      <c r="C923" s="264"/>
      <c r="D923" s="264"/>
      <c r="E923" s="264"/>
      <c r="F923" s="264"/>
      <c r="G923" s="264"/>
      <c r="H923" s="264"/>
      <c r="I923" s="289"/>
      <c r="J923" s="289"/>
      <c r="K923" s="289"/>
      <c r="L923" s="289"/>
      <c r="M923" s="289"/>
      <c r="N923" s="289"/>
      <c r="O923" s="289"/>
      <c r="P923" s="289"/>
      <c r="Q923" s="289"/>
      <c r="R923" s="289"/>
      <c r="S923" s="290"/>
      <c r="T923" s="290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64"/>
      <c r="C924" s="264"/>
      <c r="D924" s="264"/>
      <c r="E924" s="264"/>
      <c r="F924" s="264"/>
      <c r="G924" s="264"/>
      <c r="H924" s="264"/>
      <c r="I924" s="289"/>
      <c r="J924" s="289"/>
      <c r="K924" s="289"/>
      <c r="L924" s="289"/>
      <c r="M924" s="289"/>
      <c r="N924" s="289"/>
      <c r="O924" s="289"/>
      <c r="P924" s="289"/>
      <c r="Q924" s="289"/>
      <c r="R924" s="289"/>
      <c r="S924" s="290"/>
      <c r="T924" s="290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64"/>
      <c r="C925" s="264"/>
      <c r="D925" s="264"/>
      <c r="E925" s="264"/>
      <c r="F925" s="264"/>
      <c r="G925" s="264"/>
      <c r="H925" s="264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90"/>
      <c r="T925" s="290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64"/>
      <c r="C926" s="264"/>
      <c r="D926" s="264"/>
      <c r="E926" s="264"/>
      <c r="F926" s="264"/>
      <c r="G926" s="264"/>
      <c r="H926" s="264"/>
      <c r="I926" s="289"/>
      <c r="J926" s="289"/>
      <c r="K926" s="289"/>
      <c r="L926" s="289"/>
      <c r="M926" s="289"/>
      <c r="N926" s="289"/>
      <c r="O926" s="289"/>
      <c r="P926" s="289"/>
      <c r="Q926" s="289"/>
      <c r="R926" s="289"/>
      <c r="S926" s="290"/>
      <c r="T926" s="290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64"/>
      <c r="C927" s="264"/>
      <c r="D927" s="264"/>
      <c r="E927" s="264"/>
      <c r="F927" s="264"/>
      <c r="G927" s="264"/>
      <c r="H927" s="264"/>
      <c r="I927" s="289"/>
      <c r="J927" s="289"/>
      <c r="K927" s="289"/>
      <c r="L927" s="289"/>
      <c r="M927" s="289"/>
      <c r="N927" s="289"/>
      <c r="O927" s="289"/>
      <c r="P927" s="289"/>
      <c r="Q927" s="289"/>
      <c r="R927" s="289"/>
      <c r="S927" s="290"/>
      <c r="T927" s="290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64"/>
      <c r="C928" s="264"/>
      <c r="D928" s="264"/>
      <c r="E928" s="264"/>
      <c r="F928" s="264"/>
      <c r="G928" s="264"/>
      <c r="H928" s="264"/>
      <c r="I928" s="289"/>
      <c r="J928" s="289"/>
      <c r="K928" s="289"/>
      <c r="L928" s="289"/>
      <c r="M928" s="289"/>
      <c r="N928" s="289"/>
      <c r="O928" s="289"/>
      <c r="P928" s="289"/>
      <c r="Q928" s="289"/>
      <c r="R928" s="289"/>
      <c r="S928" s="290"/>
      <c r="T928" s="290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64"/>
      <c r="C929" s="264"/>
      <c r="D929" s="264"/>
      <c r="E929" s="264"/>
      <c r="F929" s="264"/>
      <c r="G929" s="264"/>
      <c r="H929" s="264"/>
      <c r="I929" s="289"/>
      <c r="J929" s="289"/>
      <c r="K929" s="289"/>
      <c r="L929" s="289"/>
      <c r="M929" s="289"/>
      <c r="N929" s="289"/>
      <c r="O929" s="289"/>
      <c r="P929" s="289"/>
      <c r="Q929" s="289"/>
      <c r="R929" s="289"/>
      <c r="S929" s="290"/>
      <c r="T929" s="290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64"/>
      <c r="C930" s="264"/>
      <c r="D930" s="264"/>
      <c r="E930" s="264"/>
      <c r="F930" s="264"/>
      <c r="G930" s="264"/>
      <c r="H930" s="264"/>
      <c r="I930" s="289"/>
      <c r="J930" s="289"/>
      <c r="K930" s="289"/>
      <c r="L930" s="289"/>
      <c r="M930" s="289"/>
      <c r="N930" s="289"/>
      <c r="O930" s="289"/>
      <c r="P930" s="289"/>
      <c r="Q930" s="289"/>
      <c r="R930" s="289"/>
      <c r="S930" s="290"/>
      <c r="T930" s="290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64"/>
      <c r="C931" s="264"/>
      <c r="D931" s="264"/>
      <c r="E931" s="264"/>
      <c r="F931" s="264"/>
      <c r="G931" s="264"/>
      <c r="H931" s="264"/>
      <c r="I931" s="289"/>
      <c r="J931" s="289"/>
      <c r="K931" s="289"/>
      <c r="L931" s="289"/>
      <c r="M931" s="289"/>
      <c r="N931" s="289"/>
      <c r="O931" s="289"/>
      <c r="P931" s="289"/>
      <c r="Q931" s="289"/>
      <c r="R931" s="289"/>
      <c r="S931" s="290"/>
      <c r="T931" s="290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64"/>
      <c r="C932" s="264"/>
      <c r="D932" s="264"/>
      <c r="E932" s="264"/>
      <c r="F932" s="264"/>
      <c r="G932" s="264"/>
      <c r="H932" s="264"/>
      <c r="I932" s="289"/>
      <c r="J932" s="289"/>
      <c r="K932" s="289"/>
      <c r="L932" s="289"/>
      <c r="M932" s="289"/>
      <c r="N932" s="289"/>
      <c r="O932" s="289"/>
      <c r="P932" s="289"/>
      <c r="Q932" s="289"/>
      <c r="R932" s="289"/>
      <c r="S932" s="290"/>
      <c r="T932" s="290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64"/>
      <c r="C933" s="264"/>
      <c r="D933" s="264"/>
      <c r="E933" s="264"/>
      <c r="F933" s="264"/>
      <c r="G933" s="264"/>
      <c r="H933" s="264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90"/>
      <c r="T933" s="290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64"/>
      <c r="C934" s="264"/>
      <c r="D934" s="264"/>
      <c r="E934" s="264"/>
      <c r="F934" s="264"/>
      <c r="G934" s="264"/>
      <c r="H934" s="264"/>
      <c r="I934" s="289"/>
      <c r="J934" s="289"/>
      <c r="K934" s="289"/>
      <c r="L934" s="289"/>
      <c r="M934" s="289"/>
      <c r="N934" s="289"/>
      <c r="O934" s="289"/>
      <c r="P934" s="289"/>
      <c r="Q934" s="289"/>
      <c r="R934" s="289"/>
      <c r="S934" s="290"/>
      <c r="T934" s="290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64"/>
      <c r="C935" s="264"/>
      <c r="D935" s="264"/>
      <c r="E935" s="264"/>
      <c r="F935" s="264"/>
      <c r="G935" s="264"/>
      <c r="H935" s="264"/>
      <c r="I935" s="289"/>
      <c r="J935" s="289"/>
      <c r="K935" s="289"/>
      <c r="L935" s="289"/>
      <c r="M935" s="289"/>
      <c r="N935" s="289"/>
      <c r="O935" s="289"/>
      <c r="P935" s="289"/>
      <c r="Q935" s="289"/>
      <c r="R935" s="289"/>
      <c r="S935" s="290"/>
      <c r="T935" s="290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64"/>
      <c r="C936" s="264"/>
      <c r="D936" s="264"/>
      <c r="E936" s="264"/>
      <c r="F936" s="264"/>
      <c r="G936" s="264"/>
      <c r="H936" s="264"/>
      <c r="I936" s="289"/>
      <c r="J936" s="289"/>
      <c r="K936" s="289"/>
      <c r="L936" s="289"/>
      <c r="M936" s="289"/>
      <c r="N936" s="289"/>
      <c r="O936" s="289"/>
      <c r="P936" s="289"/>
      <c r="Q936" s="289"/>
      <c r="R936" s="289"/>
      <c r="S936" s="290"/>
      <c r="T936" s="290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64"/>
      <c r="C937" s="264"/>
      <c r="D937" s="264"/>
      <c r="E937" s="264"/>
      <c r="F937" s="264"/>
      <c r="G937" s="264"/>
      <c r="H937" s="264"/>
      <c r="I937" s="289"/>
      <c r="J937" s="289"/>
      <c r="K937" s="289"/>
      <c r="L937" s="289"/>
      <c r="M937" s="289"/>
      <c r="N937" s="289"/>
      <c r="O937" s="289"/>
      <c r="P937" s="289"/>
      <c r="Q937" s="289"/>
      <c r="R937" s="289"/>
      <c r="S937" s="290"/>
      <c r="T937" s="290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64"/>
      <c r="C938" s="264"/>
      <c r="D938" s="264"/>
      <c r="E938" s="264"/>
      <c r="F938" s="264"/>
      <c r="G938" s="264"/>
      <c r="H938" s="264"/>
      <c r="I938" s="289"/>
      <c r="J938" s="289"/>
      <c r="K938" s="289"/>
      <c r="L938" s="289"/>
      <c r="M938" s="289"/>
      <c r="N938" s="289"/>
      <c r="O938" s="289"/>
      <c r="P938" s="289"/>
      <c r="Q938" s="289"/>
      <c r="R938" s="289"/>
      <c r="S938" s="290"/>
      <c r="T938" s="290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64"/>
      <c r="C939" s="264"/>
      <c r="D939" s="264"/>
      <c r="E939" s="264"/>
      <c r="F939" s="264"/>
      <c r="G939" s="264"/>
      <c r="H939" s="264"/>
      <c r="I939" s="289"/>
      <c r="J939" s="289"/>
      <c r="K939" s="289"/>
      <c r="L939" s="289"/>
      <c r="M939" s="289"/>
      <c r="N939" s="289"/>
      <c r="O939" s="289"/>
      <c r="P939" s="289"/>
      <c r="Q939" s="289"/>
      <c r="R939" s="289"/>
      <c r="S939" s="290"/>
      <c r="T939" s="290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64"/>
      <c r="C940" s="264"/>
      <c r="D940" s="264"/>
      <c r="E940" s="264"/>
      <c r="F940" s="264"/>
      <c r="G940" s="264"/>
      <c r="H940" s="264"/>
      <c r="I940" s="289"/>
      <c r="J940" s="289"/>
      <c r="K940" s="289"/>
      <c r="L940" s="289"/>
      <c r="M940" s="289"/>
      <c r="N940" s="289"/>
      <c r="O940" s="289"/>
      <c r="P940" s="289"/>
      <c r="Q940" s="289"/>
      <c r="R940" s="289"/>
      <c r="S940" s="290"/>
      <c r="T940" s="290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64"/>
      <c r="C941" s="264"/>
      <c r="D941" s="264"/>
      <c r="E941" s="264"/>
      <c r="F941" s="264"/>
      <c r="G941" s="264"/>
      <c r="H941" s="264"/>
      <c r="I941" s="289"/>
      <c r="J941" s="289"/>
      <c r="K941" s="289"/>
      <c r="L941" s="289"/>
      <c r="M941" s="289"/>
      <c r="N941" s="289"/>
      <c r="O941" s="289"/>
      <c r="P941" s="289"/>
      <c r="Q941" s="289"/>
      <c r="R941" s="289"/>
      <c r="S941" s="290"/>
      <c r="T941" s="290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64"/>
      <c r="C942" s="264"/>
      <c r="D942" s="264"/>
      <c r="E942" s="264"/>
      <c r="F942" s="264"/>
      <c r="G942" s="264"/>
      <c r="H942" s="264"/>
      <c r="I942" s="289"/>
      <c r="J942" s="289"/>
      <c r="K942" s="289"/>
      <c r="L942" s="289"/>
      <c r="M942" s="289"/>
      <c r="N942" s="289"/>
      <c r="O942" s="289"/>
      <c r="P942" s="289"/>
      <c r="Q942" s="289"/>
      <c r="R942" s="289"/>
      <c r="S942" s="290"/>
      <c r="T942" s="290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64"/>
      <c r="C943" s="264"/>
      <c r="D943" s="264"/>
      <c r="E943" s="264"/>
      <c r="F943" s="264"/>
      <c r="G943" s="264"/>
      <c r="H943" s="264"/>
      <c r="I943" s="289"/>
      <c r="J943" s="289"/>
      <c r="K943" s="289"/>
      <c r="L943" s="289"/>
      <c r="M943" s="289"/>
      <c r="N943" s="289"/>
      <c r="O943" s="289"/>
      <c r="P943" s="289"/>
      <c r="Q943" s="289"/>
      <c r="R943" s="289"/>
      <c r="S943" s="290"/>
      <c r="T943" s="290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64"/>
      <c r="C944" s="264"/>
      <c r="D944" s="264"/>
      <c r="E944" s="264"/>
      <c r="F944" s="264"/>
      <c r="G944" s="264"/>
      <c r="H944" s="264"/>
      <c r="I944" s="289"/>
      <c r="J944" s="289"/>
      <c r="K944" s="289"/>
      <c r="L944" s="289"/>
      <c r="M944" s="289"/>
      <c r="N944" s="289"/>
      <c r="O944" s="289"/>
      <c r="P944" s="289"/>
      <c r="Q944" s="289"/>
      <c r="R944" s="289"/>
      <c r="S944" s="290"/>
      <c r="T944" s="290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64"/>
      <c r="C945" s="264"/>
      <c r="D945" s="264"/>
      <c r="E945" s="264"/>
      <c r="F945" s="264"/>
      <c r="G945" s="264"/>
      <c r="H945" s="264"/>
      <c r="I945" s="289"/>
      <c r="J945" s="289"/>
      <c r="K945" s="289"/>
      <c r="L945" s="289"/>
      <c r="M945" s="289"/>
      <c r="N945" s="289"/>
      <c r="O945" s="289"/>
      <c r="P945" s="289"/>
      <c r="Q945" s="289"/>
      <c r="R945" s="289"/>
      <c r="S945" s="290"/>
      <c r="T945" s="290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64"/>
      <c r="C946" s="264"/>
      <c r="D946" s="264"/>
      <c r="E946" s="264"/>
      <c r="F946" s="264"/>
      <c r="G946" s="264"/>
      <c r="H946" s="264"/>
      <c r="I946" s="289"/>
      <c r="J946" s="289"/>
      <c r="K946" s="289"/>
      <c r="L946" s="289"/>
      <c r="M946" s="289"/>
      <c r="N946" s="289"/>
      <c r="O946" s="289"/>
      <c r="P946" s="289"/>
      <c r="Q946" s="289"/>
      <c r="R946" s="289"/>
      <c r="S946" s="290"/>
      <c r="T946" s="290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64"/>
      <c r="C947" s="264"/>
      <c r="D947" s="264"/>
      <c r="E947" s="264"/>
      <c r="F947" s="264"/>
      <c r="G947" s="264"/>
      <c r="H947" s="264"/>
      <c r="I947" s="289"/>
      <c r="J947" s="289"/>
      <c r="K947" s="289"/>
      <c r="L947" s="289"/>
      <c r="M947" s="289"/>
      <c r="N947" s="289"/>
      <c r="O947" s="289"/>
      <c r="P947" s="289"/>
      <c r="Q947" s="289"/>
      <c r="R947" s="289"/>
      <c r="S947" s="290"/>
      <c r="T947" s="290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64"/>
      <c r="C948" s="264"/>
      <c r="D948" s="264"/>
      <c r="E948" s="264"/>
      <c r="F948" s="264"/>
      <c r="G948" s="264"/>
      <c r="H948" s="264"/>
      <c r="I948" s="289"/>
      <c r="J948" s="289"/>
      <c r="K948" s="289"/>
      <c r="L948" s="289"/>
      <c r="M948" s="289"/>
      <c r="N948" s="289"/>
      <c r="O948" s="289"/>
      <c r="P948" s="289"/>
      <c r="Q948" s="289"/>
      <c r="R948" s="289"/>
      <c r="S948" s="290"/>
      <c r="T948" s="290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64"/>
      <c r="C949" s="264"/>
      <c r="D949" s="264"/>
      <c r="E949" s="264"/>
      <c r="F949" s="264"/>
      <c r="G949" s="264"/>
      <c r="H949" s="264"/>
      <c r="I949" s="289"/>
      <c r="J949" s="289"/>
      <c r="K949" s="289"/>
      <c r="L949" s="289"/>
      <c r="M949" s="289"/>
      <c r="N949" s="289"/>
      <c r="O949" s="289"/>
      <c r="P949" s="289"/>
      <c r="Q949" s="289"/>
      <c r="R949" s="289"/>
      <c r="S949" s="290"/>
      <c r="T949" s="290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64"/>
      <c r="C950" s="264"/>
      <c r="D950" s="264"/>
      <c r="E950" s="264"/>
      <c r="F950" s="264"/>
      <c r="G950" s="264"/>
      <c r="H950" s="264"/>
      <c r="I950" s="289"/>
      <c r="J950" s="289"/>
      <c r="K950" s="289"/>
      <c r="L950" s="289"/>
      <c r="M950" s="289"/>
      <c r="N950" s="289"/>
      <c r="O950" s="289"/>
      <c r="P950" s="289"/>
      <c r="Q950" s="289"/>
      <c r="R950" s="289"/>
      <c r="S950" s="290"/>
      <c r="T950" s="290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64"/>
      <c r="C951" s="264"/>
      <c r="D951" s="264"/>
      <c r="E951" s="264"/>
      <c r="F951" s="264"/>
      <c r="G951" s="264"/>
      <c r="H951" s="264"/>
      <c r="I951" s="289"/>
      <c r="J951" s="289"/>
      <c r="K951" s="289"/>
      <c r="L951" s="289"/>
      <c r="M951" s="289"/>
      <c r="N951" s="289"/>
      <c r="O951" s="289"/>
      <c r="P951" s="289"/>
      <c r="Q951" s="289"/>
      <c r="R951" s="289"/>
      <c r="S951" s="290"/>
      <c r="T951" s="290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64"/>
      <c r="C952" s="264"/>
      <c r="D952" s="264"/>
      <c r="E952" s="264"/>
      <c r="F952" s="264"/>
      <c r="G952" s="264"/>
      <c r="H952" s="264"/>
      <c r="I952" s="289"/>
      <c r="J952" s="289"/>
      <c r="K952" s="289"/>
      <c r="L952" s="289"/>
      <c r="M952" s="289"/>
      <c r="N952" s="289"/>
      <c r="O952" s="289"/>
      <c r="P952" s="289"/>
      <c r="Q952" s="289"/>
      <c r="R952" s="289"/>
      <c r="S952" s="290"/>
      <c r="T952" s="290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64"/>
      <c r="C953" s="264"/>
      <c r="D953" s="264"/>
      <c r="E953" s="264"/>
      <c r="F953" s="264"/>
      <c r="G953" s="264"/>
      <c r="H953" s="264"/>
      <c r="I953" s="289"/>
      <c r="J953" s="289"/>
      <c r="K953" s="289"/>
      <c r="L953" s="289"/>
      <c r="M953" s="289"/>
      <c r="N953" s="289"/>
      <c r="O953" s="289"/>
      <c r="P953" s="289"/>
      <c r="Q953" s="289"/>
      <c r="R953" s="289"/>
      <c r="S953" s="290"/>
      <c r="T953" s="290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64"/>
      <c r="C954" s="264"/>
      <c r="D954" s="264"/>
      <c r="E954" s="264"/>
      <c r="F954" s="264"/>
      <c r="G954" s="264"/>
      <c r="H954" s="264"/>
      <c r="I954" s="289"/>
      <c r="J954" s="289"/>
      <c r="K954" s="289"/>
      <c r="L954" s="289"/>
      <c r="M954" s="289"/>
      <c r="N954" s="289"/>
      <c r="O954" s="289"/>
      <c r="P954" s="289"/>
      <c r="Q954" s="289"/>
      <c r="R954" s="289"/>
      <c r="S954" s="290"/>
      <c r="T954" s="290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64"/>
      <c r="C955" s="264"/>
      <c r="D955" s="264"/>
      <c r="E955" s="264"/>
      <c r="F955" s="264"/>
      <c r="G955" s="264"/>
      <c r="H955" s="264"/>
      <c r="I955" s="289"/>
      <c r="J955" s="289"/>
      <c r="K955" s="289"/>
      <c r="L955" s="289"/>
      <c r="M955" s="289"/>
      <c r="N955" s="289"/>
      <c r="O955" s="289"/>
      <c r="P955" s="289"/>
      <c r="Q955" s="289"/>
      <c r="R955" s="289"/>
      <c r="S955" s="290"/>
      <c r="T955" s="290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64"/>
      <c r="C956" s="264"/>
      <c r="D956" s="264"/>
      <c r="E956" s="264"/>
      <c r="F956" s="264"/>
      <c r="G956" s="264"/>
      <c r="H956" s="264"/>
      <c r="I956" s="289"/>
      <c r="J956" s="289"/>
      <c r="K956" s="289"/>
      <c r="L956" s="289"/>
      <c r="M956" s="289"/>
      <c r="N956" s="289"/>
      <c r="O956" s="289"/>
      <c r="P956" s="289"/>
      <c r="Q956" s="289"/>
      <c r="R956" s="289"/>
      <c r="S956" s="290"/>
      <c r="T956" s="290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64"/>
      <c r="C957" s="264"/>
      <c r="D957" s="264"/>
      <c r="E957" s="264"/>
      <c r="F957" s="264"/>
      <c r="G957" s="264"/>
      <c r="H957" s="264"/>
      <c r="I957" s="289"/>
      <c r="J957" s="289"/>
      <c r="K957" s="289"/>
      <c r="L957" s="289"/>
      <c r="M957" s="289"/>
      <c r="N957" s="289"/>
      <c r="O957" s="289"/>
      <c r="P957" s="289"/>
      <c r="Q957" s="289"/>
      <c r="R957" s="289"/>
      <c r="S957" s="290"/>
      <c r="T957" s="290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64"/>
      <c r="C958" s="264"/>
      <c r="D958" s="264"/>
      <c r="E958" s="264"/>
      <c r="F958" s="264"/>
      <c r="G958" s="264"/>
      <c r="H958" s="264"/>
      <c r="I958" s="289"/>
      <c r="J958" s="289"/>
      <c r="K958" s="289"/>
      <c r="L958" s="289"/>
      <c r="M958" s="289"/>
      <c r="N958" s="289"/>
      <c r="O958" s="289"/>
      <c r="P958" s="289"/>
      <c r="Q958" s="289"/>
      <c r="R958" s="289"/>
      <c r="S958" s="290"/>
      <c r="T958" s="290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64"/>
      <c r="C959" s="264"/>
      <c r="D959" s="264"/>
      <c r="E959" s="264"/>
      <c r="F959" s="264"/>
      <c r="G959" s="264"/>
      <c r="H959" s="264"/>
      <c r="I959" s="289"/>
      <c r="J959" s="289"/>
      <c r="K959" s="289"/>
      <c r="L959" s="289"/>
      <c r="M959" s="289"/>
      <c r="N959" s="289"/>
      <c r="O959" s="289"/>
      <c r="P959" s="289"/>
      <c r="Q959" s="289"/>
      <c r="R959" s="289"/>
      <c r="S959" s="290"/>
      <c r="T959" s="290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64"/>
      <c r="C960" s="264"/>
      <c r="D960" s="264"/>
      <c r="E960" s="264"/>
      <c r="F960" s="264"/>
      <c r="G960" s="264"/>
      <c r="H960" s="264"/>
      <c r="I960" s="289"/>
      <c r="J960" s="289"/>
      <c r="K960" s="289"/>
      <c r="L960" s="289"/>
      <c r="M960" s="289"/>
      <c r="N960" s="289"/>
      <c r="O960" s="289"/>
      <c r="P960" s="289"/>
      <c r="Q960" s="289"/>
      <c r="R960" s="289"/>
      <c r="S960" s="290"/>
      <c r="T960" s="290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64"/>
      <c r="C961" s="264"/>
      <c r="D961" s="264"/>
      <c r="E961" s="264"/>
      <c r="F961" s="264"/>
      <c r="G961" s="264"/>
      <c r="H961" s="264"/>
      <c r="I961" s="289"/>
      <c r="J961" s="289"/>
      <c r="K961" s="289"/>
      <c r="L961" s="289"/>
      <c r="M961" s="289"/>
      <c r="N961" s="289"/>
      <c r="O961" s="289"/>
      <c r="P961" s="289"/>
      <c r="Q961" s="289"/>
      <c r="R961" s="289"/>
      <c r="S961" s="290"/>
      <c r="T961" s="290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64"/>
      <c r="C962" s="264"/>
      <c r="D962" s="264"/>
      <c r="E962" s="264"/>
      <c r="F962" s="264"/>
      <c r="G962" s="264"/>
      <c r="H962" s="264"/>
      <c r="I962" s="289"/>
      <c r="J962" s="289"/>
      <c r="K962" s="289"/>
      <c r="L962" s="289"/>
      <c r="M962" s="289"/>
      <c r="N962" s="289"/>
      <c r="O962" s="289"/>
      <c r="P962" s="289"/>
      <c r="Q962" s="289"/>
      <c r="R962" s="289"/>
      <c r="S962" s="290"/>
      <c r="T962" s="290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64"/>
      <c r="C963" s="264"/>
      <c r="D963" s="264"/>
      <c r="E963" s="264"/>
      <c r="F963" s="264"/>
      <c r="G963" s="264"/>
      <c r="H963" s="264"/>
      <c r="I963" s="289"/>
      <c r="J963" s="289"/>
      <c r="K963" s="289"/>
      <c r="L963" s="289"/>
      <c r="M963" s="289"/>
      <c r="N963" s="289"/>
      <c r="O963" s="289"/>
      <c r="P963" s="289"/>
      <c r="Q963" s="289"/>
      <c r="R963" s="289"/>
      <c r="S963" s="290"/>
      <c r="T963" s="290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64"/>
      <c r="C964" s="264"/>
      <c r="D964" s="264"/>
      <c r="E964" s="264"/>
      <c r="F964" s="264"/>
      <c r="G964" s="264"/>
      <c r="H964" s="264"/>
      <c r="I964" s="289"/>
      <c r="J964" s="289"/>
      <c r="K964" s="289"/>
      <c r="L964" s="289"/>
      <c r="M964" s="289"/>
      <c r="N964" s="289"/>
      <c r="O964" s="289"/>
      <c r="P964" s="289"/>
      <c r="Q964" s="289"/>
      <c r="R964" s="289"/>
      <c r="S964" s="290"/>
      <c r="T964" s="290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64"/>
      <c r="C965" s="264"/>
      <c r="D965" s="264"/>
      <c r="E965" s="264"/>
      <c r="F965" s="264"/>
      <c r="G965" s="264"/>
      <c r="H965" s="264"/>
      <c r="I965" s="289"/>
      <c r="J965" s="289"/>
      <c r="K965" s="289"/>
      <c r="L965" s="289"/>
      <c r="M965" s="289"/>
      <c r="N965" s="289"/>
      <c r="O965" s="289"/>
      <c r="P965" s="289"/>
      <c r="Q965" s="289"/>
      <c r="R965" s="289"/>
      <c r="S965" s="290"/>
      <c r="T965" s="290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64"/>
      <c r="C966" s="264"/>
      <c r="D966" s="264"/>
      <c r="E966" s="264"/>
      <c r="F966" s="264"/>
      <c r="G966" s="264"/>
      <c r="H966" s="264"/>
      <c r="I966" s="289"/>
      <c r="J966" s="289"/>
      <c r="K966" s="289"/>
      <c r="L966" s="289"/>
      <c r="M966" s="289"/>
      <c r="N966" s="289"/>
      <c r="O966" s="289"/>
      <c r="P966" s="289"/>
      <c r="Q966" s="289"/>
      <c r="R966" s="289"/>
      <c r="S966" s="290"/>
      <c r="T966" s="290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64"/>
      <c r="C967" s="264"/>
      <c r="D967" s="264"/>
      <c r="E967" s="264"/>
      <c r="F967" s="264"/>
      <c r="G967" s="264"/>
      <c r="H967" s="264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90"/>
      <c r="T967" s="290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64"/>
      <c r="C968" s="264"/>
      <c r="D968" s="264"/>
      <c r="E968" s="264"/>
      <c r="F968" s="264"/>
      <c r="G968" s="264"/>
      <c r="H968" s="264"/>
      <c r="I968" s="289"/>
      <c r="J968" s="289"/>
      <c r="K968" s="289"/>
      <c r="L968" s="289"/>
      <c r="M968" s="289"/>
      <c r="N968" s="289"/>
      <c r="O968" s="289"/>
      <c r="P968" s="289"/>
      <c r="Q968" s="289"/>
      <c r="R968" s="289"/>
      <c r="S968" s="290"/>
      <c r="T968" s="290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64"/>
      <c r="C969" s="264"/>
      <c r="D969" s="264"/>
      <c r="E969" s="264"/>
      <c r="F969" s="264"/>
      <c r="G969" s="264"/>
      <c r="H969" s="264"/>
      <c r="I969" s="289"/>
      <c r="J969" s="289"/>
      <c r="K969" s="289"/>
      <c r="L969" s="289"/>
      <c r="M969" s="289"/>
      <c r="N969" s="289"/>
      <c r="O969" s="289"/>
      <c r="P969" s="289"/>
      <c r="Q969" s="289"/>
      <c r="R969" s="289"/>
      <c r="S969" s="290"/>
      <c r="T969" s="290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64"/>
      <c r="C970" s="264"/>
      <c r="D970" s="264"/>
      <c r="E970" s="264"/>
      <c r="F970" s="264"/>
      <c r="G970" s="264"/>
      <c r="H970" s="264"/>
      <c r="I970" s="289"/>
      <c r="J970" s="289"/>
      <c r="K970" s="289"/>
      <c r="L970" s="289"/>
      <c r="M970" s="289"/>
      <c r="N970" s="289"/>
      <c r="O970" s="289"/>
      <c r="P970" s="289"/>
      <c r="Q970" s="289"/>
      <c r="R970" s="289"/>
      <c r="S970" s="290"/>
      <c r="T970" s="290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64"/>
      <c r="C971" s="264"/>
      <c r="D971" s="264"/>
      <c r="E971" s="264"/>
      <c r="F971" s="264"/>
      <c r="G971" s="264"/>
      <c r="H971" s="264"/>
      <c r="I971" s="289"/>
      <c r="J971" s="289"/>
      <c r="K971" s="289"/>
      <c r="L971" s="289"/>
      <c r="M971" s="289"/>
      <c r="N971" s="289"/>
      <c r="O971" s="289"/>
      <c r="P971" s="289"/>
      <c r="Q971" s="289"/>
      <c r="R971" s="289"/>
      <c r="S971" s="290"/>
      <c r="T971" s="290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64"/>
      <c r="C972" s="264"/>
      <c r="D972" s="264"/>
      <c r="E972" s="264"/>
      <c r="F972" s="264"/>
      <c r="G972" s="264"/>
      <c r="H972" s="264"/>
      <c r="I972" s="289"/>
      <c r="J972" s="289"/>
      <c r="K972" s="289"/>
      <c r="L972" s="289"/>
      <c r="M972" s="289"/>
      <c r="N972" s="289"/>
      <c r="O972" s="289"/>
      <c r="P972" s="289"/>
      <c r="Q972" s="289"/>
      <c r="R972" s="289"/>
      <c r="S972" s="290"/>
      <c r="T972" s="290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64"/>
      <c r="C973" s="264"/>
      <c r="D973" s="264"/>
      <c r="E973" s="264"/>
      <c r="F973" s="264"/>
      <c r="G973" s="264"/>
      <c r="H973" s="264"/>
      <c r="I973" s="289"/>
      <c r="J973" s="289"/>
      <c r="K973" s="289"/>
      <c r="L973" s="289"/>
      <c r="M973" s="289"/>
      <c r="N973" s="289"/>
      <c r="O973" s="289"/>
      <c r="P973" s="289"/>
      <c r="Q973" s="289"/>
      <c r="R973" s="289"/>
      <c r="S973" s="290"/>
      <c r="T973" s="290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64"/>
      <c r="C974" s="264"/>
      <c r="D974" s="264"/>
      <c r="E974" s="264"/>
      <c r="F974" s="264"/>
      <c r="G974" s="264"/>
      <c r="H974" s="264"/>
      <c r="I974" s="289"/>
      <c r="J974" s="289"/>
      <c r="K974" s="289"/>
      <c r="L974" s="289"/>
      <c r="M974" s="289"/>
      <c r="N974" s="289"/>
      <c r="O974" s="289"/>
      <c r="P974" s="289"/>
      <c r="Q974" s="289"/>
      <c r="R974" s="289"/>
      <c r="S974" s="290"/>
      <c r="T974" s="290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64"/>
      <c r="C975" s="264"/>
      <c r="D975" s="264"/>
      <c r="E975" s="264"/>
      <c r="F975" s="264"/>
      <c r="G975" s="264"/>
      <c r="H975" s="264"/>
      <c r="I975" s="289"/>
      <c r="J975" s="289"/>
      <c r="K975" s="289"/>
      <c r="L975" s="289"/>
      <c r="M975" s="289"/>
      <c r="N975" s="289"/>
      <c r="O975" s="289"/>
      <c r="P975" s="289"/>
      <c r="Q975" s="289"/>
      <c r="R975" s="289"/>
      <c r="S975" s="290"/>
      <c r="T975" s="290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64"/>
      <c r="C976" s="264"/>
      <c r="D976" s="264"/>
      <c r="E976" s="264"/>
      <c r="F976" s="264"/>
      <c r="G976" s="264"/>
      <c r="H976" s="264"/>
      <c r="I976" s="289"/>
      <c r="J976" s="289"/>
      <c r="K976" s="289"/>
      <c r="L976" s="289"/>
      <c r="M976" s="289"/>
      <c r="N976" s="289"/>
      <c r="O976" s="289"/>
      <c r="P976" s="289"/>
      <c r="Q976" s="289"/>
      <c r="R976" s="289"/>
      <c r="S976" s="290"/>
      <c r="T976" s="290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64"/>
      <c r="C977" s="264"/>
      <c r="D977" s="264"/>
      <c r="E977" s="264"/>
      <c r="F977" s="264"/>
      <c r="G977" s="264"/>
      <c r="H977" s="264"/>
      <c r="I977" s="289"/>
      <c r="J977" s="289"/>
      <c r="K977" s="289"/>
      <c r="L977" s="289"/>
      <c r="M977" s="289"/>
      <c r="N977" s="289"/>
      <c r="O977" s="289"/>
      <c r="P977" s="289"/>
      <c r="Q977" s="289"/>
      <c r="R977" s="289"/>
      <c r="S977" s="290"/>
      <c r="T977" s="290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64"/>
      <c r="C978" s="264"/>
      <c r="D978" s="264"/>
      <c r="E978" s="264"/>
      <c r="F978" s="264"/>
      <c r="G978" s="264"/>
      <c r="H978" s="264"/>
      <c r="I978" s="289"/>
      <c r="J978" s="289"/>
      <c r="K978" s="289"/>
      <c r="L978" s="289"/>
      <c r="M978" s="289"/>
      <c r="N978" s="289"/>
      <c r="O978" s="289"/>
      <c r="P978" s="289"/>
      <c r="Q978" s="289"/>
      <c r="R978" s="289"/>
      <c r="S978" s="290"/>
      <c r="T978" s="290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64"/>
      <c r="C979" s="264"/>
      <c r="D979" s="264"/>
      <c r="E979" s="264"/>
      <c r="F979" s="264"/>
      <c r="G979" s="264"/>
      <c r="H979" s="264"/>
      <c r="I979" s="289"/>
      <c r="J979" s="289"/>
      <c r="K979" s="289"/>
      <c r="L979" s="289"/>
      <c r="M979" s="289"/>
      <c r="N979" s="289"/>
      <c r="O979" s="289"/>
      <c r="P979" s="289"/>
      <c r="Q979" s="289"/>
      <c r="R979" s="289"/>
      <c r="S979" s="290"/>
      <c r="T979" s="290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64"/>
      <c r="C980" s="264"/>
      <c r="D980" s="264"/>
      <c r="E980" s="264"/>
      <c r="F980" s="264"/>
      <c r="G980" s="264"/>
      <c r="H980" s="264"/>
      <c r="I980" s="289"/>
      <c r="J980" s="289"/>
      <c r="K980" s="289"/>
      <c r="L980" s="289"/>
      <c r="M980" s="289"/>
      <c r="N980" s="289"/>
      <c r="O980" s="289"/>
      <c r="P980" s="289"/>
      <c r="Q980" s="289"/>
      <c r="R980" s="289"/>
      <c r="S980" s="290"/>
      <c r="T980" s="290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64"/>
      <c r="C981" s="264"/>
      <c r="D981" s="264"/>
      <c r="E981" s="264"/>
      <c r="F981" s="264"/>
      <c r="G981" s="264"/>
      <c r="H981" s="264"/>
      <c r="I981" s="289"/>
      <c r="J981" s="289"/>
      <c r="K981" s="289"/>
      <c r="L981" s="289"/>
      <c r="M981" s="289"/>
      <c r="N981" s="289"/>
      <c r="O981" s="289"/>
      <c r="P981" s="289"/>
      <c r="Q981" s="289"/>
      <c r="R981" s="289"/>
      <c r="S981" s="290"/>
      <c r="T981" s="290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64"/>
      <c r="C982" s="264"/>
      <c r="D982" s="264"/>
      <c r="E982" s="264"/>
      <c r="F982" s="264"/>
      <c r="G982" s="264"/>
      <c r="H982" s="264"/>
      <c r="I982" s="289"/>
      <c r="J982" s="289"/>
      <c r="K982" s="289"/>
      <c r="L982" s="289"/>
      <c r="M982" s="289"/>
      <c r="N982" s="289"/>
      <c r="O982" s="289"/>
      <c r="P982" s="289"/>
      <c r="Q982" s="289"/>
      <c r="R982" s="289"/>
      <c r="S982" s="290"/>
      <c r="T982" s="290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64"/>
      <c r="C983" s="264"/>
      <c r="D983" s="264"/>
      <c r="E983" s="264"/>
      <c r="F983" s="264"/>
      <c r="G983" s="264"/>
      <c r="H983" s="264"/>
      <c r="I983" s="289"/>
      <c r="J983" s="289"/>
      <c r="K983" s="289"/>
      <c r="L983" s="289"/>
      <c r="M983" s="289"/>
      <c r="N983" s="289"/>
      <c r="O983" s="289"/>
      <c r="P983" s="289"/>
      <c r="Q983" s="289"/>
      <c r="R983" s="289"/>
      <c r="S983" s="290"/>
      <c r="T983" s="290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64"/>
      <c r="C984" s="264"/>
      <c r="D984" s="264"/>
      <c r="E984" s="264"/>
      <c r="F984" s="264"/>
      <c r="G984" s="264"/>
      <c r="H984" s="264"/>
      <c r="I984" s="289"/>
      <c r="J984" s="289"/>
      <c r="K984" s="289"/>
      <c r="L984" s="289"/>
      <c r="M984" s="289"/>
      <c r="N984" s="289"/>
      <c r="O984" s="289"/>
      <c r="P984" s="289"/>
      <c r="Q984" s="289"/>
      <c r="R984" s="289"/>
      <c r="S984" s="290"/>
      <c r="T984" s="290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64"/>
      <c r="C985" s="264"/>
      <c r="D985" s="264"/>
      <c r="E985" s="264"/>
      <c r="F985" s="264"/>
      <c r="G985" s="264"/>
      <c r="H985" s="264"/>
      <c r="I985" s="289"/>
      <c r="J985" s="289"/>
      <c r="K985" s="289"/>
      <c r="L985" s="289"/>
      <c r="M985" s="289"/>
      <c r="N985" s="289"/>
      <c r="O985" s="289"/>
      <c r="P985" s="289"/>
      <c r="Q985" s="289"/>
      <c r="R985" s="289"/>
      <c r="S985" s="290"/>
      <c r="T985" s="290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64"/>
      <c r="C986" s="264"/>
      <c r="D986" s="264"/>
      <c r="E986" s="264"/>
      <c r="F986" s="264"/>
      <c r="G986" s="264"/>
      <c r="H986" s="264"/>
      <c r="I986" s="289"/>
      <c r="J986" s="289"/>
      <c r="K986" s="289"/>
      <c r="L986" s="289"/>
      <c r="M986" s="289"/>
      <c r="N986" s="289"/>
      <c r="O986" s="289"/>
      <c r="P986" s="289"/>
      <c r="Q986" s="289"/>
      <c r="R986" s="289"/>
      <c r="S986" s="290"/>
      <c r="T986" s="290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64"/>
      <c r="C987" s="264"/>
      <c r="D987" s="264"/>
      <c r="E987" s="264"/>
      <c r="F987" s="264"/>
      <c r="G987" s="264"/>
      <c r="H987" s="264"/>
      <c r="I987" s="289"/>
      <c r="J987" s="289"/>
      <c r="K987" s="289"/>
      <c r="L987" s="289"/>
      <c r="M987" s="289"/>
      <c r="N987" s="289"/>
      <c r="O987" s="289"/>
      <c r="P987" s="289"/>
      <c r="Q987" s="289"/>
      <c r="R987" s="289"/>
      <c r="S987" s="290"/>
      <c r="T987" s="290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64"/>
      <c r="C988" s="264"/>
      <c r="D988" s="264"/>
      <c r="E988" s="264"/>
      <c r="F988" s="264"/>
      <c r="G988" s="264"/>
      <c r="H988" s="264"/>
      <c r="I988" s="289"/>
      <c r="J988" s="289"/>
      <c r="K988" s="289"/>
      <c r="L988" s="289"/>
      <c r="M988" s="289"/>
      <c r="N988" s="289"/>
      <c r="O988" s="289"/>
      <c r="P988" s="289"/>
      <c r="Q988" s="289"/>
      <c r="R988" s="289"/>
      <c r="S988" s="290"/>
      <c r="T988" s="290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64"/>
      <c r="C989" s="264"/>
      <c r="D989" s="264"/>
      <c r="E989" s="264"/>
      <c r="F989" s="264"/>
      <c r="G989" s="264"/>
      <c r="H989" s="264"/>
      <c r="I989" s="289"/>
      <c r="J989" s="289"/>
      <c r="K989" s="289"/>
      <c r="L989" s="289"/>
      <c r="M989" s="289"/>
      <c r="N989" s="289"/>
      <c r="O989" s="289"/>
      <c r="P989" s="289"/>
      <c r="Q989" s="289"/>
      <c r="R989" s="289"/>
      <c r="S989" s="290"/>
      <c r="T989" s="290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64"/>
      <c r="C990" s="264"/>
      <c r="D990" s="264"/>
      <c r="E990" s="264"/>
      <c r="F990" s="264"/>
      <c r="G990" s="264"/>
      <c r="H990" s="264"/>
      <c r="I990" s="289"/>
      <c r="J990" s="289"/>
      <c r="K990" s="289"/>
      <c r="L990" s="289"/>
      <c r="M990" s="289"/>
      <c r="N990" s="289"/>
      <c r="O990" s="289"/>
      <c r="P990" s="289"/>
      <c r="Q990" s="289"/>
      <c r="R990" s="289"/>
      <c r="S990" s="290"/>
      <c r="T990" s="290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64"/>
      <c r="C991" s="264"/>
      <c r="D991" s="264"/>
      <c r="E991" s="264"/>
      <c r="F991" s="264"/>
      <c r="G991" s="264"/>
      <c r="H991" s="264"/>
      <c r="I991" s="289"/>
      <c r="J991" s="289"/>
      <c r="K991" s="289"/>
      <c r="L991" s="289"/>
      <c r="M991" s="289"/>
      <c r="N991" s="289"/>
      <c r="O991" s="289"/>
      <c r="P991" s="289"/>
      <c r="Q991" s="289"/>
      <c r="R991" s="289"/>
      <c r="S991" s="290"/>
      <c r="T991" s="290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64"/>
      <c r="C992" s="264"/>
      <c r="D992" s="264"/>
      <c r="E992" s="264"/>
      <c r="F992" s="264"/>
      <c r="G992" s="264"/>
      <c r="H992" s="264"/>
      <c r="I992" s="289"/>
      <c r="J992" s="289"/>
      <c r="K992" s="289"/>
      <c r="L992" s="289"/>
      <c r="M992" s="289"/>
      <c r="N992" s="289"/>
      <c r="O992" s="289"/>
      <c r="P992" s="289"/>
      <c r="Q992" s="289"/>
      <c r="R992" s="289"/>
      <c r="S992" s="290"/>
      <c r="T992" s="290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64"/>
      <c r="C993" s="264"/>
      <c r="D993" s="264"/>
      <c r="E993" s="264"/>
      <c r="F993" s="264"/>
      <c r="G993" s="264"/>
      <c r="H993" s="264"/>
      <c r="I993" s="289"/>
      <c r="J993" s="289"/>
      <c r="K993" s="289"/>
      <c r="L993" s="289"/>
      <c r="M993" s="289"/>
      <c r="N993" s="289"/>
      <c r="O993" s="289"/>
      <c r="P993" s="289"/>
      <c r="Q993" s="289"/>
      <c r="R993" s="289"/>
      <c r="S993" s="290"/>
      <c r="T993" s="290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64"/>
      <c r="C994" s="264"/>
      <c r="D994" s="264"/>
      <c r="E994" s="264"/>
      <c r="F994" s="264"/>
      <c r="G994" s="264"/>
      <c r="H994" s="264"/>
      <c r="I994" s="289"/>
      <c r="J994" s="289"/>
      <c r="K994" s="289"/>
      <c r="L994" s="289"/>
      <c r="M994" s="289"/>
      <c r="N994" s="289"/>
      <c r="O994" s="289"/>
      <c r="P994" s="289"/>
      <c r="Q994" s="289"/>
      <c r="R994" s="289"/>
      <c r="S994" s="290"/>
      <c r="T994" s="290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64"/>
      <c r="C995" s="264"/>
      <c r="D995" s="264"/>
      <c r="E995" s="264"/>
      <c r="F995" s="264"/>
      <c r="G995" s="264"/>
      <c r="H995" s="264"/>
      <c r="I995" s="289"/>
      <c r="J995" s="289"/>
      <c r="K995" s="289"/>
      <c r="L995" s="289"/>
      <c r="M995" s="289"/>
      <c r="N995" s="289"/>
      <c r="O995" s="289"/>
      <c r="P995" s="289"/>
      <c r="Q995" s="289"/>
      <c r="R995" s="289"/>
      <c r="S995" s="290"/>
      <c r="T995" s="290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64"/>
      <c r="C996" s="264"/>
      <c r="D996" s="264"/>
      <c r="E996" s="264"/>
      <c r="F996" s="264"/>
      <c r="G996" s="264"/>
      <c r="H996" s="264"/>
      <c r="I996" s="289"/>
      <c r="J996" s="289"/>
      <c r="K996" s="289"/>
      <c r="L996" s="289"/>
      <c r="M996" s="289"/>
      <c r="N996" s="289"/>
      <c r="O996" s="289"/>
      <c r="P996" s="289"/>
      <c r="Q996" s="289"/>
      <c r="R996" s="289"/>
      <c r="S996" s="290"/>
      <c r="T996" s="290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64"/>
      <c r="C997" s="264"/>
      <c r="D997" s="264"/>
      <c r="E997" s="264"/>
      <c r="F997" s="264"/>
      <c r="G997" s="264"/>
      <c r="H997" s="264"/>
      <c r="I997" s="289"/>
      <c r="J997" s="289"/>
      <c r="K997" s="289"/>
      <c r="L997" s="289"/>
      <c r="M997" s="289"/>
      <c r="N997" s="289"/>
      <c r="O997" s="289"/>
      <c r="P997" s="289"/>
      <c r="Q997" s="289"/>
      <c r="R997" s="289"/>
      <c r="S997" s="290"/>
      <c r="T997" s="290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64"/>
      <c r="C998" s="264"/>
      <c r="D998" s="264"/>
      <c r="E998" s="264"/>
      <c r="F998" s="264"/>
      <c r="G998" s="264"/>
      <c r="H998" s="264"/>
      <c r="I998" s="289"/>
      <c r="J998" s="289"/>
      <c r="K998" s="289"/>
      <c r="L998" s="289"/>
      <c r="M998" s="289"/>
      <c r="N998" s="289"/>
      <c r="O998" s="289"/>
      <c r="P998" s="289"/>
      <c r="Q998" s="289"/>
      <c r="R998" s="289"/>
      <c r="S998" s="290"/>
      <c r="T998" s="290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64"/>
      <c r="C999" s="264"/>
      <c r="D999" s="264"/>
      <c r="E999" s="264"/>
      <c r="F999" s="264"/>
      <c r="G999" s="264"/>
      <c r="H999" s="264"/>
      <c r="I999" s="289"/>
      <c r="J999" s="289"/>
      <c r="K999" s="289"/>
      <c r="L999" s="289"/>
      <c r="M999" s="289"/>
      <c r="N999" s="289"/>
      <c r="O999" s="289"/>
      <c r="P999" s="289"/>
      <c r="Q999" s="289"/>
      <c r="R999" s="289"/>
      <c r="S999" s="290"/>
      <c r="T999" s="290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64"/>
      <c r="C1000" s="264"/>
      <c r="D1000" s="264"/>
      <c r="E1000" s="264"/>
      <c r="F1000" s="264"/>
      <c r="G1000" s="264"/>
      <c r="H1000" s="264"/>
      <c r="I1000" s="289"/>
      <c r="J1000" s="289"/>
      <c r="K1000" s="289"/>
      <c r="L1000" s="289"/>
      <c r="M1000" s="289"/>
      <c r="N1000" s="289"/>
      <c r="O1000" s="289"/>
      <c r="P1000" s="289"/>
      <c r="Q1000" s="289"/>
      <c r="R1000" s="289"/>
      <c r="S1000" s="290"/>
      <c r="T1000" s="290"/>
      <c r="U1000" s="277"/>
      <c r="V1000" s="277"/>
      <c r="W1000" s="277"/>
      <c r="X1000" s="277"/>
      <c r="Y1000" s="277"/>
      <c r="Z1000" s="277"/>
    </row>
  </sheetData>
  <mergeCells count="1">
    <mergeCell ref="M3:S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Z1000"/>
  <sheetViews>
    <sheetView workbookViewId="0"/>
  </sheetViews>
  <sheetFormatPr defaultColWidth="12.5390625" defaultRowHeight="15" customHeight="1" x14ac:dyDescent="0.15"/>
  <cols>
    <col min="1" max="1" width="5.390625" customWidth="1"/>
    <col min="2" max="2" width="21.84375" customWidth="1"/>
    <col min="3" max="3" width="24.00390625" customWidth="1"/>
    <col min="4" max="8" width="8.08984375" customWidth="1"/>
    <col min="9" max="9" width="6.60546875" customWidth="1"/>
    <col min="10" max="18" width="4.58203125" customWidth="1"/>
    <col min="19" max="26" width="7.953125" customWidth="1"/>
  </cols>
  <sheetData>
    <row r="1" spans="1:26" ht="12.75" customHeight="1" x14ac:dyDescent="0.15">
      <c r="A1" s="264"/>
      <c r="B1" s="264"/>
      <c r="C1" s="264"/>
      <c r="D1" s="264"/>
      <c r="E1" s="264"/>
      <c r="F1" s="264"/>
      <c r="G1" s="264"/>
      <c r="H1" s="264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90"/>
      <c r="T1" s="290"/>
      <c r="U1" s="277"/>
      <c r="V1" s="277"/>
      <c r="W1" s="277"/>
      <c r="X1" s="277"/>
      <c r="Y1" s="277"/>
      <c r="Z1" s="277"/>
    </row>
    <row r="2" spans="1:26" ht="12.75" customHeight="1" x14ac:dyDescent="0.15">
      <c r="A2" s="291" t="s">
        <v>0</v>
      </c>
      <c r="B2" s="275" t="s">
        <v>572</v>
      </c>
      <c r="C2" s="275" t="s">
        <v>634</v>
      </c>
      <c r="D2" s="275" t="s">
        <v>580</v>
      </c>
      <c r="E2" s="275" t="s">
        <v>581</v>
      </c>
      <c r="F2" s="275" t="s">
        <v>635</v>
      </c>
      <c r="G2" s="275" t="s">
        <v>579</v>
      </c>
      <c r="H2" s="275" t="s">
        <v>607</v>
      </c>
      <c r="I2" s="381" t="s">
        <v>1639</v>
      </c>
      <c r="J2" s="382"/>
      <c r="K2" s="382"/>
      <c r="L2" s="383"/>
      <c r="M2" s="384" t="s">
        <v>1640</v>
      </c>
      <c r="N2" s="382"/>
      <c r="O2" s="382"/>
      <c r="P2" s="383"/>
      <c r="Q2" s="384" t="s">
        <v>1641</v>
      </c>
      <c r="R2" s="383"/>
      <c r="S2" s="290"/>
      <c r="T2" s="290"/>
      <c r="U2" s="277"/>
      <c r="V2" s="277"/>
      <c r="W2" s="277"/>
      <c r="X2" s="277"/>
      <c r="Y2" s="277"/>
      <c r="Z2" s="277"/>
    </row>
    <row r="3" spans="1:26" ht="12.75" customHeight="1" x14ac:dyDescent="0.15">
      <c r="A3" s="292">
        <v>1</v>
      </c>
      <c r="B3" s="288" t="str">
        <f>Základ!B3</f>
        <v>Ivan Chvátal</v>
      </c>
      <c r="C3" s="288" t="str">
        <f>Základ!C3</f>
        <v>KOSMOS OLOMOUC</v>
      </c>
      <c r="D3" s="273">
        <f>SUM(Základ!D3,Základ!F3)</f>
        <v>168</v>
      </c>
      <c r="E3" s="273">
        <f>SUM(Základ!E3,Základ!G3)</f>
        <v>79</v>
      </c>
      <c r="F3" s="273">
        <f t="shared" ref="F3:F257" si="0">SUM(D3:E3)</f>
        <v>247</v>
      </c>
      <c r="G3" s="273">
        <f>SUM(Základ!I3)</f>
        <v>4</v>
      </c>
      <c r="H3" s="273"/>
      <c r="I3" s="299" t="s">
        <v>1642</v>
      </c>
      <c r="J3" s="300" t="s">
        <v>1643</v>
      </c>
      <c r="K3" s="300" t="s">
        <v>1644</v>
      </c>
      <c r="L3" s="300" t="s">
        <v>1645</v>
      </c>
      <c r="M3" s="300" t="s">
        <v>1646</v>
      </c>
      <c r="N3" s="300" t="s">
        <v>1647</v>
      </c>
      <c r="O3" s="300" t="s">
        <v>798</v>
      </c>
      <c r="P3" s="300" t="s">
        <v>1648</v>
      </c>
      <c r="Q3" s="300" t="s">
        <v>1649</v>
      </c>
      <c r="R3" s="300" t="s">
        <v>1650</v>
      </c>
      <c r="S3" s="290"/>
      <c r="T3" s="290"/>
      <c r="U3" s="277"/>
      <c r="V3" s="277"/>
      <c r="W3" s="277"/>
      <c r="X3" s="277"/>
      <c r="Y3" s="277"/>
      <c r="Z3" s="277"/>
    </row>
    <row r="4" spans="1:26" ht="12.75" customHeight="1" x14ac:dyDescent="0.15">
      <c r="A4" s="292">
        <v>2</v>
      </c>
      <c r="B4" s="288" t="str">
        <f>Základ!B4</f>
        <v>Petr Zavadil</v>
      </c>
      <c r="C4" s="288" t="str">
        <f>Základ!C4</f>
        <v>KOSMOS OLOMOUC</v>
      </c>
      <c r="D4" s="273">
        <f>SUM(Základ!D4,Základ!F4)</f>
        <v>206</v>
      </c>
      <c r="E4" s="273">
        <f>SUM(Základ!E4,Základ!G4)</f>
        <v>80</v>
      </c>
      <c r="F4" s="273">
        <f t="shared" si="0"/>
        <v>286</v>
      </c>
      <c r="G4" s="273">
        <f>SUM(Základ!I4)</f>
        <v>5</v>
      </c>
      <c r="H4" s="273"/>
      <c r="I4" s="299" t="s">
        <v>1651</v>
      </c>
      <c r="J4" s="300" t="s">
        <v>1652</v>
      </c>
      <c r="K4" s="300" t="s">
        <v>1653</v>
      </c>
      <c r="L4" s="300" t="s">
        <v>1654</v>
      </c>
      <c r="M4" s="300" t="s">
        <v>1655</v>
      </c>
      <c r="N4" s="300" t="s">
        <v>1656</v>
      </c>
      <c r="O4" s="300" t="s">
        <v>768</v>
      </c>
      <c r="P4" s="300" t="s">
        <v>1657</v>
      </c>
      <c r="Q4" s="300" t="s">
        <v>1658</v>
      </c>
      <c r="R4" s="300" t="s">
        <v>1659</v>
      </c>
      <c r="S4" s="290"/>
      <c r="T4" s="290"/>
      <c r="U4" s="277"/>
      <c r="V4" s="277"/>
      <c r="W4" s="277"/>
      <c r="X4" s="277"/>
      <c r="Y4" s="277"/>
      <c r="Z4" s="277"/>
    </row>
    <row r="5" spans="1:26" ht="12.75" customHeight="1" x14ac:dyDescent="0.15">
      <c r="A5" s="292">
        <v>3</v>
      </c>
      <c r="B5" s="288" t="str">
        <f>Základ!B5</f>
        <v>Radek Soušek</v>
      </c>
      <c r="C5" s="288" t="str">
        <f>Základ!C5</f>
        <v>KOSMOS OLOMOUC</v>
      </c>
      <c r="D5" s="273">
        <f>SUM(Základ!D5,Základ!F5)</f>
        <v>0</v>
      </c>
      <c r="E5" s="273">
        <f>SUM(Základ!E5,Základ!G5)</f>
        <v>0</v>
      </c>
      <c r="F5" s="273">
        <f t="shared" si="0"/>
        <v>0</v>
      </c>
      <c r="G5" s="273">
        <f>SUM(Základ!I5)</f>
        <v>0</v>
      </c>
      <c r="H5" s="273"/>
      <c r="I5" s="299" t="s">
        <v>1660</v>
      </c>
      <c r="J5" s="300" t="s">
        <v>1661</v>
      </c>
      <c r="K5" s="300" t="s">
        <v>1662</v>
      </c>
      <c r="L5" s="300" t="s">
        <v>1663</v>
      </c>
      <c r="M5" s="300" t="s">
        <v>1664</v>
      </c>
      <c r="N5" s="300" t="s">
        <v>1665</v>
      </c>
      <c r="O5" s="300" t="s">
        <v>778</v>
      </c>
      <c r="P5" s="300" t="s">
        <v>1666</v>
      </c>
      <c r="Q5" s="300" t="s">
        <v>1667</v>
      </c>
      <c r="R5" s="300" t="s">
        <v>1668</v>
      </c>
      <c r="S5" s="290"/>
      <c r="T5" s="290"/>
      <c r="U5" s="277"/>
      <c r="V5" s="277"/>
      <c r="W5" s="277"/>
      <c r="X5" s="277"/>
      <c r="Y5" s="277"/>
      <c r="Z5" s="277"/>
    </row>
    <row r="6" spans="1:26" ht="12.75" customHeight="1" x14ac:dyDescent="0.15">
      <c r="A6" s="292">
        <v>4</v>
      </c>
      <c r="B6" s="288" t="str">
        <f>Základ!B6</f>
        <v>Libor Kiš</v>
      </c>
      <c r="C6" s="288" t="str">
        <f>Základ!C6</f>
        <v>KOSMOS OLOMOUC</v>
      </c>
      <c r="D6" s="273">
        <f>SUM(Základ!D6,Základ!F6)</f>
        <v>170</v>
      </c>
      <c r="E6" s="273">
        <f>SUM(Základ!E6,Základ!G6)</f>
        <v>77</v>
      </c>
      <c r="F6" s="273">
        <f t="shared" si="0"/>
        <v>247</v>
      </c>
      <c r="G6" s="273">
        <f>SUM(Základ!I6)</f>
        <v>3</v>
      </c>
      <c r="H6" s="273"/>
      <c r="I6" s="299" t="s">
        <v>1669</v>
      </c>
      <c r="J6" s="300" t="s">
        <v>1670</v>
      </c>
      <c r="K6" s="300" t="s">
        <v>1671</v>
      </c>
      <c r="L6" s="300" t="s">
        <v>1672</v>
      </c>
      <c r="M6" s="300" t="s">
        <v>1673</v>
      </c>
      <c r="N6" s="300" t="s">
        <v>1674</v>
      </c>
      <c r="O6" s="300" t="s">
        <v>788</v>
      </c>
      <c r="P6" s="300" t="s">
        <v>1675</v>
      </c>
      <c r="Q6" s="300" t="s">
        <v>1676</v>
      </c>
      <c r="R6" s="300" t="s">
        <v>1677</v>
      </c>
      <c r="S6" s="290"/>
      <c r="T6" s="290"/>
      <c r="U6" s="277"/>
      <c r="V6" s="277"/>
      <c r="W6" s="277"/>
      <c r="X6" s="277"/>
      <c r="Y6" s="277"/>
      <c r="Z6" s="277"/>
    </row>
    <row r="7" spans="1:26" ht="12.75" customHeight="1" x14ac:dyDescent="0.15">
      <c r="A7" s="292">
        <v>5</v>
      </c>
      <c r="B7" s="273" t="str">
        <f>Základ!B7</f>
        <v>Radomír Kočí</v>
      </c>
      <c r="C7" s="288" t="str">
        <f>Základ!C7</f>
        <v>KOSMOS OLOMOUC</v>
      </c>
      <c r="D7" s="273">
        <f>SUM(Základ!D7,Základ!F7)</f>
        <v>197</v>
      </c>
      <c r="E7" s="273">
        <f>SUM(Základ!E7,Základ!G7)</f>
        <v>87</v>
      </c>
      <c r="F7" s="273">
        <f t="shared" si="0"/>
        <v>284</v>
      </c>
      <c r="G7" s="273">
        <f>SUM(Základ!I7)</f>
        <v>4</v>
      </c>
      <c r="H7" s="273"/>
      <c r="I7" s="299" t="s">
        <v>1678</v>
      </c>
      <c r="J7" s="300" t="s">
        <v>1679</v>
      </c>
      <c r="K7" s="300" t="s">
        <v>1680</v>
      </c>
      <c r="L7" s="300" t="s">
        <v>1681</v>
      </c>
      <c r="M7" s="300" t="s">
        <v>1682</v>
      </c>
      <c r="N7" s="300" t="s">
        <v>1683</v>
      </c>
      <c r="O7" s="300" t="s">
        <v>798</v>
      </c>
      <c r="P7" s="300" t="s">
        <v>1684</v>
      </c>
      <c r="Q7" s="300" t="s">
        <v>1685</v>
      </c>
      <c r="R7" s="300" t="s">
        <v>1686</v>
      </c>
      <c r="S7" s="290"/>
      <c r="T7" s="290"/>
      <c r="U7" s="277"/>
      <c r="V7" s="277"/>
      <c r="W7" s="277"/>
      <c r="X7" s="277"/>
      <c r="Y7" s="277"/>
      <c r="Z7" s="277"/>
    </row>
    <row r="8" spans="1:26" ht="12.75" customHeight="1" x14ac:dyDescent="0.15">
      <c r="A8" s="292">
        <v>6</v>
      </c>
      <c r="B8" s="288">
        <f>Základ!B8</f>
        <v>0</v>
      </c>
      <c r="C8" s="288" t="str">
        <f>Základ!C8</f>
        <v>KOSMOS OLOMOUC</v>
      </c>
      <c r="D8" s="273">
        <f>SUM(Základ!D8,Základ!F8)</f>
        <v>0</v>
      </c>
      <c r="E8" s="273">
        <f>SUM(Základ!E8,Základ!G8)</f>
        <v>0</v>
      </c>
      <c r="F8" s="273">
        <f t="shared" si="0"/>
        <v>0</v>
      </c>
      <c r="G8" s="273">
        <f>SUM(Základ!I8)</f>
        <v>0</v>
      </c>
      <c r="H8" s="273"/>
      <c r="I8" s="299" t="s">
        <v>1687</v>
      </c>
      <c r="J8" s="300" t="s">
        <v>1688</v>
      </c>
      <c r="K8" s="300" t="s">
        <v>1689</v>
      </c>
      <c r="L8" s="300" t="s">
        <v>1690</v>
      </c>
      <c r="M8" s="300" t="s">
        <v>1691</v>
      </c>
      <c r="N8" s="300" t="s">
        <v>1692</v>
      </c>
      <c r="O8" s="300" t="s">
        <v>768</v>
      </c>
      <c r="P8" s="300" t="s">
        <v>1693</v>
      </c>
      <c r="Q8" s="300" t="s">
        <v>1694</v>
      </c>
      <c r="R8" s="300" t="s">
        <v>1695</v>
      </c>
      <c r="S8" s="290"/>
      <c r="T8" s="290"/>
      <c r="U8" s="277"/>
      <c r="V8" s="277"/>
      <c r="W8" s="277"/>
      <c r="X8" s="277"/>
      <c r="Y8" s="277"/>
      <c r="Z8" s="277"/>
    </row>
    <row r="9" spans="1:26" ht="12.75" customHeight="1" x14ac:dyDescent="0.15">
      <c r="A9" s="292">
        <v>7</v>
      </c>
      <c r="B9" s="288">
        <f>Základ!B9</f>
        <v>0</v>
      </c>
      <c r="C9" s="288">
        <f>Základ!C9</f>
        <v>0</v>
      </c>
      <c r="D9" s="273">
        <f>SUM(Základ!D9,Základ!F9)</f>
        <v>0</v>
      </c>
      <c r="E9" s="273">
        <f>SUM(Základ!E9,Základ!G9)</f>
        <v>0</v>
      </c>
      <c r="F9" s="273">
        <f t="shared" si="0"/>
        <v>0</v>
      </c>
      <c r="G9" s="273">
        <f>SUM(Základ!I9)</f>
        <v>0</v>
      </c>
      <c r="H9" s="273"/>
      <c r="I9" s="299" t="s">
        <v>1696</v>
      </c>
      <c r="J9" s="300" t="s">
        <v>1697</v>
      </c>
      <c r="K9" s="300" t="s">
        <v>1698</v>
      </c>
      <c r="L9" s="300" t="s">
        <v>1699</v>
      </c>
      <c r="M9" s="300" t="s">
        <v>1700</v>
      </c>
      <c r="N9" s="300" t="s">
        <v>1701</v>
      </c>
      <c r="O9" s="300" t="s">
        <v>778</v>
      </c>
      <c r="P9" s="300" t="s">
        <v>1702</v>
      </c>
      <c r="Q9" s="300" t="s">
        <v>1703</v>
      </c>
      <c r="R9" s="300" t="s">
        <v>1704</v>
      </c>
      <c r="S9" s="290"/>
      <c r="T9" s="290"/>
      <c r="U9" s="277"/>
      <c r="V9" s="277"/>
      <c r="W9" s="277"/>
      <c r="X9" s="277"/>
      <c r="Y9" s="277"/>
      <c r="Z9" s="277"/>
    </row>
    <row r="10" spans="1:26" ht="12.75" customHeight="1" x14ac:dyDescent="0.15">
      <c r="A10" s="291">
        <v>8</v>
      </c>
      <c r="B10" s="273" t="str">
        <f>Základ!B10</f>
        <v>Drahoslav Brňák</v>
      </c>
      <c r="C10" s="273" t="str">
        <f>Základ!C10</f>
        <v>LICHNOVÁCI</v>
      </c>
      <c r="D10" s="273">
        <f>SUM(Základ!D10,Základ!F10)</f>
        <v>173</v>
      </c>
      <c r="E10" s="273">
        <f>SUM(Základ!E10,Základ!G10)</f>
        <v>102</v>
      </c>
      <c r="F10" s="273">
        <f t="shared" si="0"/>
        <v>275</v>
      </c>
      <c r="G10" s="273">
        <f>SUM(Základ!I10)</f>
        <v>1</v>
      </c>
      <c r="H10" s="273"/>
      <c r="I10" s="299" t="s">
        <v>1705</v>
      </c>
      <c r="J10" s="300" t="s">
        <v>1706</v>
      </c>
      <c r="K10" s="300" t="s">
        <v>1707</v>
      </c>
      <c r="L10" s="300" t="s">
        <v>1708</v>
      </c>
      <c r="M10" s="300" t="s">
        <v>1709</v>
      </c>
      <c r="N10" s="300" t="s">
        <v>1710</v>
      </c>
      <c r="O10" s="300" t="s">
        <v>788</v>
      </c>
      <c r="P10" s="300" t="s">
        <v>1711</v>
      </c>
      <c r="Q10" s="300" t="s">
        <v>1712</v>
      </c>
      <c r="R10" s="300" t="s">
        <v>1713</v>
      </c>
      <c r="S10" s="290"/>
      <c r="T10" s="290"/>
      <c r="U10" s="277"/>
      <c r="V10" s="277"/>
      <c r="W10" s="277"/>
      <c r="X10" s="277"/>
      <c r="Y10" s="277"/>
      <c r="Z10" s="277"/>
    </row>
    <row r="11" spans="1:26" ht="12.75" customHeight="1" x14ac:dyDescent="0.15">
      <c r="A11" s="291">
        <v>9</v>
      </c>
      <c r="B11" s="288" t="str">
        <f>Základ!B11</f>
        <v>Jan Opěla</v>
      </c>
      <c r="C11" s="288" t="str">
        <f>Základ!C11</f>
        <v>LICHNOVÁCI</v>
      </c>
      <c r="D11" s="273">
        <f>SUM(Základ!D11,Základ!F11)</f>
        <v>189</v>
      </c>
      <c r="E11" s="273">
        <f>SUM(Základ!E11,Základ!G11)</f>
        <v>115</v>
      </c>
      <c r="F11" s="273">
        <f t="shared" si="0"/>
        <v>304</v>
      </c>
      <c r="G11" s="273">
        <f>SUM(Základ!I11)</f>
        <v>4</v>
      </c>
      <c r="H11" s="273"/>
      <c r="I11" s="299" t="s">
        <v>1714</v>
      </c>
      <c r="J11" s="300" t="s">
        <v>1715</v>
      </c>
      <c r="K11" s="300" t="s">
        <v>1716</v>
      </c>
      <c r="L11" s="300" t="s">
        <v>1717</v>
      </c>
      <c r="M11" s="300" t="s">
        <v>1718</v>
      </c>
      <c r="N11" s="300" t="s">
        <v>1719</v>
      </c>
      <c r="O11" s="300" t="s">
        <v>798</v>
      </c>
      <c r="P11" s="300" t="s">
        <v>1720</v>
      </c>
      <c r="Q11" s="300" t="s">
        <v>1721</v>
      </c>
      <c r="R11" s="300" t="s">
        <v>1722</v>
      </c>
      <c r="S11" s="290"/>
      <c r="T11" s="290"/>
      <c r="U11" s="277"/>
      <c r="V11" s="277"/>
      <c r="W11" s="277"/>
      <c r="X11" s="277"/>
      <c r="Y11" s="277"/>
      <c r="Z11" s="277"/>
    </row>
    <row r="12" spans="1:26" ht="12.75" customHeight="1" x14ac:dyDescent="0.15">
      <c r="A12" s="291">
        <v>10</v>
      </c>
      <c r="B12" s="288" t="str">
        <f>Základ!B12</f>
        <v>David Slíva</v>
      </c>
      <c r="C12" s="288" t="str">
        <f>Základ!C12</f>
        <v>LICHNOVÁCI</v>
      </c>
      <c r="D12" s="273">
        <f>SUM(Základ!D12,Základ!F12)</f>
        <v>170</v>
      </c>
      <c r="E12" s="273">
        <f>SUM(Základ!E12,Základ!G12)</f>
        <v>97</v>
      </c>
      <c r="F12" s="273">
        <f t="shared" si="0"/>
        <v>267</v>
      </c>
      <c r="G12" s="273">
        <f>SUM(Základ!I12)</f>
        <v>4</v>
      </c>
      <c r="H12" s="273"/>
      <c r="I12" s="299" t="s">
        <v>1723</v>
      </c>
      <c r="J12" s="300" t="s">
        <v>1724</v>
      </c>
      <c r="K12" s="300" t="s">
        <v>1725</v>
      </c>
      <c r="L12" s="300" t="s">
        <v>1726</v>
      </c>
      <c r="M12" s="300" t="s">
        <v>1727</v>
      </c>
      <c r="N12" s="300" t="s">
        <v>1728</v>
      </c>
      <c r="O12" s="300" t="s">
        <v>768</v>
      </c>
      <c r="P12" s="300" t="s">
        <v>1729</v>
      </c>
      <c r="Q12" s="300" t="s">
        <v>1730</v>
      </c>
      <c r="R12" s="300" t="s">
        <v>1731</v>
      </c>
      <c r="S12" s="290"/>
      <c r="T12" s="290"/>
      <c r="U12" s="277"/>
      <c r="V12" s="277"/>
      <c r="W12" s="277"/>
      <c r="X12" s="277"/>
      <c r="Y12" s="277"/>
      <c r="Z12" s="277"/>
    </row>
    <row r="13" spans="1:26" ht="12.75" customHeight="1" x14ac:dyDescent="0.15">
      <c r="A13" s="291">
        <v>11</v>
      </c>
      <c r="B13" s="288" t="str">
        <f>Základ!B13</f>
        <v>Jiří Maňásek</v>
      </c>
      <c r="C13" s="288" t="str">
        <f>Základ!C13</f>
        <v>LICHNOVÁCI</v>
      </c>
      <c r="D13" s="273">
        <f>SUM(Základ!D13,Základ!F13)</f>
        <v>194</v>
      </c>
      <c r="E13" s="273">
        <f>SUM(Základ!E13,Základ!G13)</f>
        <v>86</v>
      </c>
      <c r="F13" s="273">
        <f t="shared" si="0"/>
        <v>280</v>
      </c>
      <c r="G13" s="273">
        <f>SUM(Základ!I13)</f>
        <v>4</v>
      </c>
      <c r="H13" s="273"/>
      <c r="I13" s="299" t="s">
        <v>1732</v>
      </c>
      <c r="J13" s="300" t="s">
        <v>1733</v>
      </c>
      <c r="K13" s="300" t="s">
        <v>1734</v>
      </c>
      <c r="L13" s="300" t="s">
        <v>1735</v>
      </c>
      <c r="M13" s="300" t="s">
        <v>1736</v>
      </c>
      <c r="N13" s="300" t="s">
        <v>1737</v>
      </c>
      <c r="O13" s="300" t="s">
        <v>778</v>
      </c>
      <c r="P13" s="300" t="s">
        <v>1738</v>
      </c>
      <c r="Q13" s="300" t="s">
        <v>1739</v>
      </c>
      <c r="R13" s="300" t="s">
        <v>1740</v>
      </c>
      <c r="S13" s="290"/>
      <c r="T13" s="290"/>
      <c r="U13" s="277"/>
      <c r="V13" s="277"/>
      <c r="W13" s="277"/>
      <c r="X13" s="277"/>
      <c r="Y13" s="277"/>
      <c r="Z13" s="277"/>
    </row>
    <row r="14" spans="1:26" ht="12.75" customHeight="1" x14ac:dyDescent="0.15">
      <c r="A14" s="291">
        <v>12</v>
      </c>
      <c r="B14" s="288" t="str">
        <f>Základ!B14</f>
        <v>0</v>
      </c>
      <c r="C14" s="288" t="str">
        <f>Základ!C14</f>
        <v>LICHNOVÁCI</v>
      </c>
      <c r="D14" s="273">
        <f>SUM(Základ!D14,Základ!F14)</f>
        <v>0</v>
      </c>
      <c r="E14" s="273">
        <f>SUM(Základ!E14,Základ!G14)</f>
        <v>0</v>
      </c>
      <c r="F14" s="273">
        <f t="shared" si="0"/>
        <v>0</v>
      </c>
      <c r="G14" s="273">
        <f>SUM(Základ!I14)</f>
        <v>0</v>
      </c>
      <c r="H14" s="273"/>
      <c r="I14" s="299" t="s">
        <v>1741</v>
      </c>
      <c r="J14" s="300" t="s">
        <v>1742</v>
      </c>
      <c r="K14" s="300" t="s">
        <v>1743</v>
      </c>
      <c r="L14" s="300" t="s">
        <v>1744</v>
      </c>
      <c r="M14" s="300" t="s">
        <v>1745</v>
      </c>
      <c r="N14" s="300" t="s">
        <v>1746</v>
      </c>
      <c r="O14" s="300" t="s">
        <v>788</v>
      </c>
      <c r="P14" s="300" t="s">
        <v>1747</v>
      </c>
      <c r="Q14" s="300" t="s">
        <v>1748</v>
      </c>
      <c r="R14" s="300" t="s">
        <v>1749</v>
      </c>
      <c r="S14" s="290"/>
      <c r="T14" s="290"/>
      <c r="U14" s="277"/>
      <c r="V14" s="277"/>
      <c r="W14" s="277"/>
      <c r="X14" s="277"/>
      <c r="Y14" s="277"/>
      <c r="Z14" s="277"/>
    </row>
    <row r="15" spans="1:26" ht="12.75" customHeight="1" x14ac:dyDescent="0.15">
      <c r="A15" s="291">
        <v>13</v>
      </c>
      <c r="B15" s="288" t="str">
        <f>Základ!B15</f>
        <v>0</v>
      </c>
      <c r="C15" s="288" t="str">
        <f>Základ!C15</f>
        <v>0</v>
      </c>
      <c r="D15" s="273">
        <f>SUM(Základ!D15,Základ!F15)</f>
        <v>0</v>
      </c>
      <c r="E15" s="273">
        <f>SUM(Základ!E15,Základ!G15)</f>
        <v>0</v>
      </c>
      <c r="F15" s="273">
        <f t="shared" si="0"/>
        <v>0</v>
      </c>
      <c r="G15" s="273">
        <f>SUM(Základ!I15)</f>
        <v>0</v>
      </c>
      <c r="H15" s="273"/>
      <c r="I15" s="299" t="s">
        <v>1750</v>
      </c>
      <c r="J15" s="300" t="s">
        <v>1751</v>
      </c>
      <c r="K15" s="300" t="s">
        <v>1752</v>
      </c>
      <c r="L15" s="300" t="s">
        <v>1753</v>
      </c>
      <c r="M15" s="300" t="s">
        <v>1754</v>
      </c>
      <c r="N15" s="300" t="s">
        <v>1755</v>
      </c>
      <c r="O15" s="300" t="s">
        <v>798</v>
      </c>
      <c r="P15" s="300" t="s">
        <v>1756</v>
      </c>
      <c r="Q15" s="300" t="s">
        <v>1757</v>
      </c>
      <c r="R15" s="300" t="s">
        <v>1758</v>
      </c>
      <c r="S15" s="290"/>
      <c r="T15" s="290"/>
      <c r="U15" s="277"/>
      <c r="V15" s="277"/>
      <c r="W15" s="277"/>
      <c r="X15" s="277"/>
      <c r="Y15" s="277"/>
      <c r="Z15" s="277"/>
    </row>
    <row r="16" spans="1:26" ht="12.75" customHeight="1" x14ac:dyDescent="0.15">
      <c r="A16" s="291">
        <v>14</v>
      </c>
      <c r="B16" s="273">
        <f>Základ!B16</f>
        <v>0</v>
      </c>
      <c r="C16" s="273">
        <f>Základ!C16</f>
        <v>0</v>
      </c>
      <c r="D16" s="273">
        <f>SUM(Základ!D16,Základ!F16)</f>
        <v>0</v>
      </c>
      <c r="E16" s="273">
        <f>SUM(Základ!E16,Základ!G16)</f>
        <v>0</v>
      </c>
      <c r="F16" s="273">
        <f t="shared" si="0"/>
        <v>0</v>
      </c>
      <c r="G16" s="273">
        <f>SUM(Základ!I16)</f>
        <v>0</v>
      </c>
      <c r="H16" s="273"/>
      <c r="I16" s="299" t="s">
        <v>1759</v>
      </c>
      <c r="J16" s="300" t="s">
        <v>1760</v>
      </c>
      <c r="K16" s="300" t="s">
        <v>1761</v>
      </c>
      <c r="L16" s="300" t="s">
        <v>1762</v>
      </c>
      <c r="M16" s="300" t="s">
        <v>1763</v>
      </c>
      <c r="N16" s="300" t="s">
        <v>1764</v>
      </c>
      <c r="O16" s="300" t="s">
        <v>768</v>
      </c>
      <c r="P16" s="300" t="s">
        <v>1765</v>
      </c>
      <c r="Q16" s="300" t="s">
        <v>1766</v>
      </c>
      <c r="R16" s="300" t="s">
        <v>1767</v>
      </c>
      <c r="S16" s="290"/>
      <c r="T16" s="290"/>
      <c r="U16" s="277"/>
      <c r="V16" s="277"/>
      <c r="W16" s="277"/>
      <c r="X16" s="277"/>
      <c r="Y16" s="277"/>
      <c r="Z16" s="277"/>
    </row>
    <row r="17" spans="1:26" ht="12.75" customHeight="1" x14ac:dyDescent="0.15">
      <c r="A17" s="292">
        <v>15</v>
      </c>
      <c r="B17" s="288" t="str">
        <f>Základ!B17</f>
        <v>Milan Dusbaba (h)</v>
      </c>
      <c r="C17" s="288" t="str">
        <f>Základ!C17</f>
        <v>HIC PARTA</v>
      </c>
      <c r="D17" s="273">
        <f>SUM(Základ!D17,Základ!F17)</f>
        <v>196</v>
      </c>
      <c r="E17" s="273">
        <f>SUM(Základ!E17,Základ!G17)</f>
        <v>70</v>
      </c>
      <c r="F17" s="273">
        <f t="shared" si="0"/>
        <v>266</v>
      </c>
      <c r="G17" s="273">
        <f>SUM(Základ!I17)</f>
        <v>10</v>
      </c>
      <c r="H17" s="273"/>
      <c r="I17" s="299" t="s">
        <v>1768</v>
      </c>
      <c r="J17" s="300" t="s">
        <v>1769</v>
      </c>
      <c r="K17" s="300" t="s">
        <v>1770</v>
      </c>
      <c r="L17" s="300" t="s">
        <v>1771</v>
      </c>
      <c r="M17" s="300" t="s">
        <v>1772</v>
      </c>
      <c r="N17" s="300" t="s">
        <v>1773</v>
      </c>
      <c r="O17" s="300" t="s">
        <v>778</v>
      </c>
      <c r="P17" s="300" t="s">
        <v>1774</v>
      </c>
      <c r="Q17" s="300" t="s">
        <v>1775</v>
      </c>
      <c r="R17" s="300" t="s">
        <v>1776</v>
      </c>
      <c r="S17" s="290"/>
      <c r="T17" s="290"/>
      <c r="U17" s="277"/>
      <c r="V17" s="277"/>
      <c r="W17" s="277"/>
      <c r="X17" s="277"/>
      <c r="Y17" s="277"/>
      <c r="Z17" s="277"/>
    </row>
    <row r="18" spans="1:26" ht="12.75" customHeight="1" x14ac:dyDescent="0.15">
      <c r="A18" s="292">
        <v>16</v>
      </c>
      <c r="B18" s="288" t="str">
        <f>Základ!B18</f>
        <v>Petr Hofman</v>
      </c>
      <c r="C18" s="288" t="str">
        <f>Základ!C18</f>
        <v>HIC PARTA</v>
      </c>
      <c r="D18" s="273">
        <f>SUM(Základ!D18,Základ!F18)</f>
        <v>172</v>
      </c>
      <c r="E18" s="273">
        <f>SUM(Základ!E18,Základ!G18)</f>
        <v>80</v>
      </c>
      <c r="F18" s="273">
        <f t="shared" si="0"/>
        <v>252</v>
      </c>
      <c r="G18" s="273">
        <f>SUM(Základ!I18)</f>
        <v>7</v>
      </c>
      <c r="H18" s="273"/>
      <c r="I18" s="299" t="s">
        <v>1777</v>
      </c>
      <c r="J18" s="300" t="s">
        <v>1778</v>
      </c>
      <c r="K18" s="300" t="s">
        <v>1779</v>
      </c>
      <c r="L18" s="300" t="s">
        <v>1780</v>
      </c>
      <c r="M18" s="300" t="s">
        <v>1781</v>
      </c>
      <c r="N18" s="300" t="s">
        <v>1782</v>
      </c>
      <c r="O18" s="300" t="s">
        <v>788</v>
      </c>
      <c r="P18" s="300" t="s">
        <v>1783</v>
      </c>
      <c r="Q18" s="300" t="s">
        <v>1784</v>
      </c>
      <c r="R18" s="300" t="s">
        <v>1785</v>
      </c>
      <c r="S18" s="290"/>
      <c r="T18" s="290"/>
      <c r="U18" s="277"/>
      <c r="V18" s="277"/>
      <c r="W18" s="277"/>
      <c r="X18" s="277"/>
      <c r="Y18" s="277"/>
      <c r="Z18" s="277"/>
    </row>
    <row r="19" spans="1:26" ht="12.75" customHeight="1" x14ac:dyDescent="0.15">
      <c r="A19" s="292">
        <v>17</v>
      </c>
      <c r="B19" s="288" t="str">
        <f>Základ!B19</f>
        <v>Milan Falta</v>
      </c>
      <c r="C19" s="288" t="str">
        <f>Základ!C19</f>
        <v>HIC PARTA</v>
      </c>
      <c r="D19" s="273">
        <f>SUM(Základ!D19,Základ!F19)</f>
        <v>176</v>
      </c>
      <c r="E19" s="273">
        <f>SUM(Základ!E19,Základ!G19)</f>
        <v>72</v>
      </c>
      <c r="F19" s="273">
        <f t="shared" si="0"/>
        <v>248</v>
      </c>
      <c r="G19" s="273">
        <f>SUM(Základ!I19)</f>
        <v>11</v>
      </c>
      <c r="H19" s="273"/>
      <c r="I19" s="299" t="s">
        <v>1786</v>
      </c>
      <c r="J19" s="300" t="s">
        <v>1787</v>
      </c>
      <c r="K19" s="300" t="s">
        <v>1788</v>
      </c>
      <c r="L19" s="300" t="s">
        <v>1789</v>
      </c>
      <c r="M19" s="300" t="s">
        <v>1790</v>
      </c>
      <c r="N19" s="300" t="s">
        <v>1791</v>
      </c>
      <c r="O19" s="300" t="s">
        <v>798</v>
      </c>
      <c r="P19" s="300" t="s">
        <v>1792</v>
      </c>
      <c r="Q19" s="300" t="s">
        <v>1793</v>
      </c>
      <c r="R19" s="300" t="s">
        <v>1794</v>
      </c>
      <c r="S19" s="290"/>
      <c r="T19" s="290"/>
      <c r="U19" s="277"/>
      <c r="V19" s="277"/>
      <c r="W19" s="277"/>
      <c r="X19" s="277"/>
      <c r="Y19" s="277"/>
      <c r="Z19" s="277"/>
    </row>
    <row r="20" spans="1:26" ht="12.75" customHeight="1" x14ac:dyDescent="0.15">
      <c r="A20" s="292">
        <v>18</v>
      </c>
      <c r="B20" s="288" t="str">
        <f>Základ!B20</f>
        <v>Michal Kubinec</v>
      </c>
      <c r="C20" s="288" t="str">
        <f>Základ!C20</f>
        <v>HIC PARTA</v>
      </c>
      <c r="D20" s="273">
        <f>SUM(Základ!D20,Základ!F20)</f>
        <v>211</v>
      </c>
      <c r="E20" s="273">
        <f>SUM(Základ!E20,Základ!G20)</f>
        <v>71</v>
      </c>
      <c r="F20" s="273">
        <f t="shared" si="0"/>
        <v>282</v>
      </c>
      <c r="G20" s="273">
        <f>SUM(Základ!I20)</f>
        <v>7</v>
      </c>
      <c r="H20" s="273"/>
      <c r="I20" s="299" t="s">
        <v>1795</v>
      </c>
      <c r="J20" s="300" t="s">
        <v>1796</v>
      </c>
      <c r="K20" s="300" t="s">
        <v>1797</v>
      </c>
      <c r="L20" s="300" t="s">
        <v>1798</v>
      </c>
      <c r="M20" s="300" t="s">
        <v>1799</v>
      </c>
      <c r="N20" s="300" t="s">
        <v>1800</v>
      </c>
      <c r="O20" s="300" t="s">
        <v>768</v>
      </c>
      <c r="P20" s="300" t="s">
        <v>1801</v>
      </c>
      <c r="Q20" s="300" t="s">
        <v>1802</v>
      </c>
      <c r="R20" s="300" t="s">
        <v>1803</v>
      </c>
      <c r="S20" s="290"/>
      <c r="T20" s="290"/>
      <c r="U20" s="277"/>
      <c r="V20" s="277"/>
      <c r="W20" s="277"/>
      <c r="X20" s="277"/>
      <c r="Y20" s="277"/>
      <c r="Z20" s="277"/>
    </row>
    <row r="21" spans="1:26" ht="12.75" customHeight="1" x14ac:dyDescent="0.15">
      <c r="A21" s="292">
        <v>19</v>
      </c>
      <c r="B21" s="288" t="str">
        <f>Základ!B21</f>
        <v>0</v>
      </c>
      <c r="C21" s="288" t="str">
        <f>Základ!C21</f>
        <v>HIC PARTA</v>
      </c>
      <c r="D21" s="273">
        <f>SUM(Základ!D21,Základ!F21)</f>
        <v>0</v>
      </c>
      <c r="E21" s="273">
        <f>SUM(Základ!E21,Základ!G21)</f>
        <v>0</v>
      </c>
      <c r="F21" s="273">
        <f t="shared" si="0"/>
        <v>0</v>
      </c>
      <c r="G21" s="273">
        <f>SUM(Základ!I21)</f>
        <v>0</v>
      </c>
      <c r="H21" s="273"/>
      <c r="I21" s="299" t="s">
        <v>1804</v>
      </c>
      <c r="J21" s="300" t="s">
        <v>1805</v>
      </c>
      <c r="K21" s="300" t="s">
        <v>1806</v>
      </c>
      <c r="L21" s="300" t="s">
        <v>1807</v>
      </c>
      <c r="M21" s="300" t="s">
        <v>1808</v>
      </c>
      <c r="N21" s="300" t="s">
        <v>1809</v>
      </c>
      <c r="O21" s="300" t="s">
        <v>778</v>
      </c>
      <c r="P21" s="300" t="s">
        <v>1810</v>
      </c>
      <c r="Q21" s="300" t="s">
        <v>1811</v>
      </c>
      <c r="R21" s="300" t="s">
        <v>1812</v>
      </c>
      <c r="S21" s="290"/>
      <c r="T21" s="290"/>
      <c r="U21" s="277"/>
      <c r="V21" s="277"/>
      <c r="W21" s="277"/>
      <c r="X21" s="277"/>
      <c r="Y21" s="277"/>
      <c r="Z21" s="277"/>
    </row>
    <row r="22" spans="1:26" ht="12.75" customHeight="1" x14ac:dyDescent="0.15">
      <c r="A22" s="292">
        <v>20</v>
      </c>
      <c r="B22" s="288" t="str">
        <f>Základ!B22</f>
        <v>0</v>
      </c>
      <c r="C22" s="288" t="str">
        <f>Základ!C22</f>
        <v>0</v>
      </c>
      <c r="D22" s="273">
        <f>SUM(Základ!D22,Základ!F22)</f>
        <v>0</v>
      </c>
      <c r="E22" s="273">
        <f>SUM(Základ!E22,Základ!G22)</f>
        <v>0</v>
      </c>
      <c r="F22" s="273">
        <f t="shared" si="0"/>
        <v>0</v>
      </c>
      <c r="G22" s="273">
        <f>SUM(Základ!I22)</f>
        <v>0</v>
      </c>
      <c r="H22" s="273"/>
      <c r="I22" s="299" t="s">
        <v>1813</v>
      </c>
      <c r="J22" s="300" t="s">
        <v>1814</v>
      </c>
      <c r="K22" s="300" t="s">
        <v>1815</v>
      </c>
      <c r="L22" s="300" t="s">
        <v>1816</v>
      </c>
      <c r="M22" s="300" t="s">
        <v>1817</v>
      </c>
      <c r="N22" s="300" t="s">
        <v>1818</v>
      </c>
      <c r="O22" s="300" t="s">
        <v>788</v>
      </c>
      <c r="P22" s="300" t="s">
        <v>1819</v>
      </c>
      <c r="Q22" s="300" t="s">
        <v>1820</v>
      </c>
      <c r="R22" s="300" t="s">
        <v>1821</v>
      </c>
      <c r="S22" s="290"/>
      <c r="T22" s="290"/>
      <c r="U22" s="277"/>
      <c r="V22" s="277"/>
      <c r="W22" s="277"/>
      <c r="X22" s="277"/>
      <c r="Y22" s="277"/>
      <c r="Z22" s="277"/>
    </row>
    <row r="23" spans="1:26" ht="12.75" customHeight="1" x14ac:dyDescent="0.15">
      <c r="A23" s="292">
        <v>21</v>
      </c>
      <c r="B23" s="288" t="str">
        <f>Základ!B23</f>
        <v>0</v>
      </c>
      <c r="C23" s="288" t="str">
        <f>Základ!C23</f>
        <v>0</v>
      </c>
      <c r="D23" s="273">
        <f>SUM(Základ!D23,Základ!F23)</f>
        <v>0</v>
      </c>
      <c r="E23" s="273">
        <f>SUM(Základ!E23,Základ!G23)</f>
        <v>0</v>
      </c>
      <c r="F23" s="273">
        <f t="shared" si="0"/>
        <v>0</v>
      </c>
      <c r="G23" s="273">
        <f>SUM(Základ!I23)</f>
        <v>0</v>
      </c>
      <c r="H23" s="273"/>
      <c r="I23" s="299" t="s">
        <v>1822</v>
      </c>
      <c r="J23" s="300" t="s">
        <v>1823</v>
      </c>
      <c r="K23" s="300" t="s">
        <v>1824</v>
      </c>
      <c r="L23" s="300" t="s">
        <v>1825</v>
      </c>
      <c r="M23" s="300" t="s">
        <v>1826</v>
      </c>
      <c r="N23" s="300" t="s">
        <v>1827</v>
      </c>
      <c r="O23" s="300" t="s">
        <v>798</v>
      </c>
      <c r="P23" s="300" t="s">
        <v>1828</v>
      </c>
      <c r="Q23" s="300" t="s">
        <v>1829</v>
      </c>
      <c r="R23" s="300" t="s">
        <v>1830</v>
      </c>
      <c r="S23" s="290"/>
      <c r="T23" s="290"/>
      <c r="U23" s="277"/>
      <c r="V23" s="277"/>
      <c r="W23" s="277"/>
      <c r="X23" s="277"/>
      <c r="Y23" s="277"/>
      <c r="Z23" s="277"/>
    </row>
    <row r="24" spans="1:26" ht="12.75" customHeight="1" x14ac:dyDescent="0.15">
      <c r="A24" s="291">
        <v>22</v>
      </c>
      <c r="B24" s="288" t="str">
        <f>Základ!B24</f>
        <v>Bohumír Chlebovský</v>
      </c>
      <c r="C24" s="288" t="str">
        <f>Základ!C24</f>
        <v>KOS KRNOV</v>
      </c>
      <c r="D24" s="273">
        <f>SUM(Základ!D24,Základ!F24)</f>
        <v>193</v>
      </c>
      <c r="E24" s="273">
        <f>SUM(Základ!E24,Základ!G24)</f>
        <v>81</v>
      </c>
      <c r="F24" s="273">
        <f t="shared" si="0"/>
        <v>274</v>
      </c>
      <c r="G24" s="273">
        <f>SUM(Základ!I24)</f>
        <v>4</v>
      </c>
      <c r="H24" s="273"/>
      <c r="I24" s="299" t="s">
        <v>1831</v>
      </c>
      <c r="J24" s="300" t="s">
        <v>1832</v>
      </c>
      <c r="K24" s="300" t="s">
        <v>1833</v>
      </c>
      <c r="L24" s="300" t="s">
        <v>1834</v>
      </c>
      <c r="M24" s="300" t="s">
        <v>1835</v>
      </c>
      <c r="N24" s="300" t="s">
        <v>1836</v>
      </c>
      <c r="O24" s="300" t="s">
        <v>768</v>
      </c>
      <c r="P24" s="300" t="s">
        <v>1837</v>
      </c>
      <c r="Q24" s="300" t="s">
        <v>1838</v>
      </c>
      <c r="R24" s="300" t="s">
        <v>1839</v>
      </c>
      <c r="S24" s="290"/>
      <c r="T24" s="290"/>
      <c r="U24" s="277"/>
      <c r="V24" s="277"/>
      <c r="W24" s="277"/>
      <c r="X24" s="277"/>
      <c r="Y24" s="277"/>
      <c r="Z24" s="277"/>
    </row>
    <row r="25" spans="1:26" ht="12.75" customHeight="1" x14ac:dyDescent="0.15">
      <c r="A25" s="291">
        <v>23</v>
      </c>
      <c r="B25" s="288" t="str">
        <f>Základ!B25</f>
        <v>Petr Daranský</v>
      </c>
      <c r="C25" s="288" t="str">
        <f>Základ!C25</f>
        <v>KOS KRNOV</v>
      </c>
      <c r="D25" s="273">
        <f>SUM(Základ!D25,Základ!F25)</f>
        <v>0</v>
      </c>
      <c r="E25" s="273">
        <f>SUM(Základ!E25,Základ!G25)</f>
        <v>0</v>
      </c>
      <c r="F25" s="273">
        <f t="shared" si="0"/>
        <v>0</v>
      </c>
      <c r="G25" s="273">
        <f>SUM(Základ!I25)</f>
        <v>0</v>
      </c>
      <c r="H25" s="273"/>
      <c r="I25" s="299" t="s">
        <v>1840</v>
      </c>
      <c r="J25" s="300" t="s">
        <v>1841</v>
      </c>
      <c r="K25" s="300" t="s">
        <v>1842</v>
      </c>
      <c r="L25" s="300" t="s">
        <v>1843</v>
      </c>
      <c r="M25" s="300" t="s">
        <v>1844</v>
      </c>
      <c r="N25" s="300" t="s">
        <v>1845</v>
      </c>
      <c r="O25" s="300" t="s">
        <v>778</v>
      </c>
      <c r="P25" s="300" t="s">
        <v>1846</v>
      </c>
      <c r="Q25" s="300" t="s">
        <v>1847</v>
      </c>
      <c r="R25" s="300" t="s">
        <v>1848</v>
      </c>
      <c r="S25" s="290"/>
      <c r="T25" s="290"/>
      <c r="U25" s="277"/>
      <c r="V25" s="277"/>
      <c r="W25" s="277"/>
      <c r="X25" s="277"/>
      <c r="Y25" s="277"/>
      <c r="Z25" s="277"/>
    </row>
    <row r="26" spans="1:26" ht="12.75" customHeight="1" x14ac:dyDescent="0.15">
      <c r="A26" s="291">
        <v>24</v>
      </c>
      <c r="B26" s="288" t="str">
        <f>Základ!B26</f>
        <v>Bedřich Pluhař</v>
      </c>
      <c r="C26" s="288" t="str">
        <f>Základ!C26</f>
        <v>KOS KRNOV</v>
      </c>
      <c r="D26" s="273">
        <f>SUM(Základ!D26,Základ!F26)</f>
        <v>175</v>
      </c>
      <c r="E26" s="273">
        <f>SUM(Základ!E26,Základ!G26)</f>
        <v>80</v>
      </c>
      <c r="F26" s="273">
        <f t="shared" si="0"/>
        <v>255</v>
      </c>
      <c r="G26" s="273">
        <f>SUM(Základ!I26)</f>
        <v>2</v>
      </c>
      <c r="H26" s="273"/>
      <c r="I26" s="299" t="s">
        <v>1849</v>
      </c>
      <c r="J26" s="300" t="s">
        <v>1850</v>
      </c>
      <c r="K26" s="300" t="s">
        <v>1851</v>
      </c>
      <c r="L26" s="300" t="s">
        <v>1852</v>
      </c>
      <c r="M26" s="300" t="s">
        <v>1853</v>
      </c>
      <c r="N26" s="300" t="s">
        <v>1854</v>
      </c>
      <c r="O26" s="300" t="s">
        <v>788</v>
      </c>
      <c r="P26" s="300" t="s">
        <v>1855</v>
      </c>
      <c r="Q26" s="300" t="s">
        <v>1856</v>
      </c>
      <c r="R26" s="300" t="s">
        <v>1857</v>
      </c>
      <c r="S26" s="290"/>
      <c r="T26" s="290"/>
      <c r="U26" s="277"/>
      <c r="V26" s="277"/>
      <c r="W26" s="277"/>
      <c r="X26" s="277"/>
      <c r="Y26" s="277"/>
      <c r="Z26" s="277"/>
    </row>
    <row r="27" spans="1:26" ht="12.75" customHeight="1" x14ac:dyDescent="0.15">
      <c r="A27" s="291">
        <v>25</v>
      </c>
      <c r="B27" s="288" t="str">
        <f>Základ!B27</f>
        <v>Roman Anderle (h)</v>
      </c>
      <c r="C27" s="288" t="str">
        <f>Základ!C27</f>
        <v>KOS KRNOV</v>
      </c>
      <c r="D27" s="273">
        <f>SUM(Základ!D27,Základ!F27)</f>
        <v>171</v>
      </c>
      <c r="E27" s="273">
        <f>SUM(Základ!E27,Základ!G27)</f>
        <v>96</v>
      </c>
      <c r="F27" s="273">
        <f t="shared" si="0"/>
        <v>267</v>
      </c>
      <c r="G27" s="273">
        <f>SUM(Základ!I27)</f>
        <v>4</v>
      </c>
      <c r="H27" s="273"/>
      <c r="I27" s="299" t="s">
        <v>1858</v>
      </c>
      <c r="J27" s="300" t="s">
        <v>1859</v>
      </c>
      <c r="K27" s="300" t="s">
        <v>1860</v>
      </c>
      <c r="L27" s="300" t="s">
        <v>1861</v>
      </c>
      <c r="M27" s="300" t="s">
        <v>1862</v>
      </c>
      <c r="N27" s="300" t="s">
        <v>1863</v>
      </c>
      <c r="O27" s="300" t="s">
        <v>798</v>
      </c>
      <c r="P27" s="300" t="s">
        <v>1864</v>
      </c>
      <c r="Q27" s="300" t="s">
        <v>1865</v>
      </c>
      <c r="R27" s="300" t="s">
        <v>1866</v>
      </c>
      <c r="S27" s="290"/>
      <c r="T27" s="290"/>
      <c r="U27" s="277"/>
      <c r="V27" s="277"/>
      <c r="W27" s="277"/>
      <c r="X27" s="277"/>
      <c r="Y27" s="277"/>
      <c r="Z27" s="277"/>
    </row>
    <row r="28" spans="1:26" ht="12.75" customHeight="1" x14ac:dyDescent="0.15">
      <c r="A28" s="291">
        <v>26</v>
      </c>
      <c r="B28" s="273" t="str">
        <f>Základ!B28</f>
        <v>Rudolf Pecha</v>
      </c>
      <c r="C28" s="288" t="str">
        <f>Základ!C28</f>
        <v>KOS KRNOV</v>
      </c>
      <c r="D28" s="273">
        <f>SUM(Základ!D28,Základ!F28)</f>
        <v>172</v>
      </c>
      <c r="E28" s="273">
        <f>SUM(Základ!E28,Základ!G28)</f>
        <v>70</v>
      </c>
      <c r="F28" s="273">
        <f t="shared" si="0"/>
        <v>242</v>
      </c>
      <c r="G28" s="273">
        <f>SUM(Základ!I28)</f>
        <v>7</v>
      </c>
      <c r="H28" s="273"/>
      <c r="I28" s="299" t="s">
        <v>1867</v>
      </c>
      <c r="J28" s="300" t="s">
        <v>1868</v>
      </c>
      <c r="K28" s="300" t="s">
        <v>1869</v>
      </c>
      <c r="L28" s="300" t="s">
        <v>1870</v>
      </c>
      <c r="M28" s="300" t="s">
        <v>1871</v>
      </c>
      <c r="N28" s="300" t="s">
        <v>1872</v>
      </c>
      <c r="O28" s="300" t="s">
        <v>768</v>
      </c>
      <c r="P28" s="300" t="s">
        <v>1873</v>
      </c>
      <c r="Q28" s="300" t="s">
        <v>1874</v>
      </c>
      <c r="R28" s="300" t="s">
        <v>1875</v>
      </c>
      <c r="S28" s="290"/>
      <c r="T28" s="290"/>
      <c r="U28" s="277"/>
      <c r="V28" s="277"/>
      <c r="W28" s="277"/>
      <c r="X28" s="277"/>
      <c r="Y28" s="277"/>
      <c r="Z28" s="277"/>
    </row>
    <row r="29" spans="1:26" ht="12.75" customHeight="1" x14ac:dyDescent="0.15">
      <c r="A29" s="291">
        <v>27</v>
      </c>
      <c r="B29" s="288" t="str">
        <f>Základ!B29</f>
        <v>0</v>
      </c>
      <c r="C29" s="288" t="str">
        <f>Základ!C29</f>
        <v>0</v>
      </c>
      <c r="D29" s="273">
        <f>SUM(Základ!D29,Základ!F29)</f>
        <v>0</v>
      </c>
      <c r="E29" s="273">
        <f>SUM(Základ!E29,Základ!G29)</f>
        <v>0</v>
      </c>
      <c r="F29" s="273">
        <f t="shared" si="0"/>
        <v>0</v>
      </c>
      <c r="G29" s="273">
        <f>SUM(Základ!I29)</f>
        <v>0</v>
      </c>
      <c r="H29" s="273"/>
      <c r="I29" s="299" t="s">
        <v>1876</v>
      </c>
      <c r="J29" s="300" t="s">
        <v>1877</v>
      </c>
      <c r="K29" s="300" t="s">
        <v>1878</v>
      </c>
      <c r="L29" s="300" t="s">
        <v>1879</v>
      </c>
      <c r="M29" s="300" t="s">
        <v>1880</v>
      </c>
      <c r="N29" s="300" t="s">
        <v>1881</v>
      </c>
      <c r="O29" s="300" t="s">
        <v>778</v>
      </c>
      <c r="P29" s="300" t="s">
        <v>1882</v>
      </c>
      <c r="Q29" s="300" t="s">
        <v>1883</v>
      </c>
      <c r="R29" s="300" t="s">
        <v>1884</v>
      </c>
      <c r="S29" s="290"/>
      <c r="T29" s="290"/>
      <c r="U29" s="277"/>
      <c r="V29" s="277"/>
      <c r="W29" s="277"/>
      <c r="X29" s="277"/>
      <c r="Y29" s="277"/>
      <c r="Z29" s="277"/>
    </row>
    <row r="30" spans="1:26" ht="12.75" customHeight="1" x14ac:dyDescent="0.15">
      <c r="A30" s="291">
        <v>28</v>
      </c>
      <c r="B30" s="288" t="str">
        <f>Základ!B30</f>
        <v>0</v>
      </c>
      <c r="C30" s="288" t="str">
        <f>Základ!C30</f>
        <v>0</v>
      </c>
      <c r="D30" s="273">
        <f>SUM(Základ!D30,Základ!F30)</f>
        <v>0</v>
      </c>
      <c r="E30" s="273">
        <f>SUM(Základ!E30,Základ!G30)</f>
        <v>0</v>
      </c>
      <c r="F30" s="273">
        <f t="shared" si="0"/>
        <v>0</v>
      </c>
      <c r="G30" s="273">
        <f>SUM(Základ!I30)</f>
        <v>0</v>
      </c>
      <c r="H30" s="273"/>
      <c r="I30" s="299" t="s">
        <v>1885</v>
      </c>
      <c r="J30" s="300" t="s">
        <v>1886</v>
      </c>
      <c r="K30" s="300" t="s">
        <v>1887</v>
      </c>
      <c r="L30" s="300" t="s">
        <v>1888</v>
      </c>
      <c r="M30" s="300" t="s">
        <v>1889</v>
      </c>
      <c r="N30" s="300" t="s">
        <v>1890</v>
      </c>
      <c r="O30" s="300" t="s">
        <v>788</v>
      </c>
      <c r="P30" s="300" t="s">
        <v>1891</v>
      </c>
      <c r="Q30" s="300" t="s">
        <v>1892</v>
      </c>
      <c r="R30" s="300" t="s">
        <v>1893</v>
      </c>
      <c r="S30" s="290"/>
      <c r="T30" s="290"/>
      <c r="U30" s="277"/>
      <c r="V30" s="277"/>
      <c r="W30" s="277"/>
      <c r="X30" s="277"/>
      <c r="Y30" s="277"/>
      <c r="Z30" s="277"/>
    </row>
    <row r="31" spans="1:26" ht="12.75" customHeight="1" x14ac:dyDescent="0.15">
      <c r="A31" s="292">
        <v>29</v>
      </c>
      <c r="B31" s="288" t="str">
        <f>Základ!B31</f>
        <v>Petr Šístek</v>
      </c>
      <c r="C31" s="288" t="str">
        <f>Základ!C31</f>
        <v>ČD UZEL PŘEROV</v>
      </c>
      <c r="D31" s="273">
        <f>SUM(Základ!D31,Základ!F31)</f>
        <v>199</v>
      </c>
      <c r="E31" s="273">
        <f>SUM(Základ!E31,Základ!G31)</f>
        <v>95</v>
      </c>
      <c r="F31" s="273">
        <f t="shared" si="0"/>
        <v>294</v>
      </c>
      <c r="G31" s="273">
        <f>SUM(Základ!I31)</f>
        <v>2</v>
      </c>
      <c r="H31" s="273"/>
      <c r="I31" s="299" t="s">
        <v>1894</v>
      </c>
      <c r="J31" s="300" t="s">
        <v>1895</v>
      </c>
      <c r="K31" s="300" t="s">
        <v>1896</v>
      </c>
      <c r="L31" s="300" t="s">
        <v>1897</v>
      </c>
      <c r="M31" s="300" t="s">
        <v>1898</v>
      </c>
      <c r="N31" s="300" t="s">
        <v>1899</v>
      </c>
      <c r="O31" s="300" t="s">
        <v>798</v>
      </c>
      <c r="P31" s="300" t="s">
        <v>1900</v>
      </c>
      <c r="Q31" s="300" t="s">
        <v>1901</v>
      </c>
      <c r="R31" s="300" t="s">
        <v>1902</v>
      </c>
      <c r="S31" s="290"/>
      <c r="T31" s="290"/>
      <c r="U31" s="277"/>
      <c r="V31" s="277"/>
      <c r="W31" s="277"/>
      <c r="X31" s="277"/>
      <c r="Y31" s="277"/>
      <c r="Z31" s="277"/>
    </row>
    <row r="32" spans="1:26" ht="12.75" customHeight="1" x14ac:dyDescent="0.15">
      <c r="A32" s="292">
        <v>30</v>
      </c>
      <c r="B32" s="288" t="str">
        <f>Základ!B32</f>
        <v>František Hnilica</v>
      </c>
      <c r="C32" s="288" t="str">
        <f>Základ!C32</f>
        <v>ČD UZEL PŘEROV</v>
      </c>
      <c r="D32" s="273">
        <f>SUM(Základ!D32,Základ!F32)</f>
        <v>174</v>
      </c>
      <c r="E32" s="273">
        <f>SUM(Základ!E32,Základ!G32)</f>
        <v>78</v>
      </c>
      <c r="F32" s="273">
        <f t="shared" si="0"/>
        <v>252</v>
      </c>
      <c r="G32" s="273">
        <f>SUM(Základ!I32)</f>
        <v>5</v>
      </c>
      <c r="H32" s="273"/>
      <c r="I32" s="299" t="s">
        <v>1903</v>
      </c>
      <c r="J32" s="300" t="s">
        <v>1904</v>
      </c>
      <c r="K32" s="300" t="s">
        <v>1905</v>
      </c>
      <c r="L32" s="300" t="s">
        <v>1906</v>
      </c>
      <c r="M32" s="300" t="s">
        <v>1907</v>
      </c>
      <c r="N32" s="300" t="s">
        <v>1908</v>
      </c>
      <c r="O32" s="300" t="s">
        <v>768</v>
      </c>
      <c r="P32" s="300" t="s">
        <v>1909</v>
      </c>
      <c r="Q32" s="300" t="s">
        <v>1910</v>
      </c>
      <c r="R32" s="300" t="s">
        <v>1911</v>
      </c>
      <c r="S32" s="290"/>
      <c r="T32" s="290"/>
      <c r="U32" s="277"/>
      <c r="V32" s="277"/>
      <c r="W32" s="277"/>
      <c r="X32" s="277"/>
      <c r="Y32" s="277"/>
      <c r="Z32" s="277"/>
    </row>
    <row r="33" spans="1:26" ht="12.75" customHeight="1" x14ac:dyDescent="0.15">
      <c r="A33" s="292">
        <v>31</v>
      </c>
      <c r="B33" s="288" t="str">
        <f>Základ!B33</f>
        <v>Michaela Sedláčková</v>
      </c>
      <c r="C33" s="288" t="str">
        <f>Základ!C33</f>
        <v>ČD UZEL PŘEROV</v>
      </c>
      <c r="D33" s="273">
        <f>SUM(Základ!D33,Základ!F33)</f>
        <v>204</v>
      </c>
      <c r="E33" s="273">
        <f>SUM(Základ!E33,Základ!G33)</f>
        <v>100</v>
      </c>
      <c r="F33" s="273">
        <f t="shared" si="0"/>
        <v>304</v>
      </c>
      <c r="G33" s="273">
        <f>SUM(Základ!I33)</f>
        <v>0</v>
      </c>
      <c r="H33" s="273"/>
      <c r="I33" s="299" t="s">
        <v>1912</v>
      </c>
      <c r="J33" s="300" t="s">
        <v>1913</v>
      </c>
      <c r="K33" s="300" t="s">
        <v>1914</v>
      </c>
      <c r="L33" s="300" t="s">
        <v>1915</v>
      </c>
      <c r="M33" s="300" t="s">
        <v>1916</v>
      </c>
      <c r="N33" s="300" t="s">
        <v>1917</v>
      </c>
      <c r="O33" s="300" t="s">
        <v>778</v>
      </c>
      <c r="P33" s="300" t="s">
        <v>1918</v>
      </c>
      <c r="Q33" s="300" t="s">
        <v>1919</v>
      </c>
      <c r="R33" s="300" t="s">
        <v>1920</v>
      </c>
      <c r="S33" s="290"/>
      <c r="T33" s="290"/>
      <c r="U33" s="277"/>
      <c r="V33" s="277"/>
      <c r="W33" s="277"/>
      <c r="X33" s="277"/>
      <c r="Y33" s="277"/>
      <c r="Z33" s="277"/>
    </row>
    <row r="34" spans="1:26" ht="12.75" customHeight="1" x14ac:dyDescent="0.15">
      <c r="A34" s="292">
        <v>32</v>
      </c>
      <c r="B34" s="288" t="str">
        <f>Základ!B34</f>
        <v>Jaroslav Kolla</v>
      </c>
      <c r="C34" s="288" t="str">
        <f>Základ!C34</f>
        <v>ČD UZEL PŘEROV</v>
      </c>
      <c r="D34" s="273">
        <f>SUM(Základ!D34,Základ!F34)</f>
        <v>196</v>
      </c>
      <c r="E34" s="273">
        <f>SUM(Základ!E34,Základ!G34)</f>
        <v>83</v>
      </c>
      <c r="F34" s="273">
        <f t="shared" si="0"/>
        <v>279</v>
      </c>
      <c r="G34" s="273">
        <f>SUM(Základ!I34)</f>
        <v>4</v>
      </c>
      <c r="H34" s="273"/>
      <c r="I34" s="299" t="s">
        <v>1921</v>
      </c>
      <c r="J34" s="300" t="s">
        <v>1922</v>
      </c>
      <c r="K34" s="300" t="s">
        <v>1923</v>
      </c>
      <c r="L34" s="300" t="s">
        <v>1924</v>
      </c>
      <c r="M34" s="300" t="s">
        <v>1925</v>
      </c>
      <c r="N34" s="300" t="s">
        <v>1926</v>
      </c>
      <c r="O34" s="300" t="s">
        <v>788</v>
      </c>
      <c r="P34" s="300" t="s">
        <v>1927</v>
      </c>
      <c r="Q34" s="300" t="s">
        <v>1928</v>
      </c>
      <c r="R34" s="300" t="s">
        <v>1929</v>
      </c>
      <c r="S34" s="290"/>
      <c r="T34" s="290"/>
      <c r="U34" s="277"/>
      <c r="V34" s="277"/>
      <c r="W34" s="277"/>
      <c r="X34" s="277"/>
      <c r="Y34" s="277"/>
      <c r="Z34" s="277"/>
    </row>
    <row r="35" spans="1:26" ht="12.75" customHeight="1" x14ac:dyDescent="0.15">
      <c r="A35" s="292">
        <v>33</v>
      </c>
      <c r="B35" s="288" t="str">
        <f>Základ!B35</f>
        <v>Antonín Příhoda</v>
      </c>
      <c r="C35" s="288" t="str">
        <f>Základ!C35</f>
        <v>ČD UZEL PŘEROV</v>
      </c>
      <c r="D35" s="273">
        <f>SUM(Základ!D35,Základ!F35)</f>
        <v>0</v>
      </c>
      <c r="E35" s="273">
        <f>SUM(Základ!E35,Základ!G35)</f>
        <v>0</v>
      </c>
      <c r="F35" s="273">
        <f t="shared" si="0"/>
        <v>0</v>
      </c>
      <c r="G35" s="273">
        <f>SUM(Základ!I35)</f>
        <v>0</v>
      </c>
      <c r="H35" s="273"/>
      <c r="I35" s="299" t="s">
        <v>1930</v>
      </c>
      <c r="J35" s="300" t="s">
        <v>1931</v>
      </c>
      <c r="K35" s="300" t="s">
        <v>1932</v>
      </c>
      <c r="L35" s="300" t="s">
        <v>1933</v>
      </c>
      <c r="M35" s="300" t="s">
        <v>1934</v>
      </c>
      <c r="N35" s="300" t="s">
        <v>1935</v>
      </c>
      <c r="O35" s="300" t="s">
        <v>798</v>
      </c>
      <c r="P35" s="300" t="s">
        <v>1936</v>
      </c>
      <c r="Q35" s="300" t="s">
        <v>1937</v>
      </c>
      <c r="R35" s="300" t="s">
        <v>1938</v>
      </c>
      <c r="S35" s="290"/>
      <c r="T35" s="290"/>
      <c r="U35" s="277"/>
      <c r="V35" s="277"/>
      <c r="W35" s="277"/>
      <c r="X35" s="277"/>
      <c r="Y35" s="277"/>
      <c r="Z35" s="277"/>
    </row>
    <row r="36" spans="1:26" ht="12.75" customHeight="1" x14ac:dyDescent="0.15">
      <c r="A36" s="292">
        <v>34</v>
      </c>
      <c r="B36" s="288" t="str">
        <f>Základ!B36</f>
        <v>Vlastimil Křupala</v>
      </c>
      <c r="C36" s="288" t="str">
        <f>Základ!C36</f>
        <v>ČD UZEL PŘEROV</v>
      </c>
      <c r="D36" s="273">
        <f>SUM(Základ!D36,Základ!F36)</f>
        <v>0</v>
      </c>
      <c r="E36" s="273">
        <f>SUM(Základ!E36,Základ!G36)</f>
        <v>0</v>
      </c>
      <c r="F36" s="273">
        <f t="shared" si="0"/>
        <v>0</v>
      </c>
      <c r="G36" s="273">
        <f>SUM(Základ!I36)</f>
        <v>0</v>
      </c>
      <c r="H36" s="273"/>
      <c r="I36" s="299" t="s">
        <v>1939</v>
      </c>
      <c r="J36" s="300" t="s">
        <v>1940</v>
      </c>
      <c r="K36" s="300" t="s">
        <v>1941</v>
      </c>
      <c r="L36" s="300" t="s">
        <v>1942</v>
      </c>
      <c r="M36" s="300" t="s">
        <v>1943</v>
      </c>
      <c r="N36" s="300" t="s">
        <v>1944</v>
      </c>
      <c r="O36" s="300" t="s">
        <v>768</v>
      </c>
      <c r="P36" s="300" t="s">
        <v>1945</v>
      </c>
      <c r="Q36" s="300" t="s">
        <v>1946</v>
      </c>
      <c r="R36" s="300" t="s">
        <v>1947</v>
      </c>
      <c r="S36" s="290"/>
      <c r="T36" s="290"/>
      <c r="U36" s="277"/>
      <c r="V36" s="277"/>
      <c r="W36" s="277"/>
      <c r="X36" s="277"/>
      <c r="Y36" s="277"/>
      <c r="Z36" s="277"/>
    </row>
    <row r="37" spans="1:26" ht="12.75" customHeight="1" x14ac:dyDescent="0.15">
      <c r="A37" s="292">
        <v>35</v>
      </c>
      <c r="B37" s="288" t="str">
        <f>Základ!B37</f>
        <v>0</v>
      </c>
      <c r="C37" s="288" t="str">
        <f>Základ!C37</f>
        <v>ČD UZEL PŘEROV</v>
      </c>
      <c r="D37" s="273">
        <f>SUM(Základ!D37,Základ!F37)</f>
        <v>0</v>
      </c>
      <c r="E37" s="273">
        <f>SUM(Základ!E37,Základ!G37)</f>
        <v>0</v>
      </c>
      <c r="F37" s="273">
        <f t="shared" si="0"/>
        <v>0</v>
      </c>
      <c r="G37" s="273">
        <f>SUM(Základ!I37)</f>
        <v>0</v>
      </c>
      <c r="H37" s="273"/>
      <c r="I37" s="299" t="s">
        <v>1948</v>
      </c>
      <c r="J37" s="300" t="s">
        <v>1949</v>
      </c>
      <c r="K37" s="300" t="s">
        <v>1950</v>
      </c>
      <c r="L37" s="300" t="s">
        <v>1951</v>
      </c>
      <c r="M37" s="300" t="s">
        <v>1952</v>
      </c>
      <c r="N37" s="300" t="s">
        <v>1953</v>
      </c>
      <c r="O37" s="300" t="s">
        <v>778</v>
      </c>
      <c r="P37" s="300" t="s">
        <v>1954</v>
      </c>
      <c r="Q37" s="300" t="s">
        <v>1955</v>
      </c>
      <c r="R37" s="300" t="s">
        <v>1956</v>
      </c>
      <c r="S37" s="290"/>
      <c r="T37" s="290"/>
      <c r="U37" s="277"/>
      <c r="V37" s="277"/>
      <c r="W37" s="277"/>
      <c r="X37" s="277"/>
      <c r="Y37" s="277"/>
      <c r="Z37" s="277"/>
    </row>
    <row r="38" spans="1:26" ht="12.75" customHeight="1" x14ac:dyDescent="0.15">
      <c r="A38" s="291">
        <v>36</v>
      </c>
      <c r="B38" s="288" t="str">
        <f>Základ!B38</f>
        <v>Jan Šmerda</v>
      </c>
      <c r="C38" s="288" t="str">
        <f>Základ!C38</f>
        <v>A JE TO BLANSKO</v>
      </c>
      <c r="D38" s="273">
        <f>SUM(Základ!D38,Základ!F38)</f>
        <v>0</v>
      </c>
      <c r="E38" s="273">
        <f>SUM(Základ!E38,Základ!G38)</f>
        <v>0</v>
      </c>
      <c r="F38" s="273">
        <f t="shared" si="0"/>
        <v>0</v>
      </c>
      <c r="G38" s="273">
        <f>SUM(Základ!I38)</f>
        <v>0</v>
      </c>
      <c r="H38" s="273"/>
      <c r="I38" s="299" t="s">
        <v>1957</v>
      </c>
      <c r="J38" s="300" t="s">
        <v>1958</v>
      </c>
      <c r="K38" s="300" t="s">
        <v>1959</v>
      </c>
      <c r="L38" s="300" t="s">
        <v>1960</v>
      </c>
      <c r="M38" s="300" t="s">
        <v>1961</v>
      </c>
      <c r="N38" s="300" t="s">
        <v>1962</v>
      </c>
      <c r="O38" s="300" t="s">
        <v>788</v>
      </c>
      <c r="P38" s="300" t="s">
        <v>1963</v>
      </c>
      <c r="Q38" s="300" t="s">
        <v>1964</v>
      </c>
      <c r="R38" s="300" t="s">
        <v>1965</v>
      </c>
      <c r="S38" s="290"/>
      <c r="T38" s="290"/>
      <c r="U38" s="277"/>
      <c r="V38" s="277"/>
      <c r="W38" s="277"/>
      <c r="X38" s="277"/>
      <c r="Y38" s="277"/>
      <c r="Z38" s="277"/>
    </row>
    <row r="39" spans="1:26" ht="12.75" customHeight="1" x14ac:dyDescent="0.15">
      <c r="A39" s="291">
        <v>37</v>
      </c>
      <c r="B39" s="288" t="str">
        <f>Základ!B39</f>
        <v>Iva Stejskalová</v>
      </c>
      <c r="C39" s="288" t="str">
        <f>Základ!C39</f>
        <v>A JE TO BLANSKO</v>
      </c>
      <c r="D39" s="273">
        <f>SUM(Základ!D39,Základ!F39)</f>
        <v>177</v>
      </c>
      <c r="E39" s="273">
        <f>SUM(Základ!E39,Základ!G39)</f>
        <v>77</v>
      </c>
      <c r="F39" s="273">
        <f t="shared" si="0"/>
        <v>254</v>
      </c>
      <c r="G39" s="273">
        <f>SUM(Základ!I39)</f>
        <v>3</v>
      </c>
      <c r="H39" s="273"/>
      <c r="I39" s="299" t="s">
        <v>1966</v>
      </c>
      <c r="J39" s="300" t="s">
        <v>1967</v>
      </c>
      <c r="K39" s="300" t="s">
        <v>1968</v>
      </c>
      <c r="L39" s="300" t="s">
        <v>1969</v>
      </c>
      <c r="M39" s="300" t="s">
        <v>1970</v>
      </c>
      <c r="N39" s="300" t="s">
        <v>1971</v>
      </c>
      <c r="O39" s="300" t="s">
        <v>798</v>
      </c>
      <c r="P39" s="300" t="s">
        <v>1972</v>
      </c>
      <c r="Q39" s="300" t="s">
        <v>1973</v>
      </c>
      <c r="R39" s="300" t="s">
        <v>1974</v>
      </c>
      <c r="S39" s="290"/>
      <c r="T39" s="290"/>
      <c r="U39" s="277"/>
      <c r="V39" s="277"/>
      <c r="W39" s="277"/>
      <c r="X39" s="277"/>
      <c r="Y39" s="277"/>
      <c r="Z39" s="277"/>
    </row>
    <row r="40" spans="1:26" ht="12.75" customHeight="1" x14ac:dyDescent="0.15">
      <c r="A40" s="291">
        <v>38</v>
      </c>
      <c r="B40" s="288" t="str">
        <f>Základ!B40</f>
        <v>Kamila Veselá</v>
      </c>
      <c r="C40" s="288" t="str">
        <f>Základ!C40</f>
        <v>A JE TO BLANSKO</v>
      </c>
      <c r="D40" s="273">
        <f>SUM(Základ!D40,Základ!F40)</f>
        <v>193</v>
      </c>
      <c r="E40" s="273">
        <f>SUM(Základ!E40,Základ!G40)</f>
        <v>90</v>
      </c>
      <c r="F40" s="273">
        <f t="shared" si="0"/>
        <v>283</v>
      </c>
      <c r="G40" s="273">
        <f>SUM(Základ!I40)</f>
        <v>3</v>
      </c>
      <c r="H40" s="273"/>
      <c r="I40" s="299" t="s">
        <v>1975</v>
      </c>
      <c r="J40" s="300" t="s">
        <v>1976</v>
      </c>
      <c r="K40" s="300" t="s">
        <v>1977</v>
      </c>
      <c r="L40" s="300" t="s">
        <v>1978</v>
      </c>
      <c r="M40" s="300" t="s">
        <v>1979</v>
      </c>
      <c r="N40" s="300" t="s">
        <v>1980</v>
      </c>
      <c r="O40" s="300" t="s">
        <v>768</v>
      </c>
      <c r="P40" s="300" t="s">
        <v>1981</v>
      </c>
      <c r="Q40" s="300" t="s">
        <v>1982</v>
      </c>
      <c r="R40" s="300" t="s">
        <v>1983</v>
      </c>
      <c r="S40" s="290"/>
      <c r="T40" s="290"/>
      <c r="U40" s="277"/>
      <c r="V40" s="277"/>
      <c r="W40" s="277"/>
      <c r="X40" s="277"/>
      <c r="Y40" s="277"/>
      <c r="Z40" s="277"/>
    </row>
    <row r="41" spans="1:26" ht="12.75" customHeight="1" x14ac:dyDescent="0.15">
      <c r="A41" s="291">
        <v>39</v>
      </c>
      <c r="B41" s="288" t="str">
        <f>Základ!B41</f>
        <v>Miloš Stloukal</v>
      </c>
      <c r="C41" s="288" t="str">
        <f>Základ!C41</f>
        <v>A JE TO BLANSKO</v>
      </c>
      <c r="D41" s="273">
        <f>SUM(Základ!D41,Základ!F41)</f>
        <v>189</v>
      </c>
      <c r="E41" s="273">
        <f>SUM(Základ!E41,Základ!G41)</f>
        <v>98</v>
      </c>
      <c r="F41" s="273">
        <f t="shared" si="0"/>
        <v>287</v>
      </c>
      <c r="G41" s="273">
        <f>SUM(Základ!I41)</f>
        <v>1</v>
      </c>
      <c r="H41" s="273"/>
      <c r="I41" s="299" t="s">
        <v>1984</v>
      </c>
      <c r="J41" s="300" t="s">
        <v>1985</v>
      </c>
      <c r="K41" s="300" t="s">
        <v>1986</v>
      </c>
      <c r="L41" s="300" t="s">
        <v>1987</v>
      </c>
      <c r="M41" s="300" t="s">
        <v>1988</v>
      </c>
      <c r="N41" s="300" t="s">
        <v>1989</v>
      </c>
      <c r="O41" s="300" t="s">
        <v>778</v>
      </c>
      <c r="P41" s="300" t="s">
        <v>1990</v>
      </c>
      <c r="Q41" s="300" t="s">
        <v>1991</v>
      </c>
      <c r="R41" s="300" t="s">
        <v>1992</v>
      </c>
      <c r="S41" s="290"/>
      <c r="T41" s="290"/>
      <c r="U41" s="277"/>
      <c r="V41" s="277"/>
      <c r="W41" s="277"/>
      <c r="X41" s="277"/>
      <c r="Y41" s="277"/>
      <c r="Z41" s="277"/>
    </row>
    <row r="42" spans="1:26" ht="12.75" customHeight="1" x14ac:dyDescent="0.15">
      <c r="A42" s="291">
        <v>40</v>
      </c>
      <c r="B42" s="288" t="str">
        <f>Základ!B42</f>
        <v>Michal Král</v>
      </c>
      <c r="C42" s="288" t="str">
        <f>Základ!C42</f>
        <v>A JE TO BLANSKO</v>
      </c>
      <c r="D42" s="273">
        <f>SUM(Základ!D42,Základ!F42)</f>
        <v>198</v>
      </c>
      <c r="E42" s="273">
        <f>SUM(Základ!E42,Základ!G42)</f>
        <v>106</v>
      </c>
      <c r="F42" s="273">
        <f t="shared" si="0"/>
        <v>304</v>
      </c>
      <c r="G42" s="273">
        <f>SUM(Základ!I42)</f>
        <v>4</v>
      </c>
      <c r="H42" s="273"/>
      <c r="I42" s="299" t="s">
        <v>1993</v>
      </c>
      <c r="J42" s="300" t="s">
        <v>1994</v>
      </c>
      <c r="K42" s="300" t="s">
        <v>1995</v>
      </c>
      <c r="L42" s="300" t="s">
        <v>1996</v>
      </c>
      <c r="M42" s="300" t="s">
        <v>1997</v>
      </c>
      <c r="N42" s="300" t="s">
        <v>1998</v>
      </c>
      <c r="O42" s="300" t="s">
        <v>788</v>
      </c>
      <c r="P42" s="300" t="s">
        <v>1999</v>
      </c>
      <c r="Q42" s="300" t="s">
        <v>2000</v>
      </c>
      <c r="R42" s="300" t="s">
        <v>2001</v>
      </c>
      <c r="S42" s="290"/>
      <c r="T42" s="290"/>
      <c r="U42" s="277"/>
      <c r="V42" s="277"/>
      <c r="W42" s="277"/>
      <c r="X42" s="277"/>
      <c r="Y42" s="277"/>
      <c r="Z42" s="277"/>
    </row>
    <row r="43" spans="1:26" ht="12.75" customHeight="1" x14ac:dyDescent="0.15">
      <c r="A43" s="291">
        <v>41</v>
      </c>
      <c r="B43" s="288" t="str">
        <f>Základ!B43</f>
        <v>0</v>
      </c>
      <c r="C43" s="288" t="str">
        <f>Základ!C43</f>
        <v>A JE TO BLANSKO</v>
      </c>
      <c r="D43" s="273">
        <f>SUM(Základ!D43,Základ!F43)</f>
        <v>0</v>
      </c>
      <c r="E43" s="273">
        <f>SUM(Základ!E43,Základ!G43)</f>
        <v>0</v>
      </c>
      <c r="F43" s="273">
        <f t="shared" si="0"/>
        <v>0</v>
      </c>
      <c r="G43" s="273">
        <f>SUM(Základ!I43)</f>
        <v>0</v>
      </c>
      <c r="H43" s="273"/>
      <c r="I43" s="299" t="s">
        <v>2002</v>
      </c>
      <c r="J43" s="300" t="s">
        <v>2003</v>
      </c>
      <c r="K43" s="300" t="s">
        <v>2004</v>
      </c>
      <c r="L43" s="300" t="s">
        <v>2005</v>
      </c>
      <c r="M43" s="300" t="s">
        <v>2006</v>
      </c>
      <c r="N43" s="300" t="s">
        <v>2007</v>
      </c>
      <c r="O43" s="300" t="s">
        <v>798</v>
      </c>
      <c r="P43" s="300" t="s">
        <v>2008</v>
      </c>
      <c r="Q43" s="300" t="s">
        <v>2009</v>
      </c>
      <c r="R43" s="300" t="s">
        <v>2010</v>
      </c>
      <c r="S43" s="290"/>
      <c r="T43" s="290"/>
      <c r="U43" s="277"/>
      <c r="V43" s="277"/>
      <c r="W43" s="277"/>
      <c r="X43" s="277"/>
      <c r="Y43" s="277"/>
      <c r="Z43" s="277"/>
    </row>
    <row r="44" spans="1:26" ht="12.75" customHeight="1" x14ac:dyDescent="0.15">
      <c r="A44" s="291">
        <v>42</v>
      </c>
      <c r="B44" s="288">
        <f>Základ!B44</f>
        <v>0</v>
      </c>
      <c r="C44" s="288" t="str">
        <f>Základ!C44</f>
        <v>A JE TO BLANSKO</v>
      </c>
      <c r="D44" s="273">
        <f>SUM(Základ!D44,Základ!F44)</f>
        <v>0</v>
      </c>
      <c r="E44" s="273">
        <f>SUM(Základ!E44,Základ!G44)</f>
        <v>0</v>
      </c>
      <c r="F44" s="273">
        <f t="shared" si="0"/>
        <v>0</v>
      </c>
      <c r="G44" s="273">
        <f>SUM(Základ!I44)</f>
        <v>0</v>
      </c>
      <c r="H44" s="273"/>
      <c r="I44" s="299" t="s">
        <v>2011</v>
      </c>
      <c r="J44" s="300" t="s">
        <v>2012</v>
      </c>
      <c r="K44" s="300" t="s">
        <v>2013</v>
      </c>
      <c r="L44" s="300" t="s">
        <v>2014</v>
      </c>
      <c r="M44" s="300" t="s">
        <v>2015</v>
      </c>
      <c r="N44" s="300" t="s">
        <v>2016</v>
      </c>
      <c r="O44" s="300" t="s">
        <v>768</v>
      </c>
      <c r="P44" s="300" t="s">
        <v>2017</v>
      </c>
      <c r="Q44" s="300" t="s">
        <v>2018</v>
      </c>
      <c r="R44" s="300" t="s">
        <v>2019</v>
      </c>
      <c r="S44" s="290"/>
      <c r="T44" s="290"/>
      <c r="U44" s="277"/>
      <c r="V44" s="277"/>
      <c r="W44" s="277"/>
      <c r="X44" s="277"/>
      <c r="Y44" s="277"/>
      <c r="Z44" s="277"/>
    </row>
    <row r="45" spans="1:26" ht="12.75" customHeight="1" x14ac:dyDescent="0.15">
      <c r="A45" s="292">
        <v>43</v>
      </c>
      <c r="B45" s="288" t="str">
        <f>Základ!B45</f>
        <v>Michal Brychta</v>
      </c>
      <c r="C45" s="288" t="str">
        <f>Základ!C45</f>
        <v>BRUSÍRNA „B“</v>
      </c>
      <c r="D45" s="273">
        <f>SUM(Základ!D45,Základ!F45)</f>
        <v>206</v>
      </c>
      <c r="E45" s="273">
        <f>SUM(Základ!E45,Základ!G45)</f>
        <v>69</v>
      </c>
      <c r="F45" s="273">
        <f t="shared" si="0"/>
        <v>275</v>
      </c>
      <c r="G45" s="273">
        <f>SUM(Základ!I45)</f>
        <v>4</v>
      </c>
      <c r="H45" s="273"/>
      <c r="I45" s="299" t="s">
        <v>2020</v>
      </c>
      <c r="J45" s="300" t="s">
        <v>2021</v>
      </c>
      <c r="K45" s="300" t="s">
        <v>2022</v>
      </c>
      <c r="L45" s="300" t="s">
        <v>2023</v>
      </c>
      <c r="M45" s="300" t="s">
        <v>2024</v>
      </c>
      <c r="N45" s="300" t="s">
        <v>2025</v>
      </c>
      <c r="O45" s="300" t="s">
        <v>778</v>
      </c>
      <c r="P45" s="300" t="s">
        <v>2026</v>
      </c>
      <c r="Q45" s="300" t="s">
        <v>2027</v>
      </c>
      <c r="R45" s="300" t="s">
        <v>2028</v>
      </c>
      <c r="S45" s="290"/>
      <c r="T45" s="290"/>
      <c r="U45" s="277"/>
      <c r="V45" s="277"/>
      <c r="W45" s="277"/>
      <c r="X45" s="277"/>
      <c r="Y45" s="277"/>
      <c r="Z45" s="277"/>
    </row>
    <row r="46" spans="1:26" ht="12.75" customHeight="1" x14ac:dyDescent="0.15">
      <c r="A46" s="292">
        <v>44</v>
      </c>
      <c r="B46" s="288" t="str">
        <f>Základ!B46</f>
        <v>Radim Nezval</v>
      </c>
      <c r="C46" s="288" t="str">
        <f>Základ!C46</f>
        <v>BRUSÍRNA „B“</v>
      </c>
      <c r="D46" s="273">
        <f>SUM(Základ!D46,Základ!F46)</f>
        <v>198</v>
      </c>
      <c r="E46" s="273">
        <f>SUM(Základ!E46,Základ!G46)</f>
        <v>69</v>
      </c>
      <c r="F46" s="273">
        <f t="shared" si="0"/>
        <v>267</v>
      </c>
      <c r="G46" s="273">
        <f>SUM(Základ!I46)</f>
        <v>4</v>
      </c>
      <c r="H46" s="273"/>
      <c r="I46" s="299" t="s">
        <v>2029</v>
      </c>
      <c r="J46" s="300" t="s">
        <v>2030</v>
      </c>
      <c r="K46" s="300" t="s">
        <v>2031</v>
      </c>
      <c r="L46" s="300" t="s">
        <v>2032</v>
      </c>
      <c r="M46" s="300" t="s">
        <v>2033</v>
      </c>
      <c r="N46" s="300" t="s">
        <v>2034</v>
      </c>
      <c r="O46" s="300" t="s">
        <v>788</v>
      </c>
      <c r="P46" s="300" t="s">
        <v>2035</v>
      </c>
      <c r="Q46" s="300" t="s">
        <v>2036</v>
      </c>
      <c r="R46" s="300" t="s">
        <v>2037</v>
      </c>
      <c r="S46" s="290"/>
      <c r="T46" s="290"/>
      <c r="U46" s="277"/>
      <c r="V46" s="277"/>
      <c r="W46" s="277"/>
      <c r="X46" s="277"/>
      <c r="Y46" s="277"/>
      <c r="Z46" s="277"/>
    </row>
    <row r="47" spans="1:26" ht="12.75" customHeight="1" x14ac:dyDescent="0.15">
      <c r="A47" s="292">
        <v>45</v>
      </c>
      <c r="B47" s="288" t="str">
        <f>Základ!B47</f>
        <v>Pavel Zouhar</v>
      </c>
      <c r="C47" s="288" t="str">
        <f>Základ!C47</f>
        <v>BRUSÍRNA „B“</v>
      </c>
      <c r="D47" s="273">
        <f>SUM(Základ!D47,Základ!F47)</f>
        <v>190</v>
      </c>
      <c r="E47" s="273">
        <f>SUM(Základ!E47,Základ!G47)</f>
        <v>88</v>
      </c>
      <c r="F47" s="273">
        <f t="shared" si="0"/>
        <v>278</v>
      </c>
      <c r="G47" s="273">
        <f>SUM(Základ!I47)</f>
        <v>4</v>
      </c>
      <c r="H47" s="273"/>
      <c r="I47" s="299" t="s">
        <v>2038</v>
      </c>
      <c r="J47" s="300" t="s">
        <v>2039</v>
      </c>
      <c r="K47" s="300" t="s">
        <v>2040</v>
      </c>
      <c r="L47" s="300" t="s">
        <v>2041</v>
      </c>
      <c r="M47" s="300" t="s">
        <v>2042</v>
      </c>
      <c r="N47" s="300" t="s">
        <v>2043</v>
      </c>
      <c r="O47" s="300" t="s">
        <v>798</v>
      </c>
      <c r="P47" s="300" t="s">
        <v>2044</v>
      </c>
      <c r="Q47" s="300" t="s">
        <v>2045</v>
      </c>
      <c r="R47" s="300" t="s">
        <v>2046</v>
      </c>
      <c r="S47" s="290"/>
      <c r="T47" s="290"/>
      <c r="U47" s="277"/>
      <c r="V47" s="277"/>
      <c r="W47" s="277"/>
      <c r="X47" s="277"/>
      <c r="Y47" s="277"/>
      <c r="Z47" s="277"/>
    </row>
    <row r="48" spans="1:26" ht="12.75" customHeight="1" x14ac:dyDescent="0.15">
      <c r="A48" s="292">
        <v>46</v>
      </c>
      <c r="B48" s="288" t="str">
        <f>Základ!B48</f>
        <v>Petr Novotný</v>
      </c>
      <c r="C48" s="288" t="str">
        <f>Základ!C48</f>
        <v>BRUSÍRNA „B“</v>
      </c>
      <c r="D48" s="273">
        <f>SUM(Základ!D48,Základ!F48)</f>
        <v>206</v>
      </c>
      <c r="E48" s="273">
        <f>SUM(Základ!E48,Základ!G48)</f>
        <v>114</v>
      </c>
      <c r="F48" s="273">
        <f t="shared" si="0"/>
        <v>320</v>
      </c>
      <c r="G48" s="273">
        <f>SUM(Základ!I48)</f>
        <v>5</v>
      </c>
      <c r="H48" s="273"/>
      <c r="I48" s="299" t="s">
        <v>2047</v>
      </c>
      <c r="J48" s="300" t="s">
        <v>2048</v>
      </c>
      <c r="K48" s="300" t="s">
        <v>2049</v>
      </c>
      <c r="L48" s="300" t="s">
        <v>2050</v>
      </c>
      <c r="M48" s="300" t="s">
        <v>2051</v>
      </c>
      <c r="N48" s="300" t="s">
        <v>2052</v>
      </c>
      <c r="O48" s="300" t="s">
        <v>768</v>
      </c>
      <c r="P48" s="300" t="s">
        <v>2053</v>
      </c>
      <c r="Q48" s="300" t="s">
        <v>2054</v>
      </c>
      <c r="R48" s="300" t="s">
        <v>2055</v>
      </c>
      <c r="S48" s="290"/>
      <c r="T48" s="290"/>
      <c r="U48" s="277"/>
      <c r="V48" s="277"/>
      <c r="W48" s="277"/>
      <c r="X48" s="277"/>
      <c r="Y48" s="277"/>
      <c r="Z48" s="277"/>
    </row>
    <row r="49" spans="1:26" ht="12.75" customHeight="1" x14ac:dyDescent="0.15">
      <c r="A49" s="292">
        <v>47</v>
      </c>
      <c r="B49" s="288" t="str">
        <f>Základ!B49</f>
        <v>Miroslav Pernica</v>
      </c>
      <c r="C49" s="288" t="str">
        <f>Základ!C49</f>
        <v>BRUSÍRNA „B“</v>
      </c>
      <c r="D49" s="273">
        <f>SUM(Základ!D49,Základ!F49)</f>
        <v>0</v>
      </c>
      <c r="E49" s="273">
        <f>SUM(Základ!E49,Základ!G49)</f>
        <v>0</v>
      </c>
      <c r="F49" s="273">
        <f t="shared" si="0"/>
        <v>0</v>
      </c>
      <c r="G49" s="273">
        <f>SUM(Základ!I49)</f>
        <v>0</v>
      </c>
      <c r="H49" s="273"/>
      <c r="I49" s="299" t="s">
        <v>2056</v>
      </c>
      <c r="J49" s="300" t="s">
        <v>2057</v>
      </c>
      <c r="K49" s="300" t="s">
        <v>2058</v>
      </c>
      <c r="L49" s="300" t="s">
        <v>2059</v>
      </c>
      <c r="M49" s="300" t="s">
        <v>2060</v>
      </c>
      <c r="N49" s="300" t="s">
        <v>2061</v>
      </c>
      <c r="O49" s="300" t="s">
        <v>778</v>
      </c>
      <c r="P49" s="300" t="s">
        <v>2062</v>
      </c>
      <c r="Q49" s="300" t="s">
        <v>2063</v>
      </c>
      <c r="R49" s="300" t="s">
        <v>2064</v>
      </c>
      <c r="S49" s="290"/>
      <c r="T49" s="290"/>
      <c r="U49" s="277"/>
      <c r="V49" s="277"/>
      <c r="W49" s="277"/>
      <c r="X49" s="277"/>
      <c r="Y49" s="277"/>
      <c r="Z49" s="277"/>
    </row>
    <row r="50" spans="1:26" ht="12.75" customHeight="1" x14ac:dyDescent="0.15">
      <c r="A50" s="292">
        <v>48</v>
      </c>
      <c r="B50" s="288" t="str">
        <f>Základ!B50</f>
        <v>Martin Malits</v>
      </c>
      <c r="C50" s="288" t="str">
        <f>Základ!C50</f>
        <v>BRUSÍRNA „B“</v>
      </c>
      <c r="D50" s="273">
        <f>SUM(Základ!D50,Základ!F50)</f>
        <v>0</v>
      </c>
      <c r="E50" s="273">
        <f>SUM(Základ!E50,Základ!G50)</f>
        <v>0</v>
      </c>
      <c r="F50" s="273">
        <f t="shared" si="0"/>
        <v>0</v>
      </c>
      <c r="G50" s="273">
        <f>SUM(Základ!I50)</f>
        <v>0</v>
      </c>
      <c r="H50" s="273"/>
      <c r="I50" s="299" t="s">
        <v>2065</v>
      </c>
      <c r="J50" s="300" t="s">
        <v>2066</v>
      </c>
      <c r="K50" s="300" t="s">
        <v>2067</v>
      </c>
      <c r="L50" s="300" t="s">
        <v>2068</v>
      </c>
      <c r="M50" s="300" t="s">
        <v>2069</v>
      </c>
      <c r="N50" s="300" t="s">
        <v>2070</v>
      </c>
      <c r="O50" s="300" t="s">
        <v>788</v>
      </c>
      <c r="P50" s="300" t="s">
        <v>2071</v>
      </c>
      <c r="Q50" s="300" t="s">
        <v>2072</v>
      </c>
      <c r="R50" s="300" t="s">
        <v>2073</v>
      </c>
      <c r="S50" s="290"/>
      <c r="T50" s="290"/>
      <c r="U50" s="277"/>
      <c r="V50" s="277"/>
      <c r="W50" s="277"/>
      <c r="X50" s="277"/>
      <c r="Y50" s="277"/>
      <c r="Z50" s="277"/>
    </row>
    <row r="51" spans="1:26" ht="12.75" customHeight="1" x14ac:dyDescent="0.15">
      <c r="A51" s="292">
        <v>49</v>
      </c>
      <c r="B51" s="288" t="str">
        <f>Základ!B51</f>
        <v>0</v>
      </c>
      <c r="C51" s="288" t="str">
        <f>Základ!C51</f>
        <v>0</v>
      </c>
      <c r="D51" s="273">
        <f>SUM(Základ!D51,Základ!F51)</f>
        <v>0</v>
      </c>
      <c r="E51" s="273">
        <f>SUM(Základ!E51,Základ!G51)</f>
        <v>0</v>
      </c>
      <c r="F51" s="273">
        <f t="shared" si="0"/>
        <v>0</v>
      </c>
      <c r="G51" s="273">
        <f>SUM(Základ!I51)</f>
        <v>0</v>
      </c>
      <c r="H51" s="273"/>
      <c r="I51" s="299" t="s">
        <v>2074</v>
      </c>
      <c r="J51" s="300" t="s">
        <v>2075</v>
      </c>
      <c r="K51" s="300" t="s">
        <v>2076</v>
      </c>
      <c r="L51" s="300" t="s">
        <v>2077</v>
      </c>
      <c r="M51" s="300" t="s">
        <v>2078</v>
      </c>
      <c r="N51" s="300" t="s">
        <v>2079</v>
      </c>
      <c r="O51" s="300" t="s">
        <v>798</v>
      </c>
      <c r="P51" s="300" t="s">
        <v>2080</v>
      </c>
      <c r="Q51" s="300" t="s">
        <v>2081</v>
      </c>
      <c r="R51" s="300" t="s">
        <v>2082</v>
      </c>
      <c r="S51" s="290"/>
      <c r="T51" s="290"/>
      <c r="U51" s="277"/>
      <c r="V51" s="277"/>
      <c r="W51" s="277"/>
      <c r="X51" s="277"/>
      <c r="Y51" s="277"/>
      <c r="Z51" s="277"/>
    </row>
    <row r="52" spans="1:26" ht="12.75" customHeight="1" x14ac:dyDescent="0.15">
      <c r="A52" s="291">
        <v>50</v>
      </c>
      <c r="B52" s="288" t="str">
        <f>Základ!B52</f>
        <v>Pavel Kakáč</v>
      </c>
      <c r="C52" s="288" t="str">
        <f>Základ!C52</f>
        <v>POSTUP BLANSKO</v>
      </c>
      <c r="D52" s="273">
        <f>SUM(Základ!D52,Základ!F52)</f>
        <v>189</v>
      </c>
      <c r="E52" s="273">
        <f>SUM(Základ!E52,Základ!G52)</f>
        <v>108</v>
      </c>
      <c r="F52" s="273">
        <f t="shared" si="0"/>
        <v>297</v>
      </c>
      <c r="G52" s="273">
        <f>SUM(Základ!I52)</f>
        <v>0</v>
      </c>
      <c r="H52" s="273"/>
      <c r="I52" s="299" t="s">
        <v>2083</v>
      </c>
      <c r="J52" s="300" t="s">
        <v>2084</v>
      </c>
      <c r="K52" s="300" t="s">
        <v>2085</v>
      </c>
      <c r="L52" s="300" t="s">
        <v>2086</v>
      </c>
      <c r="M52" s="300" t="s">
        <v>2087</v>
      </c>
      <c r="N52" s="300" t="s">
        <v>2088</v>
      </c>
      <c r="O52" s="300" t="s">
        <v>768</v>
      </c>
      <c r="P52" s="300" t="s">
        <v>2089</v>
      </c>
      <c r="Q52" s="300" t="s">
        <v>2090</v>
      </c>
      <c r="R52" s="300" t="s">
        <v>2091</v>
      </c>
      <c r="S52" s="290"/>
      <c r="T52" s="290"/>
      <c r="U52" s="277"/>
      <c r="V52" s="277"/>
      <c r="W52" s="277"/>
      <c r="X52" s="277"/>
      <c r="Y52" s="277"/>
      <c r="Z52" s="277"/>
    </row>
    <row r="53" spans="1:26" ht="12.75" customHeight="1" x14ac:dyDescent="0.15">
      <c r="A53" s="291">
        <v>51</v>
      </c>
      <c r="B53" s="288" t="str">
        <f>Základ!B53</f>
        <v>Jan Semrád</v>
      </c>
      <c r="C53" s="288" t="str">
        <f>Základ!C53</f>
        <v>POSTUP BLANSKO</v>
      </c>
      <c r="D53" s="273">
        <f>SUM(Základ!D53,Základ!F53)</f>
        <v>0</v>
      </c>
      <c r="E53" s="273">
        <f>SUM(Základ!E53,Základ!G53)</f>
        <v>0</v>
      </c>
      <c r="F53" s="273">
        <f t="shared" si="0"/>
        <v>0</v>
      </c>
      <c r="G53" s="273">
        <f>SUM(Základ!I53)</f>
        <v>0</v>
      </c>
      <c r="H53" s="273"/>
      <c r="I53" s="299" t="s">
        <v>2092</v>
      </c>
      <c r="J53" s="300" t="s">
        <v>2093</v>
      </c>
      <c r="K53" s="300" t="s">
        <v>2094</v>
      </c>
      <c r="L53" s="300" t="s">
        <v>2095</v>
      </c>
      <c r="M53" s="300" t="s">
        <v>2096</v>
      </c>
      <c r="N53" s="300" t="s">
        <v>2097</v>
      </c>
      <c r="O53" s="300" t="s">
        <v>778</v>
      </c>
      <c r="P53" s="300" t="s">
        <v>2098</v>
      </c>
      <c r="Q53" s="300" t="s">
        <v>2099</v>
      </c>
      <c r="R53" s="300" t="s">
        <v>2100</v>
      </c>
      <c r="S53" s="290"/>
      <c r="T53" s="290"/>
      <c r="U53" s="277"/>
      <c r="V53" s="277"/>
      <c r="W53" s="277"/>
      <c r="X53" s="277"/>
      <c r="Y53" s="277"/>
      <c r="Z53" s="277"/>
    </row>
    <row r="54" spans="1:26" ht="12.75" customHeight="1" x14ac:dyDescent="0.15">
      <c r="A54" s="291">
        <v>52</v>
      </c>
      <c r="B54" s="288" t="str">
        <f>Základ!B54</f>
        <v>Tomáš Smola</v>
      </c>
      <c r="C54" s="288" t="str">
        <f>Základ!C54</f>
        <v>POSTUP BLANSKO</v>
      </c>
      <c r="D54" s="273">
        <f>SUM(Základ!D54,Základ!F54)</f>
        <v>182</v>
      </c>
      <c r="E54" s="273">
        <f>SUM(Základ!E54,Základ!G54)</f>
        <v>81</v>
      </c>
      <c r="F54" s="273">
        <f t="shared" si="0"/>
        <v>263</v>
      </c>
      <c r="G54" s="273">
        <f>SUM(Základ!I54)</f>
        <v>3</v>
      </c>
      <c r="H54" s="273"/>
      <c r="I54" s="299" t="s">
        <v>2101</v>
      </c>
      <c r="J54" s="300" t="s">
        <v>2102</v>
      </c>
      <c r="K54" s="300" t="s">
        <v>2103</v>
      </c>
      <c r="L54" s="300" t="s">
        <v>2104</v>
      </c>
      <c r="M54" s="300" t="s">
        <v>2105</v>
      </c>
      <c r="N54" s="300" t="s">
        <v>2106</v>
      </c>
      <c r="O54" s="300" t="s">
        <v>788</v>
      </c>
      <c r="P54" s="300" t="s">
        <v>2107</v>
      </c>
      <c r="Q54" s="300" t="s">
        <v>2108</v>
      </c>
      <c r="R54" s="300" t="s">
        <v>2109</v>
      </c>
      <c r="S54" s="290"/>
      <c r="T54" s="290"/>
      <c r="U54" s="277"/>
      <c r="V54" s="277"/>
      <c r="W54" s="277"/>
      <c r="X54" s="277"/>
      <c r="Y54" s="277"/>
      <c r="Z54" s="277"/>
    </row>
    <row r="55" spans="1:26" ht="12.75" customHeight="1" x14ac:dyDescent="0.15">
      <c r="A55" s="291">
        <v>53</v>
      </c>
      <c r="B55" s="288" t="str">
        <f>Základ!B55</f>
        <v>Tomáš Stojkovič</v>
      </c>
      <c r="C55" s="288" t="str">
        <f>Základ!C55</f>
        <v>POSTUP BLANSKO</v>
      </c>
      <c r="D55" s="273">
        <f>SUM(Základ!D55,Základ!F55)</f>
        <v>190</v>
      </c>
      <c r="E55" s="273">
        <f>SUM(Základ!E55,Základ!G55)</f>
        <v>79</v>
      </c>
      <c r="F55" s="273">
        <f t="shared" si="0"/>
        <v>269</v>
      </c>
      <c r="G55" s="273">
        <f>SUM(Základ!I55)</f>
        <v>4</v>
      </c>
      <c r="H55" s="273"/>
      <c r="I55" s="299" t="s">
        <v>2110</v>
      </c>
      <c r="J55" s="300" t="s">
        <v>2111</v>
      </c>
      <c r="K55" s="300" t="s">
        <v>2112</v>
      </c>
      <c r="L55" s="300" t="s">
        <v>2113</v>
      </c>
      <c r="M55" s="300" t="s">
        <v>2114</v>
      </c>
      <c r="N55" s="300" t="s">
        <v>2115</v>
      </c>
      <c r="O55" s="300" t="s">
        <v>798</v>
      </c>
      <c r="P55" s="300" t="s">
        <v>2116</v>
      </c>
      <c r="Q55" s="300" t="s">
        <v>2117</v>
      </c>
      <c r="R55" s="300" t="s">
        <v>2118</v>
      </c>
      <c r="S55" s="290"/>
      <c r="T55" s="290"/>
      <c r="U55" s="277"/>
      <c r="V55" s="277"/>
      <c r="W55" s="277"/>
      <c r="X55" s="277"/>
      <c r="Y55" s="277"/>
      <c r="Z55" s="277"/>
    </row>
    <row r="56" spans="1:26" ht="12.75" customHeight="1" x14ac:dyDescent="0.15">
      <c r="A56" s="291">
        <v>54</v>
      </c>
      <c r="B56" s="288" t="str">
        <f>Základ!B56</f>
        <v>Luboš Sotolář</v>
      </c>
      <c r="C56" s="288" t="str">
        <f>Základ!C56</f>
        <v>POSTUP BLANSKO</v>
      </c>
      <c r="D56" s="273">
        <f>SUM(Základ!D56,Základ!F56)</f>
        <v>209</v>
      </c>
      <c r="E56" s="273">
        <f>SUM(Základ!E56,Základ!G56)</f>
        <v>97</v>
      </c>
      <c r="F56" s="273">
        <f t="shared" si="0"/>
        <v>306</v>
      </c>
      <c r="G56" s="273">
        <f>SUM(Základ!I56)</f>
        <v>4</v>
      </c>
      <c r="H56" s="273"/>
      <c r="I56" s="299" t="s">
        <v>2119</v>
      </c>
      <c r="J56" s="300" t="s">
        <v>2120</v>
      </c>
      <c r="K56" s="300" t="s">
        <v>2121</v>
      </c>
      <c r="L56" s="300" t="s">
        <v>2122</v>
      </c>
      <c r="M56" s="300" t="s">
        <v>2123</v>
      </c>
      <c r="N56" s="300" t="s">
        <v>2124</v>
      </c>
      <c r="O56" s="300" t="s">
        <v>768</v>
      </c>
      <c r="P56" s="300" t="s">
        <v>2125</v>
      </c>
      <c r="Q56" s="300" t="s">
        <v>2126</v>
      </c>
      <c r="R56" s="300" t="s">
        <v>2127</v>
      </c>
      <c r="S56" s="290"/>
      <c r="T56" s="290"/>
      <c r="U56" s="277"/>
      <c r="V56" s="277"/>
      <c r="W56" s="277"/>
      <c r="X56" s="277"/>
      <c r="Y56" s="277"/>
      <c r="Z56" s="277"/>
    </row>
    <row r="57" spans="1:26" ht="12.75" customHeight="1" x14ac:dyDescent="0.15">
      <c r="A57" s="291">
        <v>55</v>
      </c>
      <c r="B57" s="288" t="str">
        <f>Základ!B57</f>
        <v>Martin Hrubý</v>
      </c>
      <c r="C57" s="288" t="str">
        <f>Základ!C57</f>
        <v>POSTUP BLANSKO</v>
      </c>
      <c r="D57" s="273">
        <f>SUM(Základ!D57,Základ!F57)</f>
        <v>0</v>
      </c>
      <c r="E57" s="273">
        <f>SUM(Základ!E57,Základ!G57)</f>
        <v>0</v>
      </c>
      <c r="F57" s="273">
        <f t="shared" si="0"/>
        <v>0</v>
      </c>
      <c r="G57" s="273">
        <f>SUM(Základ!I57)</f>
        <v>0</v>
      </c>
      <c r="H57" s="273"/>
      <c r="I57" s="299" t="s">
        <v>2128</v>
      </c>
      <c r="J57" s="300" t="s">
        <v>2129</v>
      </c>
      <c r="K57" s="300" t="s">
        <v>2130</v>
      </c>
      <c r="L57" s="300" t="s">
        <v>2131</v>
      </c>
      <c r="M57" s="300" t="s">
        <v>2132</v>
      </c>
      <c r="N57" s="300" t="s">
        <v>2133</v>
      </c>
      <c r="O57" s="300" t="s">
        <v>778</v>
      </c>
      <c r="P57" s="300" t="s">
        <v>2134</v>
      </c>
      <c r="Q57" s="300" t="s">
        <v>2135</v>
      </c>
      <c r="R57" s="300" t="s">
        <v>2136</v>
      </c>
      <c r="S57" s="290"/>
      <c r="T57" s="290"/>
      <c r="U57" s="277"/>
      <c r="V57" s="277"/>
      <c r="W57" s="277"/>
      <c r="X57" s="277"/>
      <c r="Y57" s="277"/>
      <c r="Z57" s="277"/>
    </row>
    <row r="58" spans="1:26" ht="12.75" customHeight="1" x14ac:dyDescent="0.15">
      <c r="A58" s="291">
        <v>56</v>
      </c>
      <c r="B58" s="288" t="str">
        <f>Základ!B58</f>
        <v>0</v>
      </c>
      <c r="C58" s="288" t="str">
        <f>Základ!C58</f>
        <v>POSTUP BLANSKO</v>
      </c>
      <c r="D58" s="273">
        <f>SUM(Základ!D58,Základ!F58)</f>
        <v>0</v>
      </c>
      <c r="E58" s="273">
        <f>SUM(Základ!E58,Základ!G58)</f>
        <v>0</v>
      </c>
      <c r="F58" s="273">
        <f t="shared" si="0"/>
        <v>0</v>
      </c>
      <c r="G58" s="273">
        <f>SUM(Základ!I58)</f>
        <v>0</v>
      </c>
      <c r="H58" s="273"/>
      <c r="I58" s="299" t="s">
        <v>2137</v>
      </c>
      <c r="J58" s="300" t="s">
        <v>2138</v>
      </c>
      <c r="K58" s="300" t="s">
        <v>2139</v>
      </c>
      <c r="L58" s="300" t="s">
        <v>2140</v>
      </c>
      <c r="M58" s="300" t="s">
        <v>2141</v>
      </c>
      <c r="N58" s="300" t="s">
        <v>2142</v>
      </c>
      <c r="O58" s="300" t="s">
        <v>788</v>
      </c>
      <c r="P58" s="300" t="s">
        <v>2143</v>
      </c>
      <c r="Q58" s="300" t="s">
        <v>2144</v>
      </c>
      <c r="R58" s="300" t="s">
        <v>2145</v>
      </c>
      <c r="S58" s="290"/>
      <c r="T58" s="290"/>
      <c r="U58" s="277"/>
      <c r="V58" s="277"/>
      <c r="W58" s="277"/>
      <c r="X58" s="277"/>
      <c r="Y58" s="277"/>
      <c r="Z58" s="277"/>
    </row>
    <row r="59" spans="1:26" ht="12.75" customHeight="1" x14ac:dyDescent="0.15">
      <c r="A59" s="292">
        <v>57</v>
      </c>
      <c r="B59" s="288" t="str">
        <f>Základ!B59</f>
        <v>Milan Kříž</v>
      </c>
      <c r="C59" s="288" t="str">
        <f>Základ!C59</f>
        <v>LAZAŘI DAČICE</v>
      </c>
      <c r="D59" s="273">
        <f>SUM(Základ!D59,Základ!F59)</f>
        <v>182</v>
      </c>
      <c r="E59" s="273">
        <f>SUM(Základ!E59,Základ!G59)</f>
        <v>79</v>
      </c>
      <c r="F59" s="273">
        <f t="shared" si="0"/>
        <v>261</v>
      </c>
      <c r="G59" s="273">
        <f>SUM(Základ!I59)</f>
        <v>10</v>
      </c>
      <c r="H59" s="273"/>
      <c r="I59" s="299" t="s">
        <v>2146</v>
      </c>
      <c r="J59" s="300" t="s">
        <v>2147</v>
      </c>
      <c r="K59" s="300" t="s">
        <v>2148</v>
      </c>
      <c r="L59" s="300" t="s">
        <v>2149</v>
      </c>
      <c r="M59" s="300" t="s">
        <v>2150</v>
      </c>
      <c r="N59" s="300" t="s">
        <v>2151</v>
      </c>
      <c r="O59" s="300" t="s">
        <v>798</v>
      </c>
      <c r="P59" s="300" t="s">
        <v>2152</v>
      </c>
      <c r="Q59" s="300" t="s">
        <v>2153</v>
      </c>
      <c r="R59" s="300" t="s">
        <v>2154</v>
      </c>
      <c r="S59" s="290"/>
      <c r="T59" s="290"/>
      <c r="U59" s="277"/>
      <c r="V59" s="277"/>
      <c r="W59" s="277"/>
      <c r="X59" s="277"/>
      <c r="Y59" s="277"/>
      <c r="Z59" s="277"/>
    </row>
    <row r="60" spans="1:26" ht="12.75" customHeight="1" x14ac:dyDescent="0.15">
      <c r="A60" s="292">
        <v>58</v>
      </c>
      <c r="B60" s="288" t="str">
        <f>Základ!B60</f>
        <v>Petr Doležal</v>
      </c>
      <c r="C60" s="288" t="str">
        <f>Základ!C60</f>
        <v>LAZAŘI DAČICE</v>
      </c>
      <c r="D60" s="273">
        <f>SUM(Základ!D60,Základ!F60)</f>
        <v>201</v>
      </c>
      <c r="E60" s="273">
        <f>SUM(Základ!E60,Základ!G60)</f>
        <v>95</v>
      </c>
      <c r="F60" s="273">
        <f t="shared" si="0"/>
        <v>296</v>
      </c>
      <c r="G60" s="273">
        <f>SUM(Základ!I60)</f>
        <v>1</v>
      </c>
      <c r="H60" s="273"/>
      <c r="I60" s="299" t="s">
        <v>2155</v>
      </c>
      <c r="J60" s="300" t="s">
        <v>2156</v>
      </c>
      <c r="K60" s="300" t="s">
        <v>2157</v>
      </c>
      <c r="L60" s="300" t="s">
        <v>2158</v>
      </c>
      <c r="M60" s="300" t="s">
        <v>2159</v>
      </c>
      <c r="N60" s="300" t="s">
        <v>2160</v>
      </c>
      <c r="O60" s="300" t="s">
        <v>768</v>
      </c>
      <c r="P60" s="300" t="s">
        <v>2161</v>
      </c>
      <c r="Q60" s="300" t="s">
        <v>2162</v>
      </c>
      <c r="R60" s="300" t="s">
        <v>2163</v>
      </c>
      <c r="S60" s="290"/>
      <c r="T60" s="290"/>
      <c r="U60" s="277"/>
      <c r="V60" s="277"/>
      <c r="W60" s="277"/>
      <c r="X60" s="277"/>
      <c r="Y60" s="277"/>
      <c r="Z60" s="277"/>
    </row>
    <row r="61" spans="1:26" ht="12.75" customHeight="1" x14ac:dyDescent="0.15">
      <c r="A61" s="292">
        <v>59</v>
      </c>
      <c r="B61" s="288" t="str">
        <f>Základ!B61</f>
        <v>Vojta Čurda</v>
      </c>
      <c r="C61" s="288" t="str">
        <f>Základ!C61</f>
        <v>LAZAŘI DAČICE</v>
      </c>
      <c r="D61" s="273">
        <f>SUM(Základ!D61,Základ!F61)</f>
        <v>162</v>
      </c>
      <c r="E61" s="273">
        <f>SUM(Základ!E61,Základ!G61)</f>
        <v>86</v>
      </c>
      <c r="F61" s="273">
        <f t="shared" si="0"/>
        <v>248</v>
      </c>
      <c r="G61" s="273">
        <f>SUM(Základ!I61)</f>
        <v>1</v>
      </c>
      <c r="H61" s="273"/>
      <c r="I61" s="299" t="s">
        <v>2164</v>
      </c>
      <c r="J61" s="300" t="s">
        <v>2165</v>
      </c>
      <c r="K61" s="300" t="s">
        <v>2166</v>
      </c>
      <c r="L61" s="300" t="s">
        <v>2167</v>
      </c>
      <c r="M61" s="300" t="s">
        <v>2168</v>
      </c>
      <c r="N61" s="300" t="s">
        <v>2169</v>
      </c>
      <c r="O61" s="300" t="s">
        <v>778</v>
      </c>
      <c r="P61" s="300" t="s">
        <v>2170</v>
      </c>
      <c r="Q61" s="300" t="s">
        <v>2171</v>
      </c>
      <c r="R61" s="300" t="s">
        <v>2172</v>
      </c>
      <c r="S61" s="290"/>
      <c r="T61" s="290"/>
      <c r="U61" s="277"/>
      <c r="V61" s="277"/>
      <c r="W61" s="277"/>
      <c r="X61" s="277"/>
      <c r="Y61" s="277"/>
      <c r="Z61" s="277"/>
    </row>
    <row r="62" spans="1:26" ht="12.75" customHeight="1" x14ac:dyDescent="0.15">
      <c r="A62" s="292">
        <v>60</v>
      </c>
      <c r="B62" s="288" t="str">
        <f>Základ!B62</f>
        <v>Aleš Macků (h)</v>
      </c>
      <c r="C62" s="288" t="str">
        <f>Základ!C62</f>
        <v>LAZAŘI DAČICE</v>
      </c>
      <c r="D62" s="273">
        <f>SUM(Základ!D62,Základ!F62)</f>
        <v>186</v>
      </c>
      <c r="E62" s="273">
        <f>SUM(Základ!E62,Základ!G62)</f>
        <v>93</v>
      </c>
      <c r="F62" s="273">
        <f t="shared" si="0"/>
        <v>279</v>
      </c>
      <c r="G62" s="273">
        <f>SUM(Základ!I62)</f>
        <v>3</v>
      </c>
      <c r="H62" s="273"/>
      <c r="I62" s="299" t="s">
        <v>2173</v>
      </c>
      <c r="J62" s="300" t="s">
        <v>2174</v>
      </c>
      <c r="K62" s="300" t="s">
        <v>2175</v>
      </c>
      <c r="L62" s="300" t="s">
        <v>2176</v>
      </c>
      <c r="M62" s="300" t="s">
        <v>2177</v>
      </c>
      <c r="N62" s="300" t="s">
        <v>2178</v>
      </c>
      <c r="O62" s="300" t="s">
        <v>788</v>
      </c>
      <c r="P62" s="300" t="s">
        <v>2179</v>
      </c>
      <c r="Q62" s="300" t="s">
        <v>2180</v>
      </c>
      <c r="R62" s="300" t="s">
        <v>2181</v>
      </c>
      <c r="S62" s="290"/>
      <c r="T62" s="290"/>
      <c r="U62" s="277"/>
      <c r="V62" s="277"/>
      <c r="W62" s="277"/>
      <c r="X62" s="277"/>
      <c r="Y62" s="277"/>
      <c r="Z62" s="277"/>
    </row>
    <row r="63" spans="1:26" ht="12.75" customHeight="1" x14ac:dyDescent="0.15">
      <c r="A63" s="292">
        <v>61</v>
      </c>
      <c r="B63" s="288" t="str">
        <f>Základ!B63</f>
        <v>0</v>
      </c>
      <c r="C63" s="288" t="str">
        <f>Základ!C63</f>
        <v>LAZAŘI DAČICE</v>
      </c>
      <c r="D63" s="273">
        <f>SUM(Základ!D63,Základ!F63)</f>
        <v>0</v>
      </c>
      <c r="E63" s="273">
        <f>SUM(Základ!E63,Základ!G63)</f>
        <v>0</v>
      </c>
      <c r="F63" s="273">
        <f t="shared" si="0"/>
        <v>0</v>
      </c>
      <c r="G63" s="273">
        <f>SUM(Základ!I63)</f>
        <v>0</v>
      </c>
      <c r="H63" s="273"/>
      <c r="I63" s="299" t="s">
        <v>2182</v>
      </c>
      <c r="J63" s="300" t="s">
        <v>2183</v>
      </c>
      <c r="K63" s="300" t="s">
        <v>2184</v>
      </c>
      <c r="L63" s="300" t="s">
        <v>2185</v>
      </c>
      <c r="M63" s="300" t="s">
        <v>2186</v>
      </c>
      <c r="N63" s="300" t="s">
        <v>2187</v>
      </c>
      <c r="O63" s="300" t="s">
        <v>798</v>
      </c>
      <c r="P63" s="300" t="s">
        <v>2188</v>
      </c>
      <c r="Q63" s="300" t="s">
        <v>2189</v>
      </c>
      <c r="R63" s="300" t="s">
        <v>2190</v>
      </c>
      <c r="S63" s="290"/>
      <c r="T63" s="290"/>
      <c r="U63" s="277"/>
      <c r="V63" s="277"/>
      <c r="W63" s="277"/>
      <c r="X63" s="277"/>
      <c r="Y63" s="277"/>
      <c r="Z63" s="277"/>
    </row>
    <row r="64" spans="1:26" ht="12.75" customHeight="1" x14ac:dyDescent="0.15">
      <c r="A64" s="292">
        <v>62</v>
      </c>
      <c r="B64" s="288" t="str">
        <f>Základ!B64</f>
        <v>0</v>
      </c>
      <c r="C64" s="288" t="str">
        <f>Základ!C64</f>
        <v>LAZAŘI DAČICE</v>
      </c>
      <c r="D64" s="273">
        <f>SUM(Základ!D64,Základ!F64)</f>
        <v>0</v>
      </c>
      <c r="E64" s="273">
        <f>SUM(Základ!E64,Základ!G64)</f>
        <v>0</v>
      </c>
      <c r="F64" s="273">
        <f t="shared" si="0"/>
        <v>0</v>
      </c>
      <c r="G64" s="273">
        <f>SUM(Základ!I64)</f>
        <v>0</v>
      </c>
      <c r="H64" s="273"/>
      <c r="I64" s="299" t="s">
        <v>2191</v>
      </c>
      <c r="J64" s="300" t="s">
        <v>2192</v>
      </c>
      <c r="K64" s="300" t="s">
        <v>2193</v>
      </c>
      <c r="L64" s="300" t="s">
        <v>2194</v>
      </c>
      <c r="M64" s="300" t="s">
        <v>2195</v>
      </c>
      <c r="N64" s="300" t="s">
        <v>2196</v>
      </c>
      <c r="O64" s="300" t="s">
        <v>768</v>
      </c>
      <c r="P64" s="300" t="s">
        <v>2197</v>
      </c>
      <c r="Q64" s="300" t="s">
        <v>2198</v>
      </c>
      <c r="R64" s="300" t="s">
        <v>2199</v>
      </c>
      <c r="S64" s="290"/>
      <c r="T64" s="290"/>
      <c r="U64" s="277"/>
      <c r="V64" s="277"/>
      <c r="W64" s="277"/>
      <c r="X64" s="277"/>
      <c r="Y64" s="277"/>
      <c r="Z64" s="277"/>
    </row>
    <row r="65" spans="1:26" ht="12.75" customHeight="1" x14ac:dyDescent="0.15">
      <c r="A65" s="292">
        <v>63</v>
      </c>
      <c r="B65" s="288" t="str">
        <f>Základ!B65</f>
        <v>0</v>
      </c>
      <c r="C65" s="288" t="str">
        <f>Základ!C65</f>
        <v>0</v>
      </c>
      <c r="D65" s="273">
        <f>SUM(Základ!D65,Základ!F65)</f>
        <v>0</v>
      </c>
      <c r="E65" s="273">
        <f>SUM(Základ!E65,Základ!G65)</f>
        <v>0</v>
      </c>
      <c r="F65" s="273">
        <f t="shared" si="0"/>
        <v>0</v>
      </c>
      <c r="G65" s="273">
        <f>SUM(Základ!I65)</f>
        <v>0</v>
      </c>
      <c r="H65" s="273"/>
      <c r="I65" s="299" t="s">
        <v>2200</v>
      </c>
      <c r="J65" s="300" t="s">
        <v>2201</v>
      </c>
      <c r="K65" s="300" t="s">
        <v>2202</v>
      </c>
      <c r="L65" s="300" t="s">
        <v>2203</v>
      </c>
      <c r="M65" s="300" t="s">
        <v>2204</v>
      </c>
      <c r="N65" s="300" t="s">
        <v>2205</v>
      </c>
      <c r="O65" s="300" t="s">
        <v>778</v>
      </c>
      <c r="P65" s="300" t="s">
        <v>2206</v>
      </c>
      <c r="Q65" s="300" t="s">
        <v>2207</v>
      </c>
      <c r="R65" s="300" t="s">
        <v>2208</v>
      </c>
      <c r="S65" s="290"/>
      <c r="T65" s="290"/>
      <c r="U65" s="277"/>
      <c r="V65" s="277"/>
      <c r="W65" s="277"/>
      <c r="X65" s="277"/>
      <c r="Y65" s="277"/>
      <c r="Z65" s="277"/>
    </row>
    <row r="66" spans="1:26" ht="12.75" customHeight="1" x14ac:dyDescent="0.15">
      <c r="A66" s="291">
        <v>64</v>
      </c>
      <c r="B66" s="288" t="str">
        <f>Základ!B66</f>
        <v>Petr Mikulenka</v>
      </c>
      <c r="C66" s="288" t="str">
        <f>Základ!C66</f>
        <v>KROKODÝLI VELKÝ KARLOV</v>
      </c>
      <c r="D66" s="273">
        <f>SUM(Základ!D66,Základ!F66)</f>
        <v>196</v>
      </c>
      <c r="E66" s="273">
        <f>SUM(Základ!E66,Základ!G66)</f>
        <v>72</v>
      </c>
      <c r="F66" s="273">
        <f t="shared" si="0"/>
        <v>268</v>
      </c>
      <c r="G66" s="273">
        <f>SUM(Základ!I66)</f>
        <v>5</v>
      </c>
      <c r="H66" s="273"/>
      <c r="I66" s="299" t="s">
        <v>2209</v>
      </c>
      <c r="J66" s="300" t="s">
        <v>2210</v>
      </c>
      <c r="K66" s="300" t="s">
        <v>2211</v>
      </c>
      <c r="L66" s="300" t="s">
        <v>2212</v>
      </c>
      <c r="M66" s="300" t="s">
        <v>2213</v>
      </c>
      <c r="N66" s="300" t="s">
        <v>2214</v>
      </c>
      <c r="O66" s="300" t="s">
        <v>788</v>
      </c>
      <c r="P66" s="300" t="s">
        <v>2215</v>
      </c>
      <c r="Q66" s="300" t="s">
        <v>2216</v>
      </c>
      <c r="R66" s="300" t="s">
        <v>2217</v>
      </c>
      <c r="S66" s="290"/>
      <c r="T66" s="290"/>
      <c r="U66" s="277"/>
      <c r="V66" s="277"/>
      <c r="W66" s="277"/>
      <c r="X66" s="277"/>
      <c r="Y66" s="277"/>
      <c r="Z66" s="277"/>
    </row>
    <row r="67" spans="1:26" ht="12.75" customHeight="1" x14ac:dyDescent="0.15">
      <c r="A67" s="291">
        <v>65</v>
      </c>
      <c r="B67" s="288" t="str">
        <f>Základ!B67</f>
        <v>Robert Mikulenka</v>
      </c>
      <c r="C67" s="288" t="str">
        <f>Základ!C67</f>
        <v>KROKODÝLI VELKÝ KARLOV</v>
      </c>
      <c r="D67" s="273">
        <f>SUM(Základ!D67,Základ!F67)</f>
        <v>178</v>
      </c>
      <c r="E67" s="273">
        <f>SUM(Základ!E67,Základ!G67)</f>
        <v>88</v>
      </c>
      <c r="F67" s="273">
        <f t="shared" si="0"/>
        <v>266</v>
      </c>
      <c r="G67" s="273">
        <f>SUM(Základ!I67)</f>
        <v>8</v>
      </c>
      <c r="H67" s="273"/>
      <c r="I67" s="299" t="s">
        <v>2218</v>
      </c>
      <c r="J67" s="300" t="s">
        <v>2219</v>
      </c>
      <c r="K67" s="300" t="s">
        <v>2220</v>
      </c>
      <c r="L67" s="300" t="s">
        <v>2221</v>
      </c>
      <c r="M67" s="300" t="s">
        <v>2222</v>
      </c>
      <c r="N67" s="300" t="s">
        <v>2223</v>
      </c>
      <c r="O67" s="300" t="s">
        <v>798</v>
      </c>
      <c r="P67" s="300" t="s">
        <v>2224</v>
      </c>
      <c r="Q67" s="300" t="s">
        <v>2225</v>
      </c>
      <c r="R67" s="300" t="s">
        <v>2226</v>
      </c>
      <c r="S67" s="290"/>
      <c r="T67" s="290"/>
      <c r="U67" s="277"/>
      <c r="V67" s="277"/>
      <c r="W67" s="277"/>
      <c r="X67" s="277"/>
      <c r="Y67" s="277"/>
      <c r="Z67" s="277"/>
    </row>
    <row r="68" spans="1:26" ht="12.75" customHeight="1" x14ac:dyDescent="0.15">
      <c r="A68" s="291">
        <v>66</v>
      </c>
      <c r="B68" s="288" t="str">
        <f>Základ!B68</f>
        <v>Jakub Mikulenka</v>
      </c>
      <c r="C68" s="288" t="str">
        <f>Základ!C68</f>
        <v>KROKODÝLI VELKÝ KARLOV</v>
      </c>
      <c r="D68" s="273">
        <f>SUM(Základ!D68,Základ!F68)</f>
        <v>197</v>
      </c>
      <c r="E68" s="273">
        <f>SUM(Základ!E68,Základ!G68)</f>
        <v>89</v>
      </c>
      <c r="F68" s="273">
        <f t="shared" si="0"/>
        <v>286</v>
      </c>
      <c r="G68" s="273">
        <f>SUM(Základ!I68)</f>
        <v>6</v>
      </c>
      <c r="H68" s="273"/>
      <c r="I68" s="299" t="s">
        <v>2227</v>
      </c>
      <c r="J68" s="300" t="s">
        <v>2228</v>
      </c>
      <c r="K68" s="300" t="s">
        <v>2229</v>
      </c>
      <c r="L68" s="300" t="s">
        <v>2230</v>
      </c>
      <c r="M68" s="300" t="s">
        <v>2231</v>
      </c>
      <c r="N68" s="300" t="s">
        <v>2232</v>
      </c>
      <c r="O68" s="300" t="s">
        <v>768</v>
      </c>
      <c r="P68" s="300" t="s">
        <v>2233</v>
      </c>
      <c r="Q68" s="300" t="s">
        <v>2234</v>
      </c>
      <c r="R68" s="300" t="s">
        <v>2235</v>
      </c>
      <c r="S68" s="290"/>
      <c r="T68" s="290"/>
      <c r="U68" s="277"/>
      <c r="V68" s="277"/>
      <c r="W68" s="277"/>
      <c r="X68" s="277"/>
      <c r="Y68" s="277"/>
      <c r="Z68" s="277"/>
    </row>
    <row r="69" spans="1:26" ht="12.75" customHeight="1" x14ac:dyDescent="0.15">
      <c r="A69" s="291">
        <v>67</v>
      </c>
      <c r="B69" s="288" t="str">
        <f>Základ!B69</f>
        <v>Tomáš Juhaňák</v>
      </c>
      <c r="C69" s="288" t="str">
        <f>Základ!C69</f>
        <v>KROKODÝLI VELKÝ KARLOV</v>
      </c>
      <c r="D69" s="273">
        <f>SUM(Základ!D69,Základ!F69)</f>
        <v>167</v>
      </c>
      <c r="E69" s="273">
        <f>SUM(Základ!E69,Základ!G69)</f>
        <v>80</v>
      </c>
      <c r="F69" s="273">
        <f t="shared" si="0"/>
        <v>247</v>
      </c>
      <c r="G69" s="273">
        <f>SUM(Základ!I69)</f>
        <v>8</v>
      </c>
      <c r="H69" s="273"/>
      <c r="I69" s="299" t="s">
        <v>2236</v>
      </c>
      <c r="J69" s="300" t="s">
        <v>2237</v>
      </c>
      <c r="K69" s="300" t="s">
        <v>2238</v>
      </c>
      <c r="L69" s="300" t="s">
        <v>2239</v>
      </c>
      <c r="M69" s="300" t="s">
        <v>2240</v>
      </c>
      <c r="N69" s="300" t="s">
        <v>2241</v>
      </c>
      <c r="O69" s="300" t="s">
        <v>778</v>
      </c>
      <c r="P69" s="300" t="s">
        <v>2242</v>
      </c>
      <c r="Q69" s="300" t="s">
        <v>2243</v>
      </c>
      <c r="R69" s="300" t="s">
        <v>2244</v>
      </c>
      <c r="S69" s="290"/>
      <c r="T69" s="290"/>
      <c r="U69" s="277"/>
      <c r="V69" s="277"/>
      <c r="W69" s="277"/>
      <c r="X69" s="277"/>
      <c r="Y69" s="277"/>
      <c r="Z69" s="277"/>
    </row>
    <row r="70" spans="1:26" ht="12.75" customHeight="1" x14ac:dyDescent="0.15">
      <c r="A70" s="291">
        <v>68</v>
      </c>
      <c r="B70" s="288" t="str">
        <f>Základ!B70</f>
        <v>Michal Jurkovič</v>
      </c>
      <c r="C70" s="288" t="str">
        <f>Základ!C70</f>
        <v>KROKODÝLI VELKÝ KARLOV</v>
      </c>
      <c r="D70" s="273">
        <f>SUM(Základ!D70,Základ!F70)</f>
        <v>0</v>
      </c>
      <c r="E70" s="273">
        <f>SUM(Základ!E70,Základ!G70)</f>
        <v>0</v>
      </c>
      <c r="F70" s="273">
        <f t="shared" si="0"/>
        <v>0</v>
      </c>
      <c r="G70" s="273">
        <f>SUM(Základ!I70)</f>
        <v>0</v>
      </c>
      <c r="H70" s="273"/>
      <c r="I70" s="299" t="s">
        <v>2245</v>
      </c>
      <c r="J70" s="300" t="s">
        <v>2246</v>
      </c>
      <c r="K70" s="300" t="s">
        <v>2247</v>
      </c>
      <c r="L70" s="300" t="s">
        <v>2248</v>
      </c>
      <c r="M70" s="300" t="s">
        <v>2249</v>
      </c>
      <c r="N70" s="300" t="s">
        <v>2250</v>
      </c>
      <c r="O70" s="300" t="s">
        <v>788</v>
      </c>
      <c r="P70" s="300" t="s">
        <v>2251</v>
      </c>
      <c r="Q70" s="300" t="s">
        <v>2252</v>
      </c>
      <c r="R70" s="300" t="s">
        <v>2253</v>
      </c>
      <c r="S70" s="290"/>
      <c r="T70" s="290"/>
      <c r="U70" s="277"/>
      <c r="V70" s="277"/>
      <c r="W70" s="277"/>
      <c r="X70" s="277"/>
      <c r="Y70" s="277"/>
      <c r="Z70" s="277"/>
    </row>
    <row r="71" spans="1:26" ht="12.75" customHeight="1" x14ac:dyDescent="0.15">
      <c r="A71" s="291">
        <v>69</v>
      </c>
      <c r="B71" s="288" t="str">
        <f>Základ!B71</f>
        <v>Leoš Zoubek</v>
      </c>
      <c r="C71" s="288" t="str">
        <f>Základ!C71</f>
        <v>KROKODÝLI VELKÝ KARLOV</v>
      </c>
      <c r="D71" s="273">
        <f>SUM(Základ!D71,Základ!F71)</f>
        <v>0</v>
      </c>
      <c r="E71" s="273">
        <f>SUM(Základ!E71,Základ!G71)</f>
        <v>0</v>
      </c>
      <c r="F71" s="273">
        <f t="shared" si="0"/>
        <v>0</v>
      </c>
      <c r="G71" s="273">
        <f>SUM(Základ!I71)</f>
        <v>0</v>
      </c>
      <c r="H71" s="273"/>
      <c r="I71" s="299" t="s">
        <v>2254</v>
      </c>
      <c r="J71" s="300" t="s">
        <v>2255</v>
      </c>
      <c r="K71" s="300" t="s">
        <v>2256</v>
      </c>
      <c r="L71" s="300" t="s">
        <v>2257</v>
      </c>
      <c r="M71" s="300" t="s">
        <v>2258</v>
      </c>
      <c r="N71" s="300" t="s">
        <v>2259</v>
      </c>
      <c r="O71" s="300" t="s">
        <v>798</v>
      </c>
      <c r="P71" s="300" t="s">
        <v>2260</v>
      </c>
      <c r="Q71" s="300" t="s">
        <v>2261</v>
      </c>
      <c r="R71" s="300" t="s">
        <v>2262</v>
      </c>
      <c r="S71" s="290"/>
      <c r="T71" s="290"/>
      <c r="U71" s="277"/>
      <c r="V71" s="277"/>
      <c r="W71" s="277"/>
      <c r="X71" s="277"/>
      <c r="Y71" s="277"/>
      <c r="Z71" s="277"/>
    </row>
    <row r="72" spans="1:26" ht="12.75" customHeight="1" x14ac:dyDescent="0.15">
      <c r="A72" s="291">
        <v>70</v>
      </c>
      <c r="B72" s="288">
        <f>Základ!B72</f>
        <v>0</v>
      </c>
      <c r="C72" s="288">
        <f>Základ!C72</f>
        <v>0</v>
      </c>
      <c r="D72" s="273">
        <f>SUM(Základ!D72,Základ!F72)</f>
        <v>0</v>
      </c>
      <c r="E72" s="273">
        <f>SUM(Základ!E72,Základ!G72)</f>
        <v>0</v>
      </c>
      <c r="F72" s="273">
        <f t="shared" si="0"/>
        <v>0</v>
      </c>
      <c r="G72" s="273">
        <f>SUM(Základ!I72)</f>
        <v>0</v>
      </c>
      <c r="H72" s="273"/>
      <c r="I72" s="299" t="s">
        <v>2263</v>
      </c>
      <c r="J72" s="300" t="s">
        <v>2264</v>
      </c>
      <c r="K72" s="300" t="s">
        <v>2265</v>
      </c>
      <c r="L72" s="300" t="s">
        <v>2266</v>
      </c>
      <c r="M72" s="300" t="s">
        <v>2267</v>
      </c>
      <c r="N72" s="300" t="s">
        <v>2268</v>
      </c>
      <c r="O72" s="300" t="s">
        <v>768</v>
      </c>
      <c r="P72" s="300" t="s">
        <v>2269</v>
      </c>
      <c r="Q72" s="300" t="s">
        <v>2270</v>
      </c>
      <c r="R72" s="300" t="s">
        <v>2271</v>
      </c>
      <c r="S72" s="290"/>
      <c r="T72" s="290"/>
      <c r="U72" s="277"/>
      <c r="V72" s="277"/>
      <c r="W72" s="277"/>
      <c r="X72" s="277"/>
      <c r="Y72" s="277"/>
      <c r="Z72" s="277"/>
    </row>
    <row r="73" spans="1:26" ht="12.75" customHeight="1" x14ac:dyDescent="0.15">
      <c r="A73" s="292">
        <v>71</v>
      </c>
      <c r="B73" s="288" t="str">
        <f>Základ!B73</f>
        <v>Milan Svěrák</v>
      </c>
      <c r="C73" s="288" t="str">
        <f>Základ!C73</f>
        <v>CTIRAD TROUBSKO</v>
      </c>
      <c r="D73" s="273">
        <f>SUM(Základ!D73,Základ!F73)</f>
        <v>193</v>
      </c>
      <c r="E73" s="273">
        <f>SUM(Základ!E73,Základ!G73)</f>
        <v>106</v>
      </c>
      <c r="F73" s="273">
        <f t="shared" si="0"/>
        <v>299</v>
      </c>
      <c r="G73" s="273">
        <f>SUM(Základ!I73)</f>
        <v>4</v>
      </c>
      <c r="H73" s="273"/>
      <c r="I73" s="299" t="s">
        <v>2272</v>
      </c>
      <c r="J73" s="300" t="s">
        <v>2273</v>
      </c>
      <c r="K73" s="300" t="s">
        <v>2274</v>
      </c>
      <c r="L73" s="300" t="s">
        <v>2275</v>
      </c>
      <c r="M73" s="300" t="s">
        <v>2276</v>
      </c>
      <c r="N73" s="300" t="s">
        <v>2277</v>
      </c>
      <c r="O73" s="300" t="s">
        <v>778</v>
      </c>
      <c r="P73" s="300" t="s">
        <v>2278</v>
      </c>
      <c r="Q73" s="300" t="s">
        <v>2279</v>
      </c>
      <c r="R73" s="300" t="s">
        <v>2280</v>
      </c>
      <c r="S73" s="290"/>
      <c r="T73" s="290"/>
      <c r="U73" s="277"/>
      <c r="V73" s="277"/>
      <c r="W73" s="277"/>
      <c r="X73" s="277"/>
      <c r="Y73" s="277"/>
      <c r="Z73" s="277"/>
    </row>
    <row r="74" spans="1:26" ht="12.75" customHeight="1" x14ac:dyDescent="0.15">
      <c r="A74" s="292">
        <v>72</v>
      </c>
      <c r="B74" s="288" t="str">
        <f>Základ!B74</f>
        <v>Aleš Svěrák</v>
      </c>
      <c r="C74" s="288" t="str">
        <f>Základ!C74</f>
        <v>CTIRAD TROUBSKO</v>
      </c>
      <c r="D74" s="273">
        <f>SUM(Základ!D74,Základ!F74)</f>
        <v>181</v>
      </c>
      <c r="E74" s="273">
        <f>SUM(Základ!E74,Základ!G74)</f>
        <v>86</v>
      </c>
      <c r="F74" s="273">
        <f t="shared" si="0"/>
        <v>267</v>
      </c>
      <c r="G74" s="273">
        <f>SUM(Základ!I74)</f>
        <v>6</v>
      </c>
      <c r="H74" s="273"/>
      <c r="I74" s="299" t="s">
        <v>2281</v>
      </c>
      <c r="J74" s="300" t="s">
        <v>2282</v>
      </c>
      <c r="K74" s="300" t="s">
        <v>2283</v>
      </c>
      <c r="L74" s="300" t="s">
        <v>2284</v>
      </c>
      <c r="M74" s="300" t="s">
        <v>2285</v>
      </c>
      <c r="N74" s="300" t="s">
        <v>2286</v>
      </c>
      <c r="O74" s="300" t="s">
        <v>788</v>
      </c>
      <c r="P74" s="300" t="s">
        <v>2287</v>
      </c>
      <c r="Q74" s="300" t="s">
        <v>2288</v>
      </c>
      <c r="R74" s="300" t="s">
        <v>2289</v>
      </c>
      <c r="S74" s="290"/>
      <c r="T74" s="290"/>
      <c r="U74" s="277"/>
      <c r="V74" s="277"/>
      <c r="W74" s="277"/>
      <c r="X74" s="277"/>
      <c r="Y74" s="277"/>
      <c r="Z74" s="277"/>
    </row>
    <row r="75" spans="1:26" ht="12.75" customHeight="1" x14ac:dyDescent="0.15">
      <c r="A75" s="292">
        <v>73</v>
      </c>
      <c r="B75" s="288" t="str">
        <f>Základ!B75</f>
        <v>Oldřich Zbíral</v>
      </c>
      <c r="C75" s="288" t="str">
        <f>Základ!C75</f>
        <v>CTIRAD TROUBSKO</v>
      </c>
      <c r="D75" s="273">
        <f>SUM(Základ!D75,Základ!F75)</f>
        <v>0</v>
      </c>
      <c r="E75" s="273">
        <f>SUM(Základ!E75,Základ!G75)</f>
        <v>0</v>
      </c>
      <c r="F75" s="273">
        <f t="shared" si="0"/>
        <v>0</v>
      </c>
      <c r="G75" s="273">
        <f>SUM(Základ!I75)</f>
        <v>0</v>
      </c>
      <c r="H75" s="273"/>
      <c r="I75" s="299" t="s">
        <v>2290</v>
      </c>
      <c r="J75" s="300" t="s">
        <v>2291</v>
      </c>
      <c r="K75" s="300" t="s">
        <v>2292</v>
      </c>
      <c r="L75" s="300" t="s">
        <v>2293</v>
      </c>
      <c r="M75" s="300" t="s">
        <v>2294</v>
      </c>
      <c r="N75" s="300" t="s">
        <v>2295</v>
      </c>
      <c r="O75" s="300" t="s">
        <v>798</v>
      </c>
      <c r="P75" s="300" t="s">
        <v>2296</v>
      </c>
      <c r="Q75" s="300" t="s">
        <v>2297</v>
      </c>
      <c r="R75" s="300" t="s">
        <v>2298</v>
      </c>
      <c r="S75" s="290"/>
      <c r="T75" s="290"/>
      <c r="U75" s="277"/>
      <c r="V75" s="277"/>
      <c r="W75" s="277"/>
      <c r="X75" s="277"/>
      <c r="Y75" s="277"/>
      <c r="Z75" s="277"/>
    </row>
    <row r="76" spans="1:26" ht="12.75" customHeight="1" x14ac:dyDescent="0.15">
      <c r="A76" s="292">
        <v>74</v>
      </c>
      <c r="B76" s="288" t="str">
        <f>Základ!B76</f>
        <v>Tomáš Turek</v>
      </c>
      <c r="C76" s="288" t="str">
        <f>Základ!C76</f>
        <v>CTIRAD TROUBSKO</v>
      </c>
      <c r="D76" s="273">
        <f>SUM(Základ!D76,Základ!F76)</f>
        <v>180</v>
      </c>
      <c r="E76" s="273">
        <f>SUM(Základ!E76,Základ!G76)</f>
        <v>103</v>
      </c>
      <c r="F76" s="273">
        <f t="shared" si="0"/>
        <v>283</v>
      </c>
      <c r="G76" s="273">
        <f>SUM(Základ!I76)</f>
        <v>2</v>
      </c>
      <c r="H76" s="273"/>
      <c r="I76" s="299" t="s">
        <v>2299</v>
      </c>
      <c r="J76" s="300" t="s">
        <v>2300</v>
      </c>
      <c r="K76" s="300" t="s">
        <v>2301</v>
      </c>
      <c r="L76" s="300" t="s">
        <v>2302</v>
      </c>
      <c r="M76" s="300" t="s">
        <v>2303</v>
      </c>
      <c r="N76" s="300" t="s">
        <v>2304</v>
      </c>
      <c r="O76" s="300" t="s">
        <v>768</v>
      </c>
      <c r="P76" s="300" t="s">
        <v>2305</v>
      </c>
      <c r="Q76" s="300" t="s">
        <v>2306</v>
      </c>
      <c r="R76" s="300" t="s">
        <v>2307</v>
      </c>
      <c r="S76" s="290"/>
      <c r="T76" s="290"/>
      <c r="U76" s="277"/>
      <c r="V76" s="277"/>
      <c r="W76" s="277"/>
      <c r="X76" s="277"/>
      <c r="Y76" s="277"/>
      <c r="Z76" s="277"/>
    </row>
    <row r="77" spans="1:26" ht="12.75" customHeight="1" x14ac:dyDescent="0.15">
      <c r="A77" s="292">
        <v>75</v>
      </c>
      <c r="B77" s="288" t="str">
        <f>Základ!B77</f>
        <v>Tobiáš Turek</v>
      </c>
      <c r="C77" s="288" t="str">
        <f>Základ!C77</f>
        <v>CTIRAD TROUBSKO</v>
      </c>
      <c r="D77" s="273">
        <f>SUM(Základ!D77,Základ!F77)</f>
        <v>177</v>
      </c>
      <c r="E77" s="273">
        <f>SUM(Základ!E77,Základ!G77)</f>
        <v>60</v>
      </c>
      <c r="F77" s="273">
        <f t="shared" si="0"/>
        <v>237</v>
      </c>
      <c r="G77" s="273">
        <f>SUM(Základ!I77)</f>
        <v>7</v>
      </c>
      <c r="H77" s="273"/>
      <c r="I77" s="299" t="s">
        <v>2308</v>
      </c>
      <c r="J77" s="300" t="s">
        <v>2309</v>
      </c>
      <c r="K77" s="300" t="s">
        <v>2310</v>
      </c>
      <c r="L77" s="300" t="s">
        <v>2311</v>
      </c>
      <c r="M77" s="300" t="s">
        <v>2312</v>
      </c>
      <c r="N77" s="300" t="s">
        <v>2313</v>
      </c>
      <c r="O77" s="300" t="s">
        <v>778</v>
      </c>
      <c r="P77" s="300" t="s">
        <v>2314</v>
      </c>
      <c r="Q77" s="300" t="s">
        <v>2315</v>
      </c>
      <c r="R77" s="300" t="s">
        <v>2316</v>
      </c>
      <c r="S77" s="290"/>
      <c r="T77" s="290"/>
      <c r="U77" s="277"/>
      <c r="V77" s="277"/>
      <c r="W77" s="277"/>
      <c r="X77" s="277"/>
      <c r="Y77" s="277"/>
      <c r="Z77" s="277"/>
    </row>
    <row r="78" spans="1:26" ht="12.75" customHeight="1" x14ac:dyDescent="0.15">
      <c r="A78" s="292">
        <v>76</v>
      </c>
      <c r="B78" s="288" t="str">
        <f>Základ!B78</f>
        <v>Matěj Pospíšil</v>
      </c>
      <c r="C78" s="288" t="str">
        <f>Základ!C78</f>
        <v>CTIRAD TROUBSKO</v>
      </c>
      <c r="D78" s="273">
        <f>SUM(Základ!D78,Základ!F78)</f>
        <v>0</v>
      </c>
      <c r="E78" s="273">
        <f>SUM(Základ!E78,Základ!G78)</f>
        <v>0</v>
      </c>
      <c r="F78" s="273">
        <f t="shared" si="0"/>
        <v>0</v>
      </c>
      <c r="G78" s="273">
        <f>SUM(Základ!I78)</f>
        <v>0</v>
      </c>
      <c r="H78" s="273"/>
      <c r="I78" s="299" t="s">
        <v>2317</v>
      </c>
      <c r="J78" s="300" t="s">
        <v>2318</v>
      </c>
      <c r="K78" s="300" t="s">
        <v>2319</v>
      </c>
      <c r="L78" s="300" t="s">
        <v>2320</v>
      </c>
      <c r="M78" s="300" t="s">
        <v>2321</v>
      </c>
      <c r="N78" s="300" t="s">
        <v>2322</v>
      </c>
      <c r="O78" s="300" t="s">
        <v>788</v>
      </c>
      <c r="P78" s="300" t="s">
        <v>2323</v>
      </c>
      <c r="Q78" s="300" t="s">
        <v>2324</v>
      </c>
      <c r="R78" s="300" t="s">
        <v>2325</v>
      </c>
      <c r="S78" s="290"/>
      <c r="T78" s="290"/>
      <c r="U78" s="277"/>
      <c r="V78" s="277"/>
      <c r="W78" s="277"/>
      <c r="X78" s="277"/>
      <c r="Y78" s="277"/>
      <c r="Z78" s="277"/>
    </row>
    <row r="79" spans="1:26" ht="12.75" customHeight="1" x14ac:dyDescent="0.15">
      <c r="A79" s="292">
        <v>77</v>
      </c>
      <c r="B79" s="288" t="str">
        <f>Základ!B79</f>
        <v>0</v>
      </c>
      <c r="C79" s="288" t="str">
        <f>Základ!C79</f>
        <v>CTIRAD TROUBSKO</v>
      </c>
      <c r="D79" s="273">
        <f>SUM(Základ!D79,Základ!F79)</f>
        <v>0</v>
      </c>
      <c r="E79" s="273">
        <f>SUM(Základ!E79,Základ!G79)</f>
        <v>0</v>
      </c>
      <c r="F79" s="273">
        <f t="shared" si="0"/>
        <v>0</v>
      </c>
      <c r="G79" s="273">
        <f>SUM(Základ!I79)</f>
        <v>0</v>
      </c>
      <c r="H79" s="273"/>
      <c r="I79" s="299" t="s">
        <v>2326</v>
      </c>
      <c r="J79" s="300" t="s">
        <v>2327</v>
      </c>
      <c r="K79" s="300" t="s">
        <v>2328</v>
      </c>
      <c r="L79" s="300" t="s">
        <v>2329</v>
      </c>
      <c r="M79" s="300" t="s">
        <v>2330</v>
      </c>
      <c r="N79" s="300" t="s">
        <v>2331</v>
      </c>
      <c r="O79" s="300" t="s">
        <v>798</v>
      </c>
      <c r="P79" s="300" t="s">
        <v>2332</v>
      </c>
      <c r="Q79" s="300" t="s">
        <v>2333</v>
      </c>
      <c r="R79" s="300" t="s">
        <v>2334</v>
      </c>
      <c r="S79" s="290"/>
      <c r="T79" s="290"/>
      <c r="U79" s="277"/>
      <c r="V79" s="277"/>
      <c r="W79" s="277"/>
      <c r="X79" s="277"/>
      <c r="Y79" s="277"/>
      <c r="Z79" s="277"/>
    </row>
    <row r="80" spans="1:26" ht="12.75" customHeight="1" x14ac:dyDescent="0.15">
      <c r="A80" s="291">
        <v>78</v>
      </c>
      <c r="B80" s="288" t="str">
        <f>Základ!B80</f>
        <v>Martin Mazáček</v>
      </c>
      <c r="C80" s="288" t="str">
        <f>Základ!C80</f>
        <v>KRČMA DĚTENICE „A“</v>
      </c>
      <c r="D80" s="273">
        <f>SUM(Základ!D80,Základ!F80)</f>
        <v>187</v>
      </c>
      <c r="E80" s="273">
        <f>SUM(Základ!E80,Základ!G80)</f>
        <v>94</v>
      </c>
      <c r="F80" s="273">
        <f t="shared" si="0"/>
        <v>281</v>
      </c>
      <c r="G80" s="273">
        <f>SUM(Základ!I80)</f>
        <v>1</v>
      </c>
      <c r="H80" s="273"/>
      <c r="I80" s="299" t="s">
        <v>2335</v>
      </c>
      <c r="J80" s="300" t="s">
        <v>2336</v>
      </c>
      <c r="K80" s="300" t="s">
        <v>2337</v>
      </c>
      <c r="L80" s="300" t="s">
        <v>2338</v>
      </c>
      <c r="M80" s="300" t="s">
        <v>2339</v>
      </c>
      <c r="N80" s="300" t="s">
        <v>2340</v>
      </c>
      <c r="O80" s="300" t="s">
        <v>768</v>
      </c>
      <c r="P80" s="300" t="s">
        <v>2341</v>
      </c>
      <c r="Q80" s="300" t="s">
        <v>2342</v>
      </c>
      <c r="R80" s="300" t="s">
        <v>2343</v>
      </c>
      <c r="S80" s="290"/>
      <c r="T80" s="290"/>
      <c r="U80" s="277"/>
      <c r="V80" s="277"/>
      <c r="W80" s="277"/>
      <c r="X80" s="277"/>
      <c r="Y80" s="277"/>
      <c r="Z80" s="277"/>
    </row>
    <row r="81" spans="1:26" ht="12.75" customHeight="1" x14ac:dyDescent="0.15">
      <c r="A81" s="291">
        <v>79</v>
      </c>
      <c r="B81" s="288" t="str">
        <f>Základ!B81</f>
        <v>Petr Portyš ml.</v>
      </c>
      <c r="C81" s="288" t="str">
        <f>Základ!C81</f>
        <v>KRČMA DĚTENICE „A“</v>
      </c>
      <c r="D81" s="273">
        <f>SUM(Základ!D81,Základ!F81)</f>
        <v>171</v>
      </c>
      <c r="E81" s="273">
        <f>SUM(Základ!E81,Základ!G81)</f>
        <v>72</v>
      </c>
      <c r="F81" s="273">
        <f t="shared" si="0"/>
        <v>243</v>
      </c>
      <c r="G81" s="273">
        <f>SUM(Základ!I81)</f>
        <v>4</v>
      </c>
      <c r="H81" s="273"/>
      <c r="I81" s="299" t="s">
        <v>2344</v>
      </c>
      <c r="J81" s="300" t="s">
        <v>2345</v>
      </c>
      <c r="K81" s="300" t="s">
        <v>2346</v>
      </c>
      <c r="L81" s="300" t="s">
        <v>2347</v>
      </c>
      <c r="M81" s="300" t="s">
        <v>2348</v>
      </c>
      <c r="N81" s="300" t="s">
        <v>2349</v>
      </c>
      <c r="O81" s="300" t="s">
        <v>778</v>
      </c>
      <c r="P81" s="300" t="s">
        <v>2350</v>
      </c>
      <c r="Q81" s="300" t="s">
        <v>2351</v>
      </c>
      <c r="R81" s="300" t="s">
        <v>2352</v>
      </c>
      <c r="S81" s="290"/>
      <c r="T81" s="290"/>
      <c r="U81" s="277"/>
      <c r="V81" s="277"/>
      <c r="W81" s="277"/>
      <c r="X81" s="277"/>
      <c r="Y81" s="277"/>
      <c r="Z81" s="277"/>
    </row>
    <row r="82" spans="1:26" ht="12.75" customHeight="1" x14ac:dyDescent="0.15">
      <c r="A82" s="291">
        <v>80</v>
      </c>
      <c r="B82" s="288" t="str">
        <f>Základ!B82</f>
        <v>Petr Portyš st.</v>
      </c>
      <c r="C82" s="288" t="str">
        <f>Základ!C82</f>
        <v>KRČMA DĚTENICE „A“</v>
      </c>
      <c r="D82" s="273">
        <f>SUM(Základ!D82,Základ!F82)</f>
        <v>198</v>
      </c>
      <c r="E82" s="273">
        <f>SUM(Základ!E82,Základ!G82)</f>
        <v>86</v>
      </c>
      <c r="F82" s="273">
        <f t="shared" si="0"/>
        <v>284</v>
      </c>
      <c r="G82" s="273">
        <f>SUM(Základ!I82)</f>
        <v>2</v>
      </c>
      <c r="H82" s="273"/>
      <c r="I82" s="299" t="s">
        <v>2353</v>
      </c>
      <c r="J82" s="300" t="s">
        <v>2354</v>
      </c>
      <c r="K82" s="300" t="s">
        <v>2355</v>
      </c>
      <c r="L82" s="300" t="s">
        <v>2356</v>
      </c>
      <c r="M82" s="300" t="s">
        <v>2357</v>
      </c>
      <c r="N82" s="300" t="s">
        <v>2358</v>
      </c>
      <c r="O82" s="300" t="s">
        <v>788</v>
      </c>
      <c r="P82" s="300" t="s">
        <v>2359</v>
      </c>
      <c r="Q82" s="300" t="s">
        <v>2360</v>
      </c>
      <c r="R82" s="300" t="s">
        <v>2361</v>
      </c>
      <c r="S82" s="290"/>
      <c r="T82" s="290"/>
      <c r="U82" s="277"/>
      <c r="V82" s="277"/>
      <c r="W82" s="277"/>
      <c r="X82" s="277"/>
      <c r="Y82" s="277"/>
      <c r="Z82" s="277"/>
    </row>
    <row r="83" spans="1:26" ht="12.75" customHeight="1" x14ac:dyDescent="0.15">
      <c r="A83" s="291">
        <v>81</v>
      </c>
      <c r="B83" s="288" t="str">
        <f>Základ!B83</f>
        <v>Michaela Nožičková (h)</v>
      </c>
      <c r="C83" s="288" t="str">
        <f>Základ!C83</f>
        <v>KRČMA DĚTENICE „A“</v>
      </c>
      <c r="D83" s="273">
        <f>SUM(Základ!D83,Základ!F83)</f>
        <v>196</v>
      </c>
      <c r="E83" s="273">
        <f>SUM(Základ!E83,Základ!G83)</f>
        <v>89</v>
      </c>
      <c r="F83" s="273">
        <f t="shared" si="0"/>
        <v>285</v>
      </c>
      <c r="G83" s="273">
        <f>SUM(Základ!I83)</f>
        <v>6</v>
      </c>
      <c r="H83" s="273"/>
      <c r="I83" s="299" t="s">
        <v>2362</v>
      </c>
      <c r="J83" s="300" t="s">
        <v>2363</v>
      </c>
      <c r="K83" s="300" t="s">
        <v>2364</v>
      </c>
      <c r="L83" s="300" t="s">
        <v>2365</v>
      </c>
      <c r="M83" s="300" t="s">
        <v>2366</v>
      </c>
      <c r="N83" s="300" t="s">
        <v>2367</v>
      </c>
      <c r="O83" s="300" t="s">
        <v>798</v>
      </c>
      <c r="P83" s="300" t="s">
        <v>2368</v>
      </c>
      <c r="Q83" s="300" t="s">
        <v>2369</v>
      </c>
      <c r="R83" s="300" t="s">
        <v>2370</v>
      </c>
      <c r="S83" s="290"/>
      <c r="T83" s="290"/>
      <c r="U83" s="277"/>
      <c r="V83" s="277"/>
      <c r="W83" s="277"/>
      <c r="X83" s="277"/>
      <c r="Y83" s="277"/>
      <c r="Z83" s="277"/>
    </row>
    <row r="84" spans="1:26" ht="12.75" customHeight="1" x14ac:dyDescent="0.15">
      <c r="A84" s="291">
        <v>82</v>
      </c>
      <c r="B84" s="288" t="str">
        <f>Základ!B84</f>
        <v>Jiří Douša</v>
      </c>
      <c r="C84" s="288" t="str">
        <f>Základ!C84</f>
        <v>KRČMA DĚTENICE „A“</v>
      </c>
      <c r="D84" s="273">
        <f>SUM(Základ!D84,Základ!F84)</f>
        <v>0</v>
      </c>
      <c r="E84" s="273">
        <f>SUM(Základ!E84,Základ!G84)</f>
        <v>0</v>
      </c>
      <c r="F84" s="273">
        <f t="shared" si="0"/>
        <v>0</v>
      </c>
      <c r="G84" s="273">
        <f>SUM(Základ!I84)</f>
        <v>0</v>
      </c>
      <c r="H84" s="273"/>
      <c r="I84" s="299" t="s">
        <v>2371</v>
      </c>
      <c r="J84" s="300" t="s">
        <v>2372</v>
      </c>
      <c r="K84" s="300" t="s">
        <v>2373</v>
      </c>
      <c r="L84" s="300" t="s">
        <v>2374</v>
      </c>
      <c r="M84" s="300" t="s">
        <v>2375</v>
      </c>
      <c r="N84" s="300" t="s">
        <v>2376</v>
      </c>
      <c r="O84" s="300" t="s">
        <v>768</v>
      </c>
      <c r="P84" s="300" t="s">
        <v>2377</v>
      </c>
      <c r="Q84" s="300" t="s">
        <v>2378</v>
      </c>
      <c r="R84" s="300" t="s">
        <v>2379</v>
      </c>
      <c r="S84" s="290"/>
      <c r="T84" s="290"/>
      <c r="U84" s="277"/>
      <c r="V84" s="277"/>
      <c r="W84" s="277"/>
      <c r="X84" s="277"/>
      <c r="Y84" s="277"/>
      <c r="Z84" s="277"/>
    </row>
    <row r="85" spans="1:26" ht="12.75" customHeight="1" x14ac:dyDescent="0.15">
      <c r="A85" s="291">
        <v>83</v>
      </c>
      <c r="B85" s="288" t="str">
        <f>Základ!B85</f>
        <v>Luděk Šulc</v>
      </c>
      <c r="C85" s="288" t="str">
        <f>Základ!C85</f>
        <v>KRČMA DĚTENICE „A“</v>
      </c>
      <c r="D85" s="273">
        <f>SUM(Základ!D85,Základ!F85)</f>
        <v>0</v>
      </c>
      <c r="E85" s="273">
        <f>SUM(Základ!E85,Základ!G85)</f>
        <v>0</v>
      </c>
      <c r="F85" s="273">
        <f t="shared" si="0"/>
        <v>0</v>
      </c>
      <c r="G85" s="273">
        <f>SUM(Základ!I85)</f>
        <v>0</v>
      </c>
      <c r="H85" s="273"/>
      <c r="I85" s="299" t="s">
        <v>2380</v>
      </c>
      <c r="J85" s="300" t="s">
        <v>2381</v>
      </c>
      <c r="K85" s="300" t="s">
        <v>2382</v>
      </c>
      <c r="L85" s="300" t="s">
        <v>2383</v>
      </c>
      <c r="M85" s="300" t="s">
        <v>2384</v>
      </c>
      <c r="N85" s="300" t="s">
        <v>2385</v>
      </c>
      <c r="O85" s="300" t="s">
        <v>778</v>
      </c>
      <c r="P85" s="300" t="s">
        <v>2386</v>
      </c>
      <c r="Q85" s="300" t="s">
        <v>2387</v>
      </c>
      <c r="R85" s="300" t="s">
        <v>2388</v>
      </c>
      <c r="S85" s="290"/>
      <c r="T85" s="290"/>
      <c r="U85" s="277"/>
      <c r="V85" s="277"/>
      <c r="W85" s="277"/>
      <c r="X85" s="277"/>
      <c r="Y85" s="277"/>
      <c r="Z85" s="277"/>
    </row>
    <row r="86" spans="1:26" ht="12.75" customHeight="1" x14ac:dyDescent="0.15">
      <c r="A86" s="291">
        <v>84</v>
      </c>
      <c r="B86" s="288" t="str">
        <f>Základ!B86</f>
        <v>Jiří Šolc</v>
      </c>
      <c r="C86" s="288" t="str">
        <f>Základ!C86</f>
        <v>KRČMA DĚTENICE „A“</v>
      </c>
      <c r="D86" s="273">
        <f>SUM(Základ!D86,Základ!F86)</f>
        <v>0</v>
      </c>
      <c r="E86" s="273">
        <f>SUM(Základ!E86,Základ!G86)</f>
        <v>0</v>
      </c>
      <c r="F86" s="273">
        <f t="shared" si="0"/>
        <v>0</v>
      </c>
      <c r="G86" s="273">
        <f>SUM(Základ!I86)</f>
        <v>0</v>
      </c>
      <c r="H86" s="273"/>
      <c r="I86" s="299" t="s">
        <v>2389</v>
      </c>
      <c r="J86" s="300" t="s">
        <v>2390</v>
      </c>
      <c r="K86" s="300" t="s">
        <v>2391</v>
      </c>
      <c r="L86" s="300" t="s">
        <v>2392</v>
      </c>
      <c r="M86" s="300" t="s">
        <v>2393</v>
      </c>
      <c r="N86" s="300" t="s">
        <v>2394</v>
      </c>
      <c r="O86" s="300" t="s">
        <v>788</v>
      </c>
      <c r="P86" s="300" t="s">
        <v>2395</v>
      </c>
      <c r="Q86" s="300" t="s">
        <v>2396</v>
      </c>
      <c r="R86" s="300" t="s">
        <v>2397</v>
      </c>
      <c r="S86" s="290"/>
      <c r="T86" s="290"/>
      <c r="U86" s="277"/>
      <c r="V86" s="277"/>
      <c r="W86" s="277"/>
      <c r="X86" s="277"/>
      <c r="Y86" s="277"/>
      <c r="Z86" s="277"/>
    </row>
    <row r="87" spans="1:26" ht="12.75" customHeight="1" x14ac:dyDescent="0.15">
      <c r="A87" s="292">
        <v>85</v>
      </c>
      <c r="B87" s="288" t="str">
        <f>Základ!B87</f>
        <v>Václav Procházka</v>
      </c>
      <c r="C87" s="288" t="str">
        <f>Základ!C87</f>
        <v>TESPO HOŘICE</v>
      </c>
      <c r="D87" s="273">
        <f>SUM(Základ!D87,Základ!F87)</f>
        <v>198</v>
      </c>
      <c r="E87" s="273">
        <f>SUM(Základ!E87,Základ!G87)</f>
        <v>90</v>
      </c>
      <c r="F87" s="273">
        <f t="shared" si="0"/>
        <v>288</v>
      </c>
      <c r="G87" s="273">
        <f>SUM(Základ!I87)</f>
        <v>5</v>
      </c>
      <c r="H87" s="273"/>
      <c r="I87" s="299" t="s">
        <v>2398</v>
      </c>
      <c r="J87" s="300" t="s">
        <v>2399</v>
      </c>
      <c r="K87" s="300" t="s">
        <v>2400</v>
      </c>
      <c r="L87" s="300" t="s">
        <v>2401</v>
      </c>
      <c r="M87" s="300" t="s">
        <v>2402</v>
      </c>
      <c r="N87" s="300" t="s">
        <v>2403</v>
      </c>
      <c r="O87" s="300" t="s">
        <v>798</v>
      </c>
      <c r="P87" s="300" t="s">
        <v>2404</v>
      </c>
      <c r="Q87" s="300" t="s">
        <v>2405</v>
      </c>
      <c r="R87" s="300" t="s">
        <v>2406</v>
      </c>
      <c r="S87" s="290"/>
      <c r="T87" s="290"/>
      <c r="U87" s="277"/>
      <c r="V87" s="277"/>
      <c r="W87" s="277"/>
      <c r="X87" s="277"/>
      <c r="Y87" s="277"/>
      <c r="Z87" s="277"/>
    </row>
    <row r="88" spans="1:26" ht="12.75" customHeight="1" x14ac:dyDescent="0.15">
      <c r="A88" s="292">
        <v>86</v>
      </c>
      <c r="B88" s="288" t="str">
        <f>Základ!B88</f>
        <v>Ladislav Rolc</v>
      </c>
      <c r="C88" s="288" t="str">
        <f>Základ!C88</f>
        <v>TESPO HOŘICE</v>
      </c>
      <c r="D88" s="273">
        <f>SUM(Základ!D88,Základ!F88)</f>
        <v>194</v>
      </c>
      <c r="E88" s="273">
        <f>SUM(Základ!E88,Základ!G88)</f>
        <v>90</v>
      </c>
      <c r="F88" s="273">
        <f t="shared" si="0"/>
        <v>284</v>
      </c>
      <c r="G88" s="273">
        <f>SUM(Základ!I88)</f>
        <v>2</v>
      </c>
      <c r="H88" s="273"/>
      <c r="I88" s="299" t="s">
        <v>2407</v>
      </c>
      <c r="J88" s="300" t="s">
        <v>2408</v>
      </c>
      <c r="K88" s="300" t="s">
        <v>2409</v>
      </c>
      <c r="L88" s="300" t="s">
        <v>2410</v>
      </c>
      <c r="M88" s="300" t="s">
        <v>2411</v>
      </c>
      <c r="N88" s="300" t="s">
        <v>2412</v>
      </c>
      <c r="O88" s="300" t="s">
        <v>768</v>
      </c>
      <c r="P88" s="300" t="s">
        <v>2413</v>
      </c>
      <c r="Q88" s="300" t="s">
        <v>2414</v>
      </c>
      <c r="R88" s="300" t="s">
        <v>2415</v>
      </c>
      <c r="S88" s="290"/>
      <c r="T88" s="290"/>
      <c r="U88" s="277"/>
      <c r="V88" s="277"/>
      <c r="W88" s="277"/>
      <c r="X88" s="277"/>
      <c r="Y88" s="277"/>
      <c r="Z88" s="277"/>
    </row>
    <row r="89" spans="1:26" ht="12.75" customHeight="1" x14ac:dyDescent="0.15">
      <c r="A89" s="292">
        <v>87</v>
      </c>
      <c r="B89" s="288" t="str">
        <f>Základ!B89</f>
        <v>Zbyněk Novotný</v>
      </c>
      <c r="C89" s="288" t="str">
        <f>Základ!C89</f>
        <v>TESPO HOŘICE</v>
      </c>
      <c r="D89" s="273">
        <f>SUM(Základ!D89,Základ!F89)</f>
        <v>198</v>
      </c>
      <c r="E89" s="273">
        <f>SUM(Základ!E89,Základ!G89)</f>
        <v>95</v>
      </c>
      <c r="F89" s="273">
        <f t="shared" si="0"/>
        <v>293</v>
      </c>
      <c r="G89" s="273">
        <f>SUM(Základ!I89)</f>
        <v>3</v>
      </c>
      <c r="H89" s="273"/>
      <c r="I89" s="299" t="s">
        <v>2416</v>
      </c>
      <c r="J89" s="300" t="s">
        <v>2417</v>
      </c>
      <c r="K89" s="300" t="s">
        <v>2418</v>
      </c>
      <c r="L89" s="300" t="s">
        <v>2419</v>
      </c>
      <c r="M89" s="300" t="s">
        <v>2420</v>
      </c>
      <c r="N89" s="300" t="s">
        <v>2421</v>
      </c>
      <c r="O89" s="300" t="s">
        <v>778</v>
      </c>
      <c r="P89" s="300" t="s">
        <v>2422</v>
      </c>
      <c r="Q89" s="300" t="s">
        <v>2423</v>
      </c>
      <c r="R89" s="300" t="s">
        <v>2424</v>
      </c>
      <c r="S89" s="290"/>
      <c r="T89" s="290"/>
      <c r="U89" s="277"/>
      <c r="V89" s="277"/>
      <c r="W89" s="277"/>
      <c r="X89" s="277"/>
      <c r="Y89" s="277"/>
      <c r="Z89" s="277"/>
    </row>
    <row r="90" spans="1:26" ht="12.75" customHeight="1" x14ac:dyDescent="0.15">
      <c r="A90" s="292">
        <v>88</v>
      </c>
      <c r="B90" s="288" t="str">
        <f>Základ!B90</f>
        <v>Pavel Frait</v>
      </c>
      <c r="C90" s="288" t="str">
        <f>Základ!C90</f>
        <v>TESPO HOŘICE</v>
      </c>
      <c r="D90" s="273">
        <f>SUM(Základ!D90,Základ!F90)</f>
        <v>183</v>
      </c>
      <c r="E90" s="273">
        <f>SUM(Základ!E90,Základ!G90)</f>
        <v>107</v>
      </c>
      <c r="F90" s="273">
        <f t="shared" si="0"/>
        <v>290</v>
      </c>
      <c r="G90" s="273">
        <f>SUM(Základ!I90)</f>
        <v>1</v>
      </c>
      <c r="H90" s="273"/>
      <c r="I90" s="299" t="s">
        <v>2425</v>
      </c>
      <c r="J90" s="300" t="s">
        <v>2426</v>
      </c>
      <c r="K90" s="300" t="s">
        <v>2427</v>
      </c>
      <c r="L90" s="300" t="s">
        <v>2428</v>
      </c>
      <c r="M90" s="300" t="s">
        <v>2429</v>
      </c>
      <c r="N90" s="300" t="s">
        <v>2430</v>
      </c>
      <c r="O90" s="300" t="s">
        <v>788</v>
      </c>
      <c r="P90" s="300" t="s">
        <v>2431</v>
      </c>
      <c r="Q90" s="300" t="s">
        <v>2432</v>
      </c>
      <c r="R90" s="300" t="s">
        <v>2433</v>
      </c>
      <c r="S90" s="290"/>
      <c r="T90" s="290"/>
      <c r="U90" s="277"/>
      <c r="V90" s="277"/>
      <c r="W90" s="277"/>
      <c r="X90" s="277"/>
      <c r="Y90" s="277"/>
      <c r="Z90" s="277"/>
    </row>
    <row r="91" spans="1:26" ht="12.75" customHeight="1" x14ac:dyDescent="0.15">
      <c r="A91" s="292">
        <v>89</v>
      </c>
      <c r="B91" s="288" t="str">
        <f>Základ!B91</f>
        <v>Jan Jaroš</v>
      </c>
      <c r="C91" s="288" t="str">
        <f>Základ!C91</f>
        <v>TESPO HOŘICE</v>
      </c>
      <c r="D91" s="273">
        <f>SUM(Základ!D91,Základ!F91)</f>
        <v>0</v>
      </c>
      <c r="E91" s="273">
        <f>SUM(Základ!E91,Základ!G91)</f>
        <v>0</v>
      </c>
      <c r="F91" s="273">
        <f t="shared" si="0"/>
        <v>0</v>
      </c>
      <c r="G91" s="273">
        <f>SUM(Základ!I91)</f>
        <v>0</v>
      </c>
      <c r="H91" s="273"/>
      <c r="I91" s="299" t="s">
        <v>2434</v>
      </c>
      <c r="J91" s="300" t="s">
        <v>2435</v>
      </c>
      <c r="K91" s="300" t="s">
        <v>2436</v>
      </c>
      <c r="L91" s="300" t="s">
        <v>2437</v>
      </c>
      <c r="M91" s="300" t="s">
        <v>2438</v>
      </c>
      <c r="N91" s="300" t="s">
        <v>2439</v>
      </c>
      <c r="O91" s="300" t="s">
        <v>798</v>
      </c>
      <c r="P91" s="300" t="s">
        <v>2440</v>
      </c>
      <c r="Q91" s="300" t="s">
        <v>2441</v>
      </c>
      <c r="R91" s="300" t="s">
        <v>2442</v>
      </c>
      <c r="S91" s="290"/>
      <c r="T91" s="290"/>
      <c r="U91" s="277"/>
      <c r="V91" s="277"/>
      <c r="W91" s="277"/>
      <c r="X91" s="277"/>
      <c r="Y91" s="277"/>
      <c r="Z91" s="277"/>
    </row>
    <row r="92" spans="1:26" ht="12.75" customHeight="1" x14ac:dyDescent="0.15">
      <c r="A92" s="292">
        <v>90</v>
      </c>
      <c r="B92" s="288" t="str">
        <f>Základ!B92</f>
        <v>0</v>
      </c>
      <c r="C92" s="288" t="str">
        <f>Základ!C92</f>
        <v>0</v>
      </c>
      <c r="D92" s="273">
        <f>SUM(Základ!D92,Základ!F92)</f>
        <v>0</v>
      </c>
      <c r="E92" s="273">
        <f>SUM(Základ!E92,Základ!G92)</f>
        <v>0</v>
      </c>
      <c r="F92" s="273">
        <f t="shared" si="0"/>
        <v>0</v>
      </c>
      <c r="G92" s="273">
        <f>SUM(Základ!I92)</f>
        <v>0</v>
      </c>
      <c r="H92" s="273"/>
      <c r="I92" s="299" t="s">
        <v>2443</v>
      </c>
      <c r="J92" s="300" t="s">
        <v>2444</v>
      </c>
      <c r="K92" s="300" t="s">
        <v>2445</v>
      </c>
      <c r="L92" s="300" t="s">
        <v>2446</v>
      </c>
      <c r="M92" s="300" t="s">
        <v>2447</v>
      </c>
      <c r="N92" s="300" t="s">
        <v>2448</v>
      </c>
      <c r="O92" s="300" t="s">
        <v>768</v>
      </c>
      <c r="P92" s="300" t="s">
        <v>2449</v>
      </c>
      <c r="Q92" s="300" t="s">
        <v>2450</v>
      </c>
      <c r="R92" s="300" t="s">
        <v>2451</v>
      </c>
      <c r="S92" s="290"/>
      <c r="T92" s="290"/>
      <c r="U92" s="277"/>
      <c r="V92" s="277"/>
      <c r="W92" s="277"/>
      <c r="X92" s="277"/>
      <c r="Y92" s="277"/>
      <c r="Z92" s="277"/>
    </row>
    <row r="93" spans="1:26" ht="12.75" customHeight="1" x14ac:dyDescent="0.15">
      <c r="A93" s="292">
        <v>91</v>
      </c>
      <c r="B93" s="288" t="str">
        <f>Základ!B93</f>
        <v>0</v>
      </c>
      <c r="C93" s="288" t="str">
        <f>Základ!C93</f>
        <v>0</v>
      </c>
      <c r="D93" s="273">
        <f>SUM(Základ!D93,Základ!F93)</f>
        <v>0</v>
      </c>
      <c r="E93" s="273">
        <f>SUM(Základ!E93,Základ!G93)</f>
        <v>0</v>
      </c>
      <c r="F93" s="273">
        <f t="shared" si="0"/>
        <v>0</v>
      </c>
      <c r="G93" s="273">
        <f>SUM(Základ!I93)</f>
        <v>0</v>
      </c>
      <c r="H93" s="273"/>
      <c r="I93" s="299" t="s">
        <v>2452</v>
      </c>
      <c r="J93" s="300" t="s">
        <v>2453</v>
      </c>
      <c r="K93" s="300" t="s">
        <v>2454</v>
      </c>
      <c r="L93" s="300" t="s">
        <v>2455</v>
      </c>
      <c r="M93" s="300" t="s">
        <v>2456</v>
      </c>
      <c r="N93" s="300" t="s">
        <v>2457</v>
      </c>
      <c r="O93" s="300" t="s">
        <v>778</v>
      </c>
      <c r="P93" s="300" t="s">
        <v>2458</v>
      </c>
      <c r="Q93" s="300" t="s">
        <v>2459</v>
      </c>
      <c r="R93" s="300" t="s">
        <v>2460</v>
      </c>
      <c r="S93" s="290"/>
      <c r="T93" s="290"/>
      <c r="U93" s="277"/>
      <c r="V93" s="277"/>
      <c r="W93" s="277"/>
      <c r="X93" s="277"/>
      <c r="Y93" s="277"/>
      <c r="Z93" s="277"/>
    </row>
    <row r="94" spans="1:26" ht="12.75" customHeight="1" x14ac:dyDescent="0.15">
      <c r="A94" s="291">
        <v>92</v>
      </c>
      <c r="B94" s="288" t="str">
        <f>Základ!B94</f>
        <v>Tomáš Bartoníček</v>
      </c>
      <c r="C94" s="288" t="str">
        <f>Základ!C94</f>
        <v>HEKŤÁK HOŘICE</v>
      </c>
      <c r="D94" s="273">
        <f>SUM(Základ!D94,Základ!F94)</f>
        <v>196</v>
      </c>
      <c r="E94" s="273">
        <f>SUM(Základ!E94,Základ!G94)</f>
        <v>83</v>
      </c>
      <c r="F94" s="273">
        <f t="shared" si="0"/>
        <v>279</v>
      </c>
      <c r="G94" s="273">
        <f>SUM(Základ!I94)</f>
        <v>6</v>
      </c>
      <c r="H94" s="273"/>
      <c r="I94" s="299" t="s">
        <v>2461</v>
      </c>
      <c r="J94" s="300" t="s">
        <v>2462</v>
      </c>
      <c r="K94" s="300" t="s">
        <v>2463</v>
      </c>
      <c r="L94" s="300" t="s">
        <v>2464</v>
      </c>
      <c r="M94" s="300" t="s">
        <v>2465</v>
      </c>
      <c r="N94" s="300" t="s">
        <v>2466</v>
      </c>
      <c r="O94" s="300" t="s">
        <v>788</v>
      </c>
      <c r="P94" s="300" t="s">
        <v>2467</v>
      </c>
      <c r="Q94" s="300" t="s">
        <v>2468</v>
      </c>
      <c r="R94" s="300" t="s">
        <v>2469</v>
      </c>
      <c r="S94" s="290"/>
      <c r="T94" s="290"/>
      <c r="U94" s="277"/>
      <c r="V94" s="277"/>
      <c r="W94" s="277"/>
      <c r="X94" s="277"/>
      <c r="Y94" s="277"/>
      <c r="Z94" s="277"/>
    </row>
    <row r="95" spans="1:26" ht="12.75" customHeight="1" x14ac:dyDescent="0.15">
      <c r="A95" s="291">
        <v>93</v>
      </c>
      <c r="B95" s="288" t="str">
        <f>Základ!B95</f>
        <v>Luboš Marek</v>
      </c>
      <c r="C95" s="288" t="str">
        <f>Základ!C95</f>
        <v>HEKŤÁK HOŘICE</v>
      </c>
      <c r="D95" s="273">
        <f>SUM(Základ!D95,Základ!F95)</f>
        <v>167</v>
      </c>
      <c r="E95" s="273">
        <f>SUM(Základ!E95,Základ!G95)</f>
        <v>85</v>
      </c>
      <c r="F95" s="273">
        <f t="shared" si="0"/>
        <v>252</v>
      </c>
      <c r="G95" s="273">
        <f>SUM(Základ!I95)</f>
        <v>8</v>
      </c>
      <c r="H95" s="273"/>
      <c r="I95" s="299" t="s">
        <v>2470</v>
      </c>
      <c r="J95" s="300" t="s">
        <v>2471</v>
      </c>
      <c r="K95" s="300" t="s">
        <v>2472</v>
      </c>
      <c r="L95" s="300" t="s">
        <v>2473</v>
      </c>
      <c r="M95" s="300" t="s">
        <v>2474</v>
      </c>
      <c r="N95" s="300" t="s">
        <v>2475</v>
      </c>
      <c r="O95" s="300" t="s">
        <v>798</v>
      </c>
      <c r="P95" s="300" t="s">
        <v>2476</v>
      </c>
      <c r="Q95" s="300" t="s">
        <v>2477</v>
      </c>
      <c r="R95" s="300" t="s">
        <v>2478</v>
      </c>
      <c r="S95" s="290"/>
      <c r="T95" s="290"/>
      <c r="U95" s="277"/>
      <c r="V95" s="277"/>
      <c r="W95" s="277"/>
      <c r="X95" s="277"/>
      <c r="Y95" s="277"/>
      <c r="Z95" s="277"/>
    </row>
    <row r="96" spans="1:26" ht="12.75" customHeight="1" x14ac:dyDescent="0.15">
      <c r="A96" s="291">
        <v>94</v>
      </c>
      <c r="B96" s="288" t="str">
        <f>Základ!B96</f>
        <v>Petr Svoboda</v>
      </c>
      <c r="C96" s="288" t="str">
        <f>Základ!C96</f>
        <v>HEKŤÁK HOŘICE</v>
      </c>
      <c r="D96" s="273">
        <f>SUM(Základ!D96,Základ!F96)</f>
        <v>188</v>
      </c>
      <c r="E96" s="273">
        <f>SUM(Základ!E96,Základ!G96)</f>
        <v>79</v>
      </c>
      <c r="F96" s="273">
        <f t="shared" si="0"/>
        <v>267</v>
      </c>
      <c r="G96" s="273">
        <f>SUM(Základ!I96)</f>
        <v>6</v>
      </c>
      <c r="H96" s="273"/>
      <c r="I96" s="299" t="s">
        <v>2479</v>
      </c>
      <c r="J96" s="300" t="s">
        <v>2480</v>
      </c>
      <c r="K96" s="300" t="s">
        <v>2481</v>
      </c>
      <c r="L96" s="300" t="s">
        <v>2482</v>
      </c>
      <c r="M96" s="300" t="s">
        <v>2483</v>
      </c>
      <c r="N96" s="300" t="s">
        <v>2484</v>
      </c>
      <c r="O96" s="300" t="s">
        <v>768</v>
      </c>
      <c r="P96" s="300" t="s">
        <v>2485</v>
      </c>
      <c r="Q96" s="300" t="s">
        <v>2486</v>
      </c>
      <c r="R96" s="300" t="s">
        <v>2487</v>
      </c>
      <c r="S96" s="290"/>
      <c r="T96" s="290"/>
      <c r="U96" s="277"/>
      <c r="V96" s="277"/>
      <c r="W96" s="277"/>
      <c r="X96" s="277"/>
      <c r="Y96" s="277"/>
      <c r="Z96" s="277"/>
    </row>
    <row r="97" spans="1:26" ht="12.75" customHeight="1" x14ac:dyDescent="0.15">
      <c r="A97" s="291">
        <v>95</v>
      </c>
      <c r="B97" s="288" t="str">
        <f>Základ!B97</f>
        <v>Jiří Marek</v>
      </c>
      <c r="C97" s="288" t="str">
        <f>Základ!C97</f>
        <v>HEKŤÁK HOŘICE</v>
      </c>
      <c r="D97" s="273">
        <f>SUM(Základ!D97,Základ!F97)</f>
        <v>187</v>
      </c>
      <c r="E97" s="273">
        <f>SUM(Základ!E97,Základ!G97)</f>
        <v>106</v>
      </c>
      <c r="F97" s="273">
        <f t="shared" si="0"/>
        <v>293</v>
      </c>
      <c r="G97" s="273">
        <f>SUM(Základ!I97)</f>
        <v>2</v>
      </c>
      <c r="H97" s="273"/>
      <c r="I97" s="299" t="s">
        <v>2488</v>
      </c>
      <c r="J97" s="300" t="s">
        <v>2489</v>
      </c>
      <c r="K97" s="300" t="s">
        <v>2490</v>
      </c>
      <c r="L97" s="300" t="s">
        <v>2491</v>
      </c>
      <c r="M97" s="300" t="s">
        <v>2492</v>
      </c>
      <c r="N97" s="300" t="s">
        <v>2493</v>
      </c>
      <c r="O97" s="300" t="s">
        <v>778</v>
      </c>
      <c r="P97" s="300" t="s">
        <v>2494</v>
      </c>
      <c r="Q97" s="300" t="s">
        <v>2495</v>
      </c>
      <c r="R97" s="300" t="s">
        <v>2496</v>
      </c>
      <c r="S97" s="290"/>
      <c r="T97" s="290"/>
      <c r="U97" s="277"/>
      <c r="V97" s="277"/>
      <c r="W97" s="277"/>
      <c r="X97" s="277"/>
      <c r="Y97" s="277"/>
      <c r="Z97" s="277"/>
    </row>
    <row r="98" spans="1:26" ht="12.75" customHeight="1" x14ac:dyDescent="0.15">
      <c r="A98" s="291">
        <v>96</v>
      </c>
      <c r="B98" s="288" t="str">
        <f>Základ!B98</f>
        <v>Jindřich Kulhánek (h)</v>
      </c>
      <c r="C98" s="288" t="str">
        <f>Základ!C98</f>
        <v>HEKŤÁK HOŘICE</v>
      </c>
      <c r="D98" s="273">
        <f>SUM(Základ!D98,Základ!F98)</f>
        <v>0</v>
      </c>
      <c r="E98" s="273">
        <f>SUM(Základ!E98,Základ!G98)</f>
        <v>0</v>
      </c>
      <c r="F98" s="273">
        <f t="shared" si="0"/>
        <v>0</v>
      </c>
      <c r="G98" s="273">
        <f>SUM(Základ!I98)</f>
        <v>0</v>
      </c>
      <c r="H98" s="273"/>
      <c r="I98" s="299" t="s">
        <v>2497</v>
      </c>
      <c r="J98" s="300" t="s">
        <v>2498</v>
      </c>
      <c r="K98" s="300" t="s">
        <v>2499</v>
      </c>
      <c r="L98" s="300" t="s">
        <v>2500</v>
      </c>
      <c r="M98" s="300" t="s">
        <v>2501</v>
      </c>
      <c r="N98" s="300" t="s">
        <v>2502</v>
      </c>
      <c r="O98" s="300" t="s">
        <v>788</v>
      </c>
      <c r="P98" s="300" t="s">
        <v>2503</v>
      </c>
      <c r="Q98" s="300" t="s">
        <v>2504</v>
      </c>
      <c r="R98" s="300" t="s">
        <v>2505</v>
      </c>
      <c r="S98" s="290"/>
      <c r="T98" s="290"/>
      <c r="U98" s="277"/>
      <c r="V98" s="277"/>
      <c r="W98" s="277"/>
      <c r="X98" s="277"/>
      <c r="Y98" s="277"/>
      <c r="Z98" s="277"/>
    </row>
    <row r="99" spans="1:26" ht="12.75" customHeight="1" x14ac:dyDescent="0.15">
      <c r="A99" s="291">
        <v>97</v>
      </c>
      <c r="B99" s="288" t="str">
        <f>Základ!B99</f>
        <v>Jakub Bartoníček (h)</v>
      </c>
      <c r="C99" s="288" t="str">
        <f>Základ!C99</f>
        <v>HEKŤÁK HOŘICE</v>
      </c>
      <c r="D99" s="273">
        <f>SUM(Základ!D99,Základ!F99)</f>
        <v>0</v>
      </c>
      <c r="E99" s="273">
        <f>SUM(Základ!E99,Základ!G99)</f>
        <v>0</v>
      </c>
      <c r="F99" s="273">
        <f t="shared" si="0"/>
        <v>0</v>
      </c>
      <c r="G99" s="273">
        <f>SUM(Základ!I99)</f>
        <v>0</v>
      </c>
      <c r="H99" s="273"/>
      <c r="I99" s="299" t="s">
        <v>2506</v>
      </c>
      <c r="J99" s="300" t="s">
        <v>2507</v>
      </c>
      <c r="K99" s="300" t="s">
        <v>2508</v>
      </c>
      <c r="L99" s="300" t="s">
        <v>2509</v>
      </c>
      <c r="M99" s="300" t="s">
        <v>2510</v>
      </c>
      <c r="N99" s="300" t="s">
        <v>2511</v>
      </c>
      <c r="O99" s="300" t="s">
        <v>798</v>
      </c>
      <c r="P99" s="300" t="s">
        <v>2512</v>
      </c>
      <c r="Q99" s="300" t="s">
        <v>2513</v>
      </c>
      <c r="R99" s="300" t="s">
        <v>2514</v>
      </c>
      <c r="S99" s="290"/>
      <c r="T99" s="290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91">
        <v>98</v>
      </c>
      <c r="B100" s="288">
        <f>Základ!B100</f>
        <v>0</v>
      </c>
      <c r="C100" s="288">
        <f>Základ!C100</f>
        <v>0</v>
      </c>
      <c r="D100" s="273">
        <f>SUM(Základ!D100,Základ!F100)</f>
        <v>0</v>
      </c>
      <c r="E100" s="273">
        <f>SUM(Základ!E100,Základ!G100)</f>
        <v>0</v>
      </c>
      <c r="F100" s="273">
        <f t="shared" si="0"/>
        <v>0</v>
      </c>
      <c r="G100" s="273">
        <f>SUM(Základ!I100)</f>
        <v>0</v>
      </c>
      <c r="H100" s="273"/>
      <c r="I100" s="299" t="s">
        <v>2515</v>
      </c>
      <c r="J100" s="300" t="s">
        <v>2516</v>
      </c>
      <c r="K100" s="300" t="s">
        <v>2517</v>
      </c>
      <c r="L100" s="300" t="s">
        <v>2518</v>
      </c>
      <c r="M100" s="300" t="s">
        <v>2519</v>
      </c>
      <c r="N100" s="300" t="s">
        <v>2520</v>
      </c>
      <c r="O100" s="300" t="s">
        <v>768</v>
      </c>
      <c r="P100" s="300" t="s">
        <v>2521</v>
      </c>
      <c r="Q100" s="300" t="s">
        <v>2522</v>
      </c>
      <c r="R100" s="300" t="s">
        <v>2523</v>
      </c>
      <c r="S100" s="290"/>
      <c r="T100" s="290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92">
        <v>99</v>
      </c>
      <c r="B101" s="288" t="str">
        <f>Základ!B101</f>
        <v>Patrik Palm</v>
      </c>
      <c r="C101" s="288" t="str">
        <f>Základ!C101</f>
        <v>FOTBAL HOŘICE</v>
      </c>
      <c r="D101" s="273">
        <f>SUM(Základ!D101,Základ!F101)</f>
        <v>180</v>
      </c>
      <c r="E101" s="273">
        <f>SUM(Základ!E101,Základ!G101)</f>
        <v>97</v>
      </c>
      <c r="F101" s="273">
        <f t="shared" si="0"/>
        <v>277</v>
      </c>
      <c r="G101" s="273">
        <f>SUM(Základ!I101)</f>
        <v>3</v>
      </c>
      <c r="H101" s="273"/>
      <c r="I101" s="299" t="s">
        <v>2524</v>
      </c>
      <c r="J101" s="300" t="s">
        <v>2525</v>
      </c>
      <c r="K101" s="300" t="s">
        <v>2526</v>
      </c>
      <c r="L101" s="300" t="s">
        <v>2527</v>
      </c>
      <c r="M101" s="300" t="s">
        <v>2528</v>
      </c>
      <c r="N101" s="300" t="s">
        <v>2529</v>
      </c>
      <c r="O101" s="300" t="s">
        <v>778</v>
      </c>
      <c r="P101" s="300" t="s">
        <v>2530</v>
      </c>
      <c r="Q101" s="300" t="s">
        <v>2531</v>
      </c>
      <c r="R101" s="300" t="s">
        <v>2532</v>
      </c>
      <c r="S101" s="290"/>
      <c r="T101" s="290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92">
        <v>100</v>
      </c>
      <c r="B102" s="288" t="str">
        <f>Základ!B102</f>
        <v>Radek Palm</v>
      </c>
      <c r="C102" s="288" t="str">
        <f>Základ!C102</f>
        <v>FOTBAL HOŘICE</v>
      </c>
      <c r="D102" s="273">
        <f>SUM(Základ!D102,Základ!F102)</f>
        <v>168</v>
      </c>
      <c r="E102" s="273">
        <f>SUM(Základ!E102,Základ!G102)</f>
        <v>95</v>
      </c>
      <c r="F102" s="273">
        <f t="shared" si="0"/>
        <v>263</v>
      </c>
      <c r="G102" s="273">
        <f>SUM(Základ!I102)</f>
        <v>3</v>
      </c>
      <c r="H102" s="273"/>
      <c r="I102" s="299" t="s">
        <v>2533</v>
      </c>
      <c r="J102" s="300" t="s">
        <v>2534</v>
      </c>
      <c r="K102" s="300" t="s">
        <v>2535</v>
      </c>
      <c r="L102" s="300" t="s">
        <v>2536</v>
      </c>
      <c r="M102" s="300" t="s">
        <v>2537</v>
      </c>
      <c r="N102" s="300" t="s">
        <v>2538</v>
      </c>
      <c r="O102" s="300" t="s">
        <v>788</v>
      </c>
      <c r="P102" s="300" t="s">
        <v>2539</v>
      </c>
      <c r="Q102" s="300" t="s">
        <v>2540</v>
      </c>
      <c r="R102" s="300" t="s">
        <v>2541</v>
      </c>
      <c r="S102" s="290"/>
      <c r="T102" s="290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92">
        <v>101</v>
      </c>
      <c r="B103" s="288" t="str">
        <f>Základ!B103</f>
        <v>Josef Koňák</v>
      </c>
      <c r="C103" s="288" t="str">
        <f>Základ!C103</f>
        <v>FOTBAL HOŘICE</v>
      </c>
      <c r="D103" s="273">
        <f>SUM(Základ!D103,Základ!F103)</f>
        <v>192</v>
      </c>
      <c r="E103" s="273">
        <f>SUM(Základ!E103,Základ!G103)</f>
        <v>86</v>
      </c>
      <c r="F103" s="273">
        <f t="shared" si="0"/>
        <v>278</v>
      </c>
      <c r="G103" s="273">
        <f>SUM(Základ!I103)</f>
        <v>4</v>
      </c>
      <c r="H103" s="273"/>
      <c r="I103" s="299" t="s">
        <v>2542</v>
      </c>
      <c r="J103" s="300" t="s">
        <v>2543</v>
      </c>
      <c r="K103" s="300" t="s">
        <v>2544</v>
      </c>
      <c r="L103" s="300" t="s">
        <v>2545</v>
      </c>
      <c r="M103" s="300" t="s">
        <v>2546</v>
      </c>
      <c r="N103" s="300" t="s">
        <v>2547</v>
      </c>
      <c r="O103" s="300" t="s">
        <v>798</v>
      </c>
      <c r="P103" s="300" t="s">
        <v>2548</v>
      </c>
      <c r="Q103" s="300" t="s">
        <v>2549</v>
      </c>
      <c r="R103" s="300" t="s">
        <v>2550</v>
      </c>
      <c r="S103" s="290"/>
      <c r="T103" s="290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92">
        <v>102</v>
      </c>
      <c r="B104" s="288" t="str">
        <f>Základ!B104</f>
        <v>Miloš Fejfar</v>
      </c>
      <c r="C104" s="288" t="str">
        <f>Základ!C104</f>
        <v>FOTBAL HOŘICE</v>
      </c>
      <c r="D104" s="273">
        <f>SUM(Základ!D104,Základ!F104)</f>
        <v>179</v>
      </c>
      <c r="E104" s="273">
        <f>SUM(Základ!E104,Základ!G104)</f>
        <v>117</v>
      </c>
      <c r="F104" s="273">
        <f t="shared" si="0"/>
        <v>296</v>
      </c>
      <c r="G104" s="273">
        <f>SUM(Základ!I104)</f>
        <v>0</v>
      </c>
      <c r="H104" s="273"/>
      <c r="I104" s="299" t="s">
        <v>2551</v>
      </c>
      <c r="J104" s="300" t="s">
        <v>2552</v>
      </c>
      <c r="K104" s="300" t="s">
        <v>2553</v>
      </c>
      <c r="L104" s="300" t="s">
        <v>2554</v>
      </c>
      <c r="M104" s="300" t="s">
        <v>2555</v>
      </c>
      <c r="N104" s="300" t="s">
        <v>2556</v>
      </c>
      <c r="O104" s="300" t="s">
        <v>768</v>
      </c>
      <c r="P104" s="300" t="s">
        <v>2557</v>
      </c>
      <c r="Q104" s="300" t="s">
        <v>2558</v>
      </c>
      <c r="R104" s="300" t="s">
        <v>2559</v>
      </c>
      <c r="S104" s="290"/>
      <c r="T104" s="290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92">
        <v>103</v>
      </c>
      <c r="B105" s="288" t="str">
        <f>Základ!B105</f>
        <v>Denisa Palmová</v>
      </c>
      <c r="C105" s="288" t="str">
        <f>Základ!C105</f>
        <v>FOTBAL HOŘICE</v>
      </c>
      <c r="D105" s="273">
        <f>SUM(Základ!D105,Základ!F105)</f>
        <v>0</v>
      </c>
      <c r="E105" s="273">
        <f>SUM(Základ!E105,Základ!G105)</f>
        <v>0</v>
      </c>
      <c r="F105" s="273">
        <f t="shared" si="0"/>
        <v>0</v>
      </c>
      <c r="G105" s="273">
        <f>SUM(Základ!I105)</f>
        <v>0</v>
      </c>
      <c r="H105" s="273"/>
      <c r="I105" s="299" t="s">
        <v>2560</v>
      </c>
      <c r="J105" s="300" t="s">
        <v>2561</v>
      </c>
      <c r="K105" s="300" t="s">
        <v>2562</v>
      </c>
      <c r="L105" s="300" t="s">
        <v>2563</v>
      </c>
      <c r="M105" s="300" t="s">
        <v>2564</v>
      </c>
      <c r="N105" s="300" t="s">
        <v>2565</v>
      </c>
      <c r="O105" s="300" t="s">
        <v>778</v>
      </c>
      <c r="P105" s="300" t="s">
        <v>2566</v>
      </c>
      <c r="Q105" s="300" t="s">
        <v>2567</v>
      </c>
      <c r="R105" s="300" t="s">
        <v>2568</v>
      </c>
      <c r="S105" s="290"/>
      <c r="T105" s="290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92">
        <v>104</v>
      </c>
      <c r="B106" s="288" t="str">
        <f>Základ!B106</f>
        <v>0</v>
      </c>
      <c r="C106" s="288" t="str">
        <f>Základ!C106</f>
        <v>0</v>
      </c>
      <c r="D106" s="273">
        <f>SUM(Základ!D106,Základ!F106)</f>
        <v>0</v>
      </c>
      <c r="E106" s="273">
        <f>SUM(Základ!E106,Základ!G106)</f>
        <v>0</v>
      </c>
      <c r="F106" s="273">
        <f t="shared" si="0"/>
        <v>0</v>
      </c>
      <c r="G106" s="273">
        <f>SUM(Základ!I106)</f>
        <v>0</v>
      </c>
      <c r="H106" s="273"/>
      <c r="I106" s="299" t="s">
        <v>2569</v>
      </c>
      <c r="J106" s="300" t="s">
        <v>2570</v>
      </c>
      <c r="K106" s="300" t="s">
        <v>2571</v>
      </c>
      <c r="L106" s="300" t="s">
        <v>2572</v>
      </c>
      <c r="M106" s="300" t="s">
        <v>2573</v>
      </c>
      <c r="N106" s="300" t="s">
        <v>2574</v>
      </c>
      <c r="O106" s="300" t="s">
        <v>788</v>
      </c>
      <c r="P106" s="300" t="s">
        <v>2575</v>
      </c>
      <c r="Q106" s="300" t="s">
        <v>2576</v>
      </c>
      <c r="R106" s="300" t="s">
        <v>2577</v>
      </c>
      <c r="S106" s="290"/>
      <c r="T106" s="290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92">
        <v>105</v>
      </c>
      <c r="B107" s="288">
        <f>Základ!B107</f>
        <v>0</v>
      </c>
      <c r="C107" s="288">
        <f>Základ!C107</f>
        <v>0</v>
      </c>
      <c r="D107" s="273">
        <f>SUM(Základ!D107,Základ!F107)</f>
        <v>0</v>
      </c>
      <c r="E107" s="273">
        <f>SUM(Základ!E107,Základ!G107)</f>
        <v>0</v>
      </c>
      <c r="F107" s="273">
        <f t="shared" si="0"/>
        <v>0</v>
      </c>
      <c r="G107" s="273">
        <f>SUM(Základ!I107)</f>
        <v>0</v>
      </c>
      <c r="H107" s="273"/>
      <c r="I107" s="299" t="s">
        <v>2578</v>
      </c>
      <c r="J107" s="300" t="s">
        <v>2579</v>
      </c>
      <c r="K107" s="300" t="s">
        <v>2580</v>
      </c>
      <c r="L107" s="300" t="s">
        <v>2581</v>
      </c>
      <c r="M107" s="300" t="s">
        <v>2582</v>
      </c>
      <c r="N107" s="300" t="s">
        <v>2583</v>
      </c>
      <c r="O107" s="300" t="s">
        <v>798</v>
      </c>
      <c r="P107" s="300" t="s">
        <v>2584</v>
      </c>
      <c r="Q107" s="300" t="s">
        <v>2585</v>
      </c>
      <c r="R107" s="300" t="s">
        <v>2586</v>
      </c>
      <c r="S107" s="290"/>
      <c r="T107" s="290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91">
        <v>106</v>
      </c>
      <c r="B108" s="288" t="str">
        <f>Základ!B108</f>
        <v>Jiří Dědina</v>
      </c>
      <c r="C108" s="288" t="str">
        <f>Základ!C108</f>
        <v>CEREA OSTROMĚŘ</v>
      </c>
      <c r="D108" s="273">
        <f>SUM(Základ!D108,Základ!F108)</f>
        <v>180</v>
      </c>
      <c r="E108" s="273">
        <f>SUM(Základ!E108,Základ!G108)</f>
        <v>90</v>
      </c>
      <c r="F108" s="273">
        <f t="shared" si="0"/>
        <v>270</v>
      </c>
      <c r="G108" s="273">
        <f>SUM(Základ!I108)</f>
        <v>5</v>
      </c>
      <c r="H108" s="273"/>
      <c r="I108" s="299" t="s">
        <v>2587</v>
      </c>
      <c r="J108" s="300" t="s">
        <v>2588</v>
      </c>
      <c r="K108" s="300" t="s">
        <v>2589</v>
      </c>
      <c r="L108" s="300" t="s">
        <v>2590</v>
      </c>
      <c r="M108" s="300" t="s">
        <v>2591</v>
      </c>
      <c r="N108" s="300" t="s">
        <v>2592</v>
      </c>
      <c r="O108" s="300" t="s">
        <v>768</v>
      </c>
      <c r="P108" s="300" t="s">
        <v>2593</v>
      </c>
      <c r="Q108" s="300" t="s">
        <v>2594</v>
      </c>
      <c r="R108" s="300" t="s">
        <v>2595</v>
      </c>
      <c r="S108" s="290"/>
      <c r="T108" s="290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91">
        <v>107</v>
      </c>
      <c r="B109" s="288" t="str">
        <f>Základ!B109</f>
        <v>Michal Havlíček</v>
      </c>
      <c r="C109" s="288" t="str">
        <f>Základ!C109</f>
        <v>CEREA OSTROMĚŘ</v>
      </c>
      <c r="D109" s="273">
        <f>SUM(Základ!D109,Základ!F109)</f>
        <v>206</v>
      </c>
      <c r="E109" s="273">
        <f>SUM(Základ!E109,Základ!G109)</f>
        <v>67</v>
      </c>
      <c r="F109" s="273">
        <f t="shared" si="0"/>
        <v>273</v>
      </c>
      <c r="G109" s="273">
        <f>SUM(Základ!I109)</f>
        <v>8</v>
      </c>
      <c r="H109" s="273"/>
      <c r="I109" s="299" t="s">
        <v>2596</v>
      </c>
      <c r="J109" s="300" t="s">
        <v>2597</v>
      </c>
      <c r="K109" s="300" t="s">
        <v>2598</v>
      </c>
      <c r="L109" s="300" t="s">
        <v>2599</v>
      </c>
      <c r="M109" s="300" t="s">
        <v>2600</v>
      </c>
      <c r="N109" s="300" t="s">
        <v>2601</v>
      </c>
      <c r="O109" s="300" t="s">
        <v>778</v>
      </c>
      <c r="P109" s="300" t="s">
        <v>2602</v>
      </c>
      <c r="Q109" s="300" t="s">
        <v>2603</v>
      </c>
      <c r="R109" s="300" t="s">
        <v>2604</v>
      </c>
      <c r="S109" s="290"/>
      <c r="T109" s="290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91">
        <v>108</v>
      </c>
      <c r="B110" s="288" t="str">
        <f>Základ!B110</f>
        <v>Radislav Pražák</v>
      </c>
      <c r="C110" s="288" t="str">
        <f>Základ!C110</f>
        <v>CEREA OSTROMĚŘ</v>
      </c>
      <c r="D110" s="273">
        <f>SUM(Základ!D110,Základ!F110)</f>
        <v>210</v>
      </c>
      <c r="E110" s="273">
        <f>SUM(Základ!E110,Základ!G110)</f>
        <v>78</v>
      </c>
      <c r="F110" s="273">
        <f t="shared" si="0"/>
        <v>288</v>
      </c>
      <c r="G110" s="273">
        <f>SUM(Základ!I110)</f>
        <v>4</v>
      </c>
      <c r="H110" s="273"/>
      <c r="I110" s="299" t="s">
        <v>2605</v>
      </c>
      <c r="J110" s="300" t="s">
        <v>2606</v>
      </c>
      <c r="K110" s="300" t="s">
        <v>2607</v>
      </c>
      <c r="L110" s="300" t="s">
        <v>2608</v>
      </c>
      <c r="M110" s="300" t="s">
        <v>2609</v>
      </c>
      <c r="N110" s="300" t="s">
        <v>2610</v>
      </c>
      <c r="O110" s="300" t="s">
        <v>788</v>
      </c>
      <c r="P110" s="300" t="s">
        <v>2611</v>
      </c>
      <c r="Q110" s="300" t="s">
        <v>2612</v>
      </c>
      <c r="R110" s="300" t="s">
        <v>2613</v>
      </c>
      <c r="S110" s="290"/>
      <c r="T110" s="290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91">
        <v>109</v>
      </c>
      <c r="B111" s="288" t="str">
        <f>Základ!B111</f>
        <v>Jan Černý (h)</v>
      </c>
      <c r="C111" s="288" t="str">
        <f>Základ!C111</f>
        <v>CEREA OSTROMĚŘ</v>
      </c>
      <c r="D111" s="273">
        <f>SUM(Základ!D111,Základ!F111)</f>
        <v>187</v>
      </c>
      <c r="E111" s="273">
        <f>SUM(Základ!E111,Základ!G111)</f>
        <v>78</v>
      </c>
      <c r="F111" s="273">
        <f t="shared" si="0"/>
        <v>265</v>
      </c>
      <c r="G111" s="273">
        <f>SUM(Základ!I111)</f>
        <v>7</v>
      </c>
      <c r="H111" s="273"/>
      <c r="I111" s="299" t="s">
        <v>2614</v>
      </c>
      <c r="J111" s="300" t="s">
        <v>2615</v>
      </c>
      <c r="K111" s="300" t="s">
        <v>2616</v>
      </c>
      <c r="L111" s="300" t="s">
        <v>2617</v>
      </c>
      <c r="M111" s="300" t="s">
        <v>2618</v>
      </c>
      <c r="N111" s="300" t="s">
        <v>2619</v>
      </c>
      <c r="O111" s="300" t="s">
        <v>798</v>
      </c>
      <c r="P111" s="300" t="s">
        <v>2620</v>
      </c>
      <c r="Q111" s="300" t="s">
        <v>2621</v>
      </c>
      <c r="R111" s="300" t="s">
        <v>2622</v>
      </c>
      <c r="S111" s="290"/>
      <c r="T111" s="290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91">
        <v>110</v>
      </c>
      <c r="B112" s="288" t="str">
        <f>Základ!B112</f>
        <v>Pavol Krčmárik</v>
      </c>
      <c r="C112" s="288" t="str">
        <f>Základ!C112</f>
        <v>CEREA OSTROMĚŘ</v>
      </c>
      <c r="D112" s="273">
        <f>SUM(Základ!D112,Základ!F112)</f>
        <v>0</v>
      </c>
      <c r="E112" s="273">
        <f>SUM(Základ!E112,Základ!G112)</f>
        <v>0</v>
      </c>
      <c r="F112" s="273">
        <f t="shared" si="0"/>
        <v>0</v>
      </c>
      <c r="G112" s="273">
        <f>SUM(Základ!I112)</f>
        <v>0</v>
      </c>
      <c r="H112" s="273"/>
      <c r="I112" s="299" t="s">
        <v>2623</v>
      </c>
      <c r="J112" s="300" t="s">
        <v>2624</v>
      </c>
      <c r="K112" s="300" t="s">
        <v>2625</v>
      </c>
      <c r="L112" s="300" t="s">
        <v>2626</v>
      </c>
      <c r="M112" s="300" t="s">
        <v>2627</v>
      </c>
      <c r="N112" s="300" t="s">
        <v>2628</v>
      </c>
      <c r="O112" s="300" t="s">
        <v>768</v>
      </c>
      <c r="P112" s="300" t="s">
        <v>2629</v>
      </c>
      <c r="Q112" s="300" t="s">
        <v>2630</v>
      </c>
      <c r="R112" s="300" t="s">
        <v>2631</v>
      </c>
      <c r="S112" s="290"/>
      <c r="T112" s="290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91">
        <v>111</v>
      </c>
      <c r="B113" s="288" t="str">
        <f>Základ!B113</f>
        <v>Jakub Šlambera (h)</v>
      </c>
      <c r="C113" s="288" t="str">
        <f>Základ!C113</f>
        <v>CEREA OSTROMĚŘ</v>
      </c>
      <c r="D113" s="273">
        <f>SUM(Základ!D113,Základ!F113)</f>
        <v>0</v>
      </c>
      <c r="E113" s="273">
        <f>SUM(Základ!E113,Základ!G113)</f>
        <v>0</v>
      </c>
      <c r="F113" s="273">
        <f t="shared" si="0"/>
        <v>0</v>
      </c>
      <c r="G113" s="273">
        <f>SUM(Základ!I113)</f>
        <v>0</v>
      </c>
      <c r="H113" s="273"/>
      <c r="I113" s="299" t="s">
        <v>2632</v>
      </c>
      <c r="J113" s="300" t="s">
        <v>2633</v>
      </c>
      <c r="K113" s="300" t="s">
        <v>2634</v>
      </c>
      <c r="L113" s="300" t="s">
        <v>2635</v>
      </c>
      <c r="M113" s="300" t="s">
        <v>2636</v>
      </c>
      <c r="N113" s="300" t="s">
        <v>2637</v>
      </c>
      <c r="O113" s="300" t="s">
        <v>778</v>
      </c>
      <c r="P113" s="300" t="s">
        <v>2638</v>
      </c>
      <c r="Q113" s="300" t="s">
        <v>2639</v>
      </c>
      <c r="R113" s="300" t="s">
        <v>2640</v>
      </c>
      <c r="S113" s="290"/>
      <c r="T113" s="290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91">
        <v>112</v>
      </c>
      <c r="B114" s="288">
        <f>Základ!B114</f>
        <v>0</v>
      </c>
      <c r="C114" s="288" t="str">
        <f>Základ!C114</f>
        <v>CEREA OSTROMĚŘ</v>
      </c>
      <c r="D114" s="273">
        <f>SUM(Základ!D114,Základ!F114)</f>
        <v>0</v>
      </c>
      <c r="E114" s="273">
        <f>SUM(Základ!E114,Základ!G114)</f>
        <v>0</v>
      </c>
      <c r="F114" s="273">
        <f t="shared" si="0"/>
        <v>0</v>
      </c>
      <c r="G114" s="273">
        <f>SUM(Základ!I114)</f>
        <v>0</v>
      </c>
      <c r="H114" s="273"/>
      <c r="I114" s="299" t="s">
        <v>2641</v>
      </c>
      <c r="J114" s="300" t="s">
        <v>2642</v>
      </c>
      <c r="K114" s="300" t="s">
        <v>2643</v>
      </c>
      <c r="L114" s="300" t="s">
        <v>2644</v>
      </c>
      <c r="M114" s="300" t="s">
        <v>2645</v>
      </c>
      <c r="N114" s="300" t="s">
        <v>2646</v>
      </c>
      <c r="O114" s="300" t="s">
        <v>788</v>
      </c>
      <c r="P114" s="300" t="s">
        <v>2647</v>
      </c>
      <c r="Q114" s="300" t="s">
        <v>2648</v>
      </c>
      <c r="R114" s="300" t="s">
        <v>2649</v>
      </c>
      <c r="S114" s="290"/>
      <c r="T114" s="290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92">
        <v>113</v>
      </c>
      <c r="B115" s="273" t="str">
        <f>Základ!B115</f>
        <v>Pavel Trudič</v>
      </c>
      <c r="C115" s="288" t="str">
        <f>Základ!C115</f>
        <v>KRÁKORÁCI</v>
      </c>
      <c r="D115" s="273">
        <f>SUM(Základ!D115,Základ!F115)</f>
        <v>184</v>
      </c>
      <c r="E115" s="273">
        <f>SUM(Základ!E115,Základ!G115)</f>
        <v>105</v>
      </c>
      <c r="F115" s="273">
        <f t="shared" si="0"/>
        <v>289</v>
      </c>
      <c r="G115" s="273">
        <f>SUM(Základ!I115)</f>
        <v>4</v>
      </c>
      <c r="H115" s="273"/>
      <c r="I115" s="299" t="s">
        <v>2650</v>
      </c>
      <c r="J115" s="300" t="s">
        <v>2651</v>
      </c>
      <c r="K115" s="300" t="s">
        <v>2652</v>
      </c>
      <c r="L115" s="300" t="s">
        <v>2653</v>
      </c>
      <c r="M115" s="300" t="s">
        <v>2654</v>
      </c>
      <c r="N115" s="300" t="s">
        <v>2655</v>
      </c>
      <c r="O115" s="300" t="s">
        <v>798</v>
      </c>
      <c r="P115" s="300" t="s">
        <v>2656</v>
      </c>
      <c r="Q115" s="300" t="s">
        <v>2657</v>
      </c>
      <c r="R115" s="300" t="s">
        <v>2658</v>
      </c>
      <c r="S115" s="290"/>
      <c r="T115" s="290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92">
        <v>114</v>
      </c>
      <c r="B116" s="288" t="str">
        <f>Základ!B116</f>
        <v>Petr Trudič ml.</v>
      </c>
      <c r="C116" s="288" t="str">
        <f>Základ!C116</f>
        <v>KRÁKORÁCI</v>
      </c>
      <c r="D116" s="273">
        <f>SUM(Základ!D116,Základ!F116)</f>
        <v>194</v>
      </c>
      <c r="E116" s="273">
        <f>SUM(Základ!E116,Základ!G116)</f>
        <v>107</v>
      </c>
      <c r="F116" s="273">
        <f t="shared" si="0"/>
        <v>301</v>
      </c>
      <c r="G116" s="273">
        <f>SUM(Základ!I116)</f>
        <v>2</v>
      </c>
      <c r="H116" s="273"/>
      <c r="I116" s="299" t="s">
        <v>2659</v>
      </c>
      <c r="J116" s="300" t="s">
        <v>2660</v>
      </c>
      <c r="K116" s="300" t="s">
        <v>2661</v>
      </c>
      <c r="L116" s="300" t="s">
        <v>2662</v>
      </c>
      <c r="M116" s="300" t="s">
        <v>2663</v>
      </c>
      <c r="N116" s="300" t="s">
        <v>2664</v>
      </c>
      <c r="O116" s="300" t="s">
        <v>768</v>
      </c>
      <c r="P116" s="300" t="s">
        <v>2665</v>
      </c>
      <c r="Q116" s="300" t="s">
        <v>2666</v>
      </c>
      <c r="R116" s="300" t="s">
        <v>2667</v>
      </c>
      <c r="S116" s="290"/>
      <c r="T116" s="290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92">
        <v>115</v>
      </c>
      <c r="B117" s="288" t="str">
        <f>Základ!B117</f>
        <v>Viktor Brožek ml.</v>
      </c>
      <c r="C117" s="288" t="str">
        <f>Základ!C117</f>
        <v>KRÁKORÁCI</v>
      </c>
      <c r="D117" s="273">
        <f>SUM(Základ!D117,Základ!F117)</f>
        <v>197</v>
      </c>
      <c r="E117" s="273">
        <f>SUM(Základ!E117,Základ!G117)</f>
        <v>97</v>
      </c>
      <c r="F117" s="273">
        <f t="shared" si="0"/>
        <v>294</v>
      </c>
      <c r="G117" s="273">
        <f>SUM(Základ!I117)</f>
        <v>4</v>
      </c>
      <c r="H117" s="273"/>
      <c r="I117" s="299" t="s">
        <v>2668</v>
      </c>
      <c r="J117" s="300" t="s">
        <v>2669</v>
      </c>
      <c r="K117" s="300" t="s">
        <v>2670</v>
      </c>
      <c r="L117" s="300" t="s">
        <v>2671</v>
      </c>
      <c r="M117" s="300" t="s">
        <v>2672</v>
      </c>
      <c r="N117" s="300" t="s">
        <v>2673</v>
      </c>
      <c r="O117" s="300" t="s">
        <v>778</v>
      </c>
      <c r="P117" s="300" t="s">
        <v>2674</v>
      </c>
      <c r="Q117" s="300" t="s">
        <v>2675</v>
      </c>
      <c r="R117" s="300" t="s">
        <v>2676</v>
      </c>
      <c r="S117" s="290"/>
      <c r="T117" s="290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92">
        <v>116</v>
      </c>
      <c r="B118" s="273" t="str">
        <f>Základ!B118</f>
        <v>Viktor Brožek st.</v>
      </c>
      <c r="C118" s="288" t="str">
        <f>Základ!C118</f>
        <v>KRÁKORÁCI</v>
      </c>
      <c r="D118" s="273">
        <f>SUM(Základ!D118,Základ!F118)</f>
        <v>177</v>
      </c>
      <c r="E118" s="273">
        <f>SUM(Základ!E118,Základ!G118)</f>
        <v>88</v>
      </c>
      <c r="F118" s="273">
        <f t="shared" si="0"/>
        <v>265</v>
      </c>
      <c r="G118" s="273">
        <f>SUM(Základ!I118)</f>
        <v>5</v>
      </c>
      <c r="H118" s="273"/>
      <c r="I118" s="299" t="s">
        <v>2677</v>
      </c>
      <c r="J118" s="300" t="s">
        <v>2678</v>
      </c>
      <c r="K118" s="300" t="s">
        <v>2679</v>
      </c>
      <c r="L118" s="300" t="s">
        <v>2680</v>
      </c>
      <c r="M118" s="300" t="s">
        <v>2681</v>
      </c>
      <c r="N118" s="300" t="s">
        <v>2682</v>
      </c>
      <c r="O118" s="300" t="s">
        <v>788</v>
      </c>
      <c r="P118" s="300" t="s">
        <v>2683</v>
      </c>
      <c r="Q118" s="300" t="s">
        <v>2684</v>
      </c>
      <c r="R118" s="300" t="s">
        <v>2685</v>
      </c>
      <c r="S118" s="290"/>
      <c r="T118" s="290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92">
        <v>117</v>
      </c>
      <c r="B119" s="273" t="str">
        <f>Základ!B119</f>
        <v>Petr Trudič st.</v>
      </c>
      <c r="C119" s="273" t="str">
        <f>Základ!C119</f>
        <v>KRÁKORÁCI</v>
      </c>
      <c r="D119" s="273">
        <f>SUM(Základ!D119,Základ!F119)</f>
        <v>0</v>
      </c>
      <c r="E119" s="273">
        <f>SUM(Základ!E119,Základ!G119)</f>
        <v>0</v>
      </c>
      <c r="F119" s="273">
        <f t="shared" si="0"/>
        <v>0</v>
      </c>
      <c r="G119" s="273">
        <f>SUM(Základ!I119)</f>
        <v>0</v>
      </c>
      <c r="H119" s="273"/>
      <c r="I119" s="299" t="s">
        <v>2686</v>
      </c>
      <c r="J119" s="300" t="s">
        <v>2687</v>
      </c>
      <c r="K119" s="300" t="s">
        <v>2688</v>
      </c>
      <c r="L119" s="300" t="s">
        <v>2689</v>
      </c>
      <c r="M119" s="300" t="s">
        <v>2690</v>
      </c>
      <c r="N119" s="300" t="s">
        <v>2691</v>
      </c>
      <c r="O119" s="300" t="s">
        <v>798</v>
      </c>
      <c r="P119" s="300" t="s">
        <v>2692</v>
      </c>
      <c r="Q119" s="300" t="s">
        <v>2693</v>
      </c>
      <c r="R119" s="300" t="s">
        <v>2694</v>
      </c>
      <c r="S119" s="290"/>
      <c r="T119" s="290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92">
        <v>118</v>
      </c>
      <c r="B120" s="273">
        <f>Základ!B120</f>
        <v>0</v>
      </c>
      <c r="C120" s="273">
        <f>Základ!C120</f>
        <v>0</v>
      </c>
      <c r="D120" s="273">
        <f>SUM(Základ!D120,Základ!F120)</f>
        <v>0</v>
      </c>
      <c r="E120" s="273">
        <f>SUM(Základ!E120,Základ!G120)</f>
        <v>0</v>
      </c>
      <c r="F120" s="273">
        <f t="shared" si="0"/>
        <v>0</v>
      </c>
      <c r="G120" s="273">
        <f>SUM(Základ!I120)</f>
        <v>0</v>
      </c>
      <c r="H120" s="273"/>
      <c r="I120" s="299" t="s">
        <v>2695</v>
      </c>
      <c r="J120" s="300" t="s">
        <v>2696</v>
      </c>
      <c r="K120" s="300" t="s">
        <v>2697</v>
      </c>
      <c r="L120" s="300" t="s">
        <v>2698</v>
      </c>
      <c r="M120" s="300" t="s">
        <v>2699</v>
      </c>
      <c r="N120" s="300" t="s">
        <v>2700</v>
      </c>
      <c r="O120" s="300" t="s">
        <v>768</v>
      </c>
      <c r="P120" s="300" t="s">
        <v>2701</v>
      </c>
      <c r="Q120" s="300" t="s">
        <v>2702</v>
      </c>
      <c r="R120" s="300" t="s">
        <v>2703</v>
      </c>
      <c r="S120" s="290"/>
      <c r="T120" s="290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92">
        <v>119</v>
      </c>
      <c r="B121" s="288">
        <f>Základ!B121</f>
        <v>0</v>
      </c>
      <c r="C121" s="288">
        <f>Základ!C121</f>
        <v>0</v>
      </c>
      <c r="D121" s="273">
        <f>SUM(Základ!D121,Základ!F121)</f>
        <v>0</v>
      </c>
      <c r="E121" s="273">
        <f>SUM(Základ!E121,Základ!G121)</f>
        <v>0</v>
      </c>
      <c r="F121" s="273">
        <f t="shared" si="0"/>
        <v>0</v>
      </c>
      <c r="G121" s="273">
        <f>SUM(Základ!I121)</f>
        <v>0</v>
      </c>
      <c r="H121" s="273"/>
      <c r="I121" s="299" t="s">
        <v>2704</v>
      </c>
      <c r="J121" s="300" t="s">
        <v>2705</v>
      </c>
      <c r="K121" s="300" t="s">
        <v>2706</v>
      </c>
      <c r="L121" s="300" t="s">
        <v>2707</v>
      </c>
      <c r="M121" s="300" t="s">
        <v>2708</v>
      </c>
      <c r="N121" s="300" t="s">
        <v>2709</v>
      </c>
      <c r="O121" s="300" t="s">
        <v>778</v>
      </c>
      <c r="P121" s="300" t="s">
        <v>2710</v>
      </c>
      <c r="Q121" s="300" t="s">
        <v>2711</v>
      </c>
      <c r="R121" s="300" t="s">
        <v>2712</v>
      </c>
      <c r="S121" s="290"/>
      <c r="T121" s="290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91">
        <v>120</v>
      </c>
      <c r="B122" s="288" t="str">
        <f>Základ!B122</f>
        <v>Bohuslav Reitermann</v>
      </c>
      <c r="C122" s="288" t="str">
        <f>Základ!C122</f>
        <v>CENTROSTAV BROK</v>
      </c>
      <c r="D122" s="273">
        <f>SUM(Základ!D122,Základ!F122)</f>
        <v>190</v>
      </c>
      <c r="E122" s="273">
        <f>SUM(Základ!E122,Základ!G122)</f>
        <v>105</v>
      </c>
      <c r="F122" s="273">
        <f t="shared" si="0"/>
        <v>295</v>
      </c>
      <c r="G122" s="273">
        <f>SUM(Základ!I122)</f>
        <v>3</v>
      </c>
      <c r="H122" s="273"/>
      <c r="I122" s="299" t="s">
        <v>2713</v>
      </c>
      <c r="J122" s="300" t="s">
        <v>2714</v>
      </c>
      <c r="K122" s="300" t="s">
        <v>2715</v>
      </c>
      <c r="L122" s="300" t="s">
        <v>2716</v>
      </c>
      <c r="M122" s="300" t="s">
        <v>2717</v>
      </c>
      <c r="N122" s="300" t="s">
        <v>2718</v>
      </c>
      <c r="O122" s="300" t="s">
        <v>788</v>
      </c>
      <c r="P122" s="300" t="s">
        <v>2719</v>
      </c>
      <c r="Q122" s="300" t="s">
        <v>2720</v>
      </c>
      <c r="R122" s="300" t="s">
        <v>2721</v>
      </c>
      <c r="S122" s="290"/>
      <c r="T122" s="290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91">
        <v>121</v>
      </c>
      <c r="B123" s="288" t="str">
        <f>Základ!B123</f>
        <v>Igor Ševela</v>
      </c>
      <c r="C123" s="288" t="str">
        <f>Základ!C123</f>
        <v>CENTROSTAV BROK</v>
      </c>
      <c r="D123" s="273">
        <f>SUM(Základ!D123,Základ!F123)</f>
        <v>0</v>
      </c>
      <c r="E123" s="273">
        <f>SUM(Základ!E123,Základ!G123)</f>
        <v>0</v>
      </c>
      <c r="F123" s="273">
        <f t="shared" si="0"/>
        <v>0</v>
      </c>
      <c r="G123" s="273">
        <f>SUM(Základ!I123)</f>
        <v>0</v>
      </c>
      <c r="H123" s="273"/>
      <c r="I123" s="299" t="s">
        <v>2722</v>
      </c>
      <c r="J123" s="300" t="s">
        <v>2723</v>
      </c>
      <c r="K123" s="300" t="s">
        <v>2724</v>
      </c>
      <c r="L123" s="300" t="s">
        <v>2725</v>
      </c>
      <c r="M123" s="300" t="s">
        <v>2726</v>
      </c>
      <c r="N123" s="300" t="s">
        <v>2727</v>
      </c>
      <c r="O123" s="300" t="s">
        <v>798</v>
      </c>
      <c r="P123" s="300" t="s">
        <v>2728</v>
      </c>
      <c r="Q123" s="300" t="s">
        <v>2729</v>
      </c>
      <c r="R123" s="300" t="s">
        <v>2730</v>
      </c>
      <c r="S123" s="290"/>
      <c r="T123" s="290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91">
        <v>122</v>
      </c>
      <c r="B124" s="288" t="str">
        <f>Základ!B124</f>
        <v>Marian Ábel</v>
      </c>
      <c r="C124" s="288" t="str">
        <f>Základ!C124</f>
        <v>CENTROSTAV BROK</v>
      </c>
      <c r="D124" s="273">
        <f>SUM(Základ!D124,Základ!F124)</f>
        <v>192</v>
      </c>
      <c r="E124" s="273">
        <f>SUM(Základ!E124,Základ!G124)</f>
        <v>85</v>
      </c>
      <c r="F124" s="273">
        <f t="shared" si="0"/>
        <v>277</v>
      </c>
      <c r="G124" s="273">
        <f>SUM(Základ!I124)</f>
        <v>6</v>
      </c>
      <c r="H124" s="273"/>
      <c r="I124" s="299" t="s">
        <v>2731</v>
      </c>
      <c r="J124" s="300" t="s">
        <v>2732</v>
      </c>
      <c r="K124" s="300" t="s">
        <v>2733</v>
      </c>
      <c r="L124" s="300" t="s">
        <v>2734</v>
      </c>
      <c r="M124" s="300" t="s">
        <v>2735</v>
      </c>
      <c r="N124" s="300" t="s">
        <v>2736</v>
      </c>
      <c r="O124" s="300" t="s">
        <v>768</v>
      </c>
      <c r="P124" s="300" t="s">
        <v>2737</v>
      </c>
      <c r="Q124" s="300" t="s">
        <v>2738</v>
      </c>
      <c r="R124" s="300" t="s">
        <v>2739</v>
      </c>
      <c r="S124" s="290"/>
      <c r="T124" s="290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91">
        <v>123</v>
      </c>
      <c r="B125" s="288" t="str">
        <f>Základ!B125</f>
        <v>Aleš Zabloudil</v>
      </c>
      <c r="C125" s="288" t="str">
        <f>Základ!C125</f>
        <v>CENTROSTAV BROK</v>
      </c>
      <c r="D125" s="273">
        <f>SUM(Základ!D125,Základ!F125)</f>
        <v>188</v>
      </c>
      <c r="E125" s="273">
        <f>SUM(Základ!E125,Základ!G125)</f>
        <v>116</v>
      </c>
      <c r="F125" s="273">
        <f t="shared" si="0"/>
        <v>304</v>
      </c>
      <c r="G125" s="273">
        <f>SUM(Základ!I125)</f>
        <v>1</v>
      </c>
      <c r="H125" s="273"/>
      <c r="I125" s="299" t="s">
        <v>2740</v>
      </c>
      <c r="J125" s="300" t="s">
        <v>2741</v>
      </c>
      <c r="K125" s="300" t="s">
        <v>2742</v>
      </c>
      <c r="L125" s="300" t="s">
        <v>2743</v>
      </c>
      <c r="M125" s="300" t="s">
        <v>2744</v>
      </c>
      <c r="N125" s="300" t="s">
        <v>2745</v>
      </c>
      <c r="O125" s="300" t="s">
        <v>778</v>
      </c>
      <c r="P125" s="300" t="s">
        <v>2746</v>
      </c>
      <c r="Q125" s="300" t="s">
        <v>2747</v>
      </c>
      <c r="R125" s="300" t="s">
        <v>2748</v>
      </c>
      <c r="S125" s="290"/>
      <c r="T125" s="290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91">
        <v>124</v>
      </c>
      <c r="B126" s="288" t="str">
        <f>Základ!B126</f>
        <v>Roman Svoboda</v>
      </c>
      <c r="C126" s="288" t="str">
        <f>Základ!C126</f>
        <v>CENTROSTAV BROK</v>
      </c>
      <c r="D126" s="273">
        <f>SUM(Základ!D126,Základ!F126)</f>
        <v>191</v>
      </c>
      <c r="E126" s="273">
        <f>SUM(Základ!E126,Základ!G126)</f>
        <v>70</v>
      </c>
      <c r="F126" s="273">
        <f t="shared" si="0"/>
        <v>261</v>
      </c>
      <c r="G126" s="273">
        <f>SUM(Základ!I126)</f>
        <v>3</v>
      </c>
      <c r="H126" s="273"/>
      <c r="I126" s="299" t="s">
        <v>2749</v>
      </c>
      <c r="J126" s="300" t="s">
        <v>2750</v>
      </c>
      <c r="K126" s="300" t="s">
        <v>2751</v>
      </c>
      <c r="L126" s="300" t="s">
        <v>2752</v>
      </c>
      <c r="M126" s="300" t="s">
        <v>2753</v>
      </c>
      <c r="N126" s="300" t="s">
        <v>2754</v>
      </c>
      <c r="O126" s="300" t="s">
        <v>788</v>
      </c>
      <c r="P126" s="300" t="s">
        <v>2755</v>
      </c>
      <c r="Q126" s="300" t="s">
        <v>2756</v>
      </c>
      <c r="R126" s="300" t="s">
        <v>2757</v>
      </c>
      <c r="S126" s="290"/>
      <c r="T126" s="290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91">
        <v>125</v>
      </c>
      <c r="B127" s="288" t="str">
        <f>Základ!B127</f>
        <v>Tomáš Neužil</v>
      </c>
      <c r="C127" s="288" t="str">
        <f>Základ!C127</f>
        <v>CENTROSTAV BROK</v>
      </c>
      <c r="D127" s="273">
        <f>SUM(Základ!D127,Základ!F127)</f>
        <v>0</v>
      </c>
      <c r="E127" s="273">
        <f>SUM(Základ!E127,Základ!G127)</f>
        <v>0</v>
      </c>
      <c r="F127" s="273">
        <f t="shared" si="0"/>
        <v>0</v>
      </c>
      <c r="G127" s="273">
        <f>SUM(Základ!I127)</f>
        <v>0</v>
      </c>
      <c r="H127" s="273"/>
      <c r="I127" s="299" t="s">
        <v>2758</v>
      </c>
      <c r="J127" s="300" t="s">
        <v>2759</v>
      </c>
      <c r="K127" s="300" t="s">
        <v>2760</v>
      </c>
      <c r="L127" s="300" t="s">
        <v>2761</v>
      </c>
      <c r="M127" s="300" t="s">
        <v>2762</v>
      </c>
      <c r="N127" s="300" t="s">
        <v>2763</v>
      </c>
      <c r="O127" s="300" t="s">
        <v>798</v>
      </c>
      <c r="P127" s="300" t="s">
        <v>2764</v>
      </c>
      <c r="Q127" s="300" t="s">
        <v>2765</v>
      </c>
      <c r="R127" s="300" t="s">
        <v>2766</v>
      </c>
      <c r="S127" s="290"/>
      <c r="T127" s="290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91">
        <v>126</v>
      </c>
      <c r="B128" s="288" t="str">
        <f>Základ!B128</f>
        <v>Miroslav Zamazal (h)</v>
      </c>
      <c r="C128" s="288" t="str">
        <f>Základ!C128</f>
        <v>CENTROSTAV BROK</v>
      </c>
      <c r="D128" s="273">
        <f>SUM(Základ!D128,Základ!F128)</f>
        <v>0</v>
      </c>
      <c r="E128" s="273">
        <f>SUM(Základ!E128,Základ!G128)</f>
        <v>0</v>
      </c>
      <c r="F128" s="273">
        <f t="shared" si="0"/>
        <v>0</v>
      </c>
      <c r="G128" s="273">
        <f>SUM(Základ!I128)</f>
        <v>0</v>
      </c>
      <c r="H128" s="273"/>
      <c r="I128" s="299" t="s">
        <v>2767</v>
      </c>
      <c r="J128" s="300" t="s">
        <v>2768</v>
      </c>
      <c r="K128" s="300" t="s">
        <v>2769</v>
      </c>
      <c r="L128" s="300" t="s">
        <v>2770</v>
      </c>
      <c r="M128" s="300" t="s">
        <v>2771</v>
      </c>
      <c r="N128" s="300" t="s">
        <v>2772</v>
      </c>
      <c r="O128" s="300" t="s">
        <v>768</v>
      </c>
      <c r="P128" s="300" t="s">
        <v>2773</v>
      </c>
      <c r="Q128" s="300" t="s">
        <v>2774</v>
      </c>
      <c r="R128" s="300" t="s">
        <v>2775</v>
      </c>
      <c r="S128" s="290"/>
      <c r="T128" s="290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92">
        <v>127</v>
      </c>
      <c r="B129" s="288" t="str">
        <f>Základ!B129</f>
        <v>Miroslav Jedlička</v>
      </c>
      <c r="C129" s="288" t="str">
        <f>Základ!C129</f>
        <v>GPD JEMNICE</v>
      </c>
      <c r="D129" s="273">
        <f>SUM(Základ!D129,Základ!F129)</f>
        <v>204</v>
      </c>
      <c r="E129" s="273">
        <f>SUM(Základ!E129,Základ!G129)</f>
        <v>72</v>
      </c>
      <c r="F129" s="273">
        <f t="shared" si="0"/>
        <v>276</v>
      </c>
      <c r="G129" s="273">
        <f>SUM(Základ!I129)</f>
        <v>6</v>
      </c>
      <c r="H129" s="273"/>
      <c r="I129" s="299" t="s">
        <v>2776</v>
      </c>
      <c r="J129" s="300" t="s">
        <v>2777</v>
      </c>
      <c r="K129" s="300" t="s">
        <v>2778</v>
      </c>
      <c r="L129" s="300" t="s">
        <v>2779</v>
      </c>
      <c r="M129" s="300" t="s">
        <v>2780</v>
      </c>
      <c r="N129" s="300" t="s">
        <v>2781</v>
      </c>
      <c r="O129" s="300" t="s">
        <v>778</v>
      </c>
      <c r="P129" s="300" t="s">
        <v>2782</v>
      </c>
      <c r="Q129" s="300" t="s">
        <v>2783</v>
      </c>
      <c r="R129" s="300" t="s">
        <v>2784</v>
      </c>
      <c r="S129" s="290"/>
      <c r="T129" s="290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92">
        <v>128</v>
      </c>
      <c r="B130" s="288" t="str">
        <f>Základ!B130</f>
        <v>Vlastimil Sláma</v>
      </c>
      <c r="C130" s="288" t="str">
        <f>Základ!C130</f>
        <v>GPD JEMNICE</v>
      </c>
      <c r="D130" s="273">
        <f>SUM(Základ!D130,Základ!F130)</f>
        <v>0</v>
      </c>
      <c r="E130" s="273">
        <f>SUM(Základ!E130,Základ!G130)</f>
        <v>0</v>
      </c>
      <c r="F130" s="273">
        <f t="shared" si="0"/>
        <v>0</v>
      </c>
      <c r="G130" s="273">
        <f>SUM(Základ!I130)</f>
        <v>0</v>
      </c>
      <c r="H130" s="273"/>
      <c r="I130" s="299" t="s">
        <v>2785</v>
      </c>
      <c r="J130" s="300" t="s">
        <v>2786</v>
      </c>
      <c r="K130" s="300" t="s">
        <v>2787</v>
      </c>
      <c r="L130" s="300" t="s">
        <v>2788</v>
      </c>
      <c r="M130" s="300" t="s">
        <v>2789</v>
      </c>
      <c r="N130" s="300" t="s">
        <v>2790</v>
      </c>
      <c r="O130" s="300" t="s">
        <v>788</v>
      </c>
      <c r="P130" s="300" t="s">
        <v>2791</v>
      </c>
      <c r="Q130" s="300" t="s">
        <v>2792</v>
      </c>
      <c r="R130" s="300" t="s">
        <v>2793</v>
      </c>
      <c r="S130" s="290"/>
      <c r="T130" s="290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92">
        <v>129</v>
      </c>
      <c r="B131" s="288" t="str">
        <f>Základ!B131</f>
        <v>Lukáš Zelenka</v>
      </c>
      <c r="C131" s="288" t="str">
        <f>Základ!C131</f>
        <v>GPD JEMNICE</v>
      </c>
      <c r="D131" s="273">
        <f>SUM(Základ!D131,Základ!F131)</f>
        <v>185</v>
      </c>
      <c r="E131" s="273">
        <f>SUM(Základ!E131,Základ!G131)</f>
        <v>88</v>
      </c>
      <c r="F131" s="273">
        <f t="shared" si="0"/>
        <v>273</v>
      </c>
      <c r="G131" s="273">
        <f>SUM(Základ!I131)</f>
        <v>7</v>
      </c>
      <c r="H131" s="273"/>
      <c r="I131" s="299" t="s">
        <v>2794</v>
      </c>
      <c r="J131" s="300" t="s">
        <v>2795</v>
      </c>
      <c r="K131" s="300" t="s">
        <v>2796</v>
      </c>
      <c r="L131" s="300" t="s">
        <v>2797</v>
      </c>
      <c r="M131" s="300" t="s">
        <v>2798</v>
      </c>
      <c r="N131" s="300" t="s">
        <v>2799</v>
      </c>
      <c r="O131" s="300" t="s">
        <v>798</v>
      </c>
      <c r="P131" s="300" t="s">
        <v>2800</v>
      </c>
      <c r="Q131" s="300" t="s">
        <v>2801</v>
      </c>
      <c r="R131" s="300" t="s">
        <v>2802</v>
      </c>
      <c r="S131" s="290"/>
      <c r="T131" s="290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92">
        <v>130</v>
      </c>
      <c r="B132" s="288" t="str">
        <f>Základ!B132</f>
        <v>Petr Musil</v>
      </c>
      <c r="C132" s="288" t="str">
        <f>Základ!C132</f>
        <v>GPD JEMNICE</v>
      </c>
      <c r="D132" s="273">
        <f>SUM(Základ!D132,Základ!F132)</f>
        <v>0</v>
      </c>
      <c r="E132" s="273">
        <f>SUM(Základ!E132,Základ!G132)</f>
        <v>0</v>
      </c>
      <c r="F132" s="273">
        <f t="shared" si="0"/>
        <v>0</v>
      </c>
      <c r="G132" s="273">
        <f>SUM(Základ!I132)</f>
        <v>0</v>
      </c>
      <c r="H132" s="273"/>
      <c r="I132" s="299" t="s">
        <v>2803</v>
      </c>
      <c r="J132" s="300" t="s">
        <v>2804</v>
      </c>
      <c r="K132" s="300" t="s">
        <v>2805</v>
      </c>
      <c r="L132" s="300" t="s">
        <v>2806</v>
      </c>
      <c r="M132" s="300" t="s">
        <v>2807</v>
      </c>
      <c r="N132" s="300" t="s">
        <v>2808</v>
      </c>
      <c r="O132" s="300" t="s">
        <v>768</v>
      </c>
      <c r="P132" s="300" t="s">
        <v>2809</v>
      </c>
      <c r="Q132" s="300" t="s">
        <v>2810</v>
      </c>
      <c r="R132" s="300" t="s">
        <v>2811</v>
      </c>
      <c r="S132" s="290"/>
      <c r="T132" s="290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92">
        <v>131</v>
      </c>
      <c r="B133" s="288" t="str">
        <f>Základ!B133</f>
        <v>Petr Švec (h)</v>
      </c>
      <c r="C133" s="288" t="str">
        <f>Základ!C133</f>
        <v>GPD JEMNICE</v>
      </c>
      <c r="D133" s="273">
        <f>SUM(Základ!D133,Základ!F133)</f>
        <v>179</v>
      </c>
      <c r="E133" s="273">
        <f>SUM(Základ!E133,Základ!G133)</f>
        <v>89</v>
      </c>
      <c r="F133" s="273">
        <f t="shared" si="0"/>
        <v>268</v>
      </c>
      <c r="G133" s="273">
        <f>SUM(Základ!I133)</f>
        <v>4</v>
      </c>
      <c r="H133" s="273"/>
      <c r="I133" s="299" t="s">
        <v>2812</v>
      </c>
      <c r="J133" s="300" t="s">
        <v>2813</v>
      </c>
      <c r="K133" s="300" t="s">
        <v>2814</v>
      </c>
      <c r="L133" s="300" t="s">
        <v>2815</v>
      </c>
      <c r="M133" s="300" t="s">
        <v>2816</v>
      </c>
      <c r="N133" s="300" t="s">
        <v>2817</v>
      </c>
      <c r="O133" s="300" t="s">
        <v>778</v>
      </c>
      <c r="P133" s="300" t="s">
        <v>2818</v>
      </c>
      <c r="Q133" s="300" t="s">
        <v>2819</v>
      </c>
      <c r="R133" s="300" t="s">
        <v>2820</v>
      </c>
      <c r="S133" s="290"/>
      <c r="T133" s="290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92">
        <v>132</v>
      </c>
      <c r="B134" s="288" t="str">
        <f>Základ!B134</f>
        <v>Aleš Jedlička</v>
      </c>
      <c r="C134" s="288" t="str">
        <f>Základ!C134</f>
        <v>GPD JEMNICE</v>
      </c>
      <c r="D134" s="273">
        <f>SUM(Základ!D134,Základ!F134)</f>
        <v>166</v>
      </c>
      <c r="E134" s="273">
        <f>SUM(Základ!E134,Základ!G134)</f>
        <v>87</v>
      </c>
      <c r="F134" s="273">
        <f t="shared" si="0"/>
        <v>253</v>
      </c>
      <c r="G134" s="273">
        <f>SUM(Základ!I134)</f>
        <v>8</v>
      </c>
      <c r="H134" s="273"/>
      <c r="I134" s="299" t="s">
        <v>2821</v>
      </c>
      <c r="J134" s="300" t="s">
        <v>2822</v>
      </c>
      <c r="K134" s="300" t="s">
        <v>2823</v>
      </c>
      <c r="L134" s="300" t="s">
        <v>2824</v>
      </c>
      <c r="M134" s="300" t="s">
        <v>2825</v>
      </c>
      <c r="N134" s="300" t="s">
        <v>2826</v>
      </c>
      <c r="O134" s="300" t="s">
        <v>788</v>
      </c>
      <c r="P134" s="300" t="s">
        <v>2827</v>
      </c>
      <c r="Q134" s="300" t="s">
        <v>2828</v>
      </c>
      <c r="R134" s="300" t="s">
        <v>2829</v>
      </c>
      <c r="S134" s="290"/>
      <c r="T134" s="290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92">
        <v>133</v>
      </c>
      <c r="B135" s="288">
        <f>Základ!B135</f>
        <v>0</v>
      </c>
      <c r="C135" s="288" t="str">
        <f>Základ!C135</f>
        <v>GPD JEMNICE</v>
      </c>
      <c r="D135" s="273">
        <f>SUM(Základ!D135,Základ!F135)</f>
        <v>0</v>
      </c>
      <c r="E135" s="273">
        <f>SUM(Základ!E135,Základ!G135)</f>
        <v>0</v>
      </c>
      <c r="F135" s="273">
        <f t="shared" si="0"/>
        <v>0</v>
      </c>
      <c r="G135" s="273">
        <f>SUM(Základ!I135)</f>
        <v>0</v>
      </c>
      <c r="H135" s="273"/>
      <c r="I135" s="299" t="s">
        <v>2830</v>
      </c>
      <c r="J135" s="300" t="s">
        <v>2831</v>
      </c>
      <c r="K135" s="300" t="s">
        <v>2832</v>
      </c>
      <c r="L135" s="300" t="s">
        <v>2833</v>
      </c>
      <c r="M135" s="300" t="s">
        <v>2834</v>
      </c>
      <c r="N135" s="300" t="s">
        <v>2835</v>
      </c>
      <c r="O135" s="300" t="s">
        <v>798</v>
      </c>
      <c r="P135" s="300" t="s">
        <v>2836</v>
      </c>
      <c r="Q135" s="300" t="s">
        <v>2837</v>
      </c>
      <c r="R135" s="300" t="s">
        <v>2838</v>
      </c>
      <c r="S135" s="290"/>
      <c r="T135" s="290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91">
        <v>134</v>
      </c>
      <c r="B136" s="288" t="str">
        <f>Základ!B136</f>
        <v>Jaroslav Kejzlar</v>
      </c>
      <c r="C136" s="288" t="str">
        <f>Základ!C136</f>
        <v>ŠKODA AUTO KVASINY „A“</v>
      </c>
      <c r="D136" s="273">
        <f>SUM(Základ!D136,Základ!F136)</f>
        <v>175</v>
      </c>
      <c r="E136" s="273">
        <f>SUM(Základ!E136,Základ!G136)</f>
        <v>87</v>
      </c>
      <c r="F136" s="273">
        <f t="shared" si="0"/>
        <v>262</v>
      </c>
      <c r="G136" s="273">
        <f>SUM(Základ!I136)</f>
        <v>1</v>
      </c>
      <c r="H136" s="273"/>
      <c r="I136" s="299" t="s">
        <v>2839</v>
      </c>
      <c r="J136" s="300" t="s">
        <v>2840</v>
      </c>
      <c r="K136" s="300" t="s">
        <v>2841</v>
      </c>
      <c r="L136" s="300" t="s">
        <v>2842</v>
      </c>
      <c r="M136" s="300" t="s">
        <v>2843</v>
      </c>
      <c r="N136" s="300" t="s">
        <v>2844</v>
      </c>
      <c r="O136" s="300" t="s">
        <v>768</v>
      </c>
      <c r="P136" s="300" t="s">
        <v>2845</v>
      </c>
      <c r="Q136" s="300" t="s">
        <v>2846</v>
      </c>
      <c r="R136" s="300" t="s">
        <v>2847</v>
      </c>
      <c r="S136" s="290"/>
      <c r="T136" s="290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91">
        <v>135</v>
      </c>
      <c r="B137" s="288" t="str">
        <f>Základ!B137</f>
        <v>David Zaňka</v>
      </c>
      <c r="C137" s="288" t="str">
        <f>Základ!C137</f>
        <v>ŠKODA AUTO KVASINY „A“</v>
      </c>
      <c r="D137" s="273">
        <f>SUM(Základ!D137,Základ!F137)</f>
        <v>188</v>
      </c>
      <c r="E137" s="273">
        <f>SUM(Základ!E137,Základ!G137)</f>
        <v>98</v>
      </c>
      <c r="F137" s="273">
        <f t="shared" si="0"/>
        <v>286</v>
      </c>
      <c r="G137" s="273">
        <f>SUM(Základ!I137)</f>
        <v>2</v>
      </c>
      <c r="H137" s="273"/>
      <c r="I137" s="299" t="s">
        <v>2848</v>
      </c>
      <c r="J137" s="300" t="s">
        <v>2849</v>
      </c>
      <c r="K137" s="300" t="s">
        <v>2850</v>
      </c>
      <c r="L137" s="300" t="s">
        <v>2851</v>
      </c>
      <c r="M137" s="300" t="s">
        <v>2852</v>
      </c>
      <c r="N137" s="300" t="s">
        <v>2853</v>
      </c>
      <c r="O137" s="300" t="s">
        <v>778</v>
      </c>
      <c r="P137" s="300" t="s">
        <v>2854</v>
      </c>
      <c r="Q137" s="300" t="s">
        <v>2855</v>
      </c>
      <c r="R137" s="300" t="s">
        <v>2856</v>
      </c>
      <c r="S137" s="290"/>
      <c r="T137" s="290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91">
        <v>136</v>
      </c>
      <c r="B138" s="288" t="str">
        <f>Základ!B138</f>
        <v>Lukáš Hartman</v>
      </c>
      <c r="C138" s="288" t="str">
        <f>Základ!C138</f>
        <v>ŠKODA AUTO KVASINY „A“</v>
      </c>
      <c r="D138" s="273">
        <f>SUM(Základ!D138,Základ!F138)</f>
        <v>207</v>
      </c>
      <c r="E138" s="273">
        <f>SUM(Základ!E138,Základ!G138)</f>
        <v>111</v>
      </c>
      <c r="F138" s="273">
        <f t="shared" si="0"/>
        <v>318</v>
      </c>
      <c r="G138" s="273">
        <f>SUM(Základ!I138)</f>
        <v>4</v>
      </c>
      <c r="H138" s="273"/>
      <c r="I138" s="299" t="s">
        <v>2857</v>
      </c>
      <c r="J138" s="300" t="s">
        <v>2858</v>
      </c>
      <c r="K138" s="300" t="s">
        <v>2859</v>
      </c>
      <c r="L138" s="300" t="s">
        <v>2860</v>
      </c>
      <c r="M138" s="300" t="s">
        <v>2861</v>
      </c>
      <c r="N138" s="300" t="s">
        <v>2862</v>
      </c>
      <c r="O138" s="300" t="s">
        <v>788</v>
      </c>
      <c r="P138" s="300" t="s">
        <v>2863</v>
      </c>
      <c r="Q138" s="300" t="s">
        <v>2864</v>
      </c>
      <c r="R138" s="300" t="s">
        <v>2865</v>
      </c>
      <c r="S138" s="290"/>
      <c r="T138" s="290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91">
        <v>137</v>
      </c>
      <c r="B139" s="288" t="str">
        <f>Základ!B139</f>
        <v>Milan Koblása</v>
      </c>
      <c r="C139" s="288" t="str">
        <f>Základ!C139</f>
        <v>ŠKODA AUTO KVASINY „A“</v>
      </c>
      <c r="D139" s="273">
        <f>SUM(Základ!D139,Základ!F139)</f>
        <v>202</v>
      </c>
      <c r="E139" s="273">
        <f>SUM(Základ!E139,Základ!G139)</f>
        <v>84</v>
      </c>
      <c r="F139" s="273">
        <f t="shared" si="0"/>
        <v>286</v>
      </c>
      <c r="G139" s="273">
        <f>SUM(Základ!I139)</f>
        <v>3</v>
      </c>
      <c r="H139" s="273"/>
      <c r="I139" s="299" t="s">
        <v>2866</v>
      </c>
      <c r="J139" s="300" t="s">
        <v>2867</v>
      </c>
      <c r="K139" s="300" t="s">
        <v>2868</v>
      </c>
      <c r="L139" s="300" t="s">
        <v>2869</v>
      </c>
      <c r="M139" s="300" t="s">
        <v>2870</v>
      </c>
      <c r="N139" s="300" t="s">
        <v>2871</v>
      </c>
      <c r="O139" s="300" t="s">
        <v>798</v>
      </c>
      <c r="P139" s="300" t="s">
        <v>2872</v>
      </c>
      <c r="Q139" s="300" t="s">
        <v>2873</v>
      </c>
      <c r="R139" s="300" t="s">
        <v>2874</v>
      </c>
      <c r="S139" s="290"/>
      <c r="T139" s="290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91">
        <v>138</v>
      </c>
      <c r="B140" s="288" t="str">
        <f>Základ!B140</f>
        <v>Jiří Dušánek</v>
      </c>
      <c r="C140" s="288" t="str">
        <f>Základ!C140</f>
        <v>ŠKODA AUTO KVASINY „A“</v>
      </c>
      <c r="D140" s="273">
        <f>SUM(Základ!D140,Základ!F140)</f>
        <v>0</v>
      </c>
      <c r="E140" s="273">
        <f>SUM(Základ!E140,Základ!G140)</f>
        <v>0</v>
      </c>
      <c r="F140" s="273">
        <f t="shared" si="0"/>
        <v>0</v>
      </c>
      <c r="G140" s="273">
        <f>SUM(Základ!I140)</f>
        <v>0</v>
      </c>
      <c r="H140" s="273"/>
      <c r="I140" s="299" t="s">
        <v>2875</v>
      </c>
      <c r="J140" s="300" t="s">
        <v>2876</v>
      </c>
      <c r="K140" s="300" t="s">
        <v>2877</v>
      </c>
      <c r="L140" s="300" t="s">
        <v>2878</v>
      </c>
      <c r="M140" s="300" t="s">
        <v>2879</v>
      </c>
      <c r="N140" s="300" t="s">
        <v>2880</v>
      </c>
      <c r="O140" s="300" t="s">
        <v>768</v>
      </c>
      <c r="P140" s="300" t="s">
        <v>2881</v>
      </c>
      <c r="Q140" s="300" t="s">
        <v>2882</v>
      </c>
      <c r="R140" s="300" t="s">
        <v>2883</v>
      </c>
      <c r="S140" s="290"/>
      <c r="T140" s="290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91">
        <v>139</v>
      </c>
      <c r="B141" s="288" t="str">
        <f>Základ!B141</f>
        <v>0</v>
      </c>
      <c r="C141" s="288" t="str">
        <f>Základ!C141</f>
        <v>0</v>
      </c>
      <c r="D141" s="273">
        <f>SUM(Základ!D141,Základ!F141)</f>
        <v>0</v>
      </c>
      <c r="E141" s="273">
        <f>SUM(Základ!E141,Základ!G141)</f>
        <v>0</v>
      </c>
      <c r="F141" s="273">
        <f t="shared" si="0"/>
        <v>0</v>
      </c>
      <c r="G141" s="273">
        <f>SUM(Základ!I141)</f>
        <v>0</v>
      </c>
      <c r="H141" s="273"/>
      <c r="I141" s="299" t="s">
        <v>2884</v>
      </c>
      <c r="J141" s="300" t="s">
        <v>2885</v>
      </c>
      <c r="K141" s="300" t="s">
        <v>2886</v>
      </c>
      <c r="L141" s="300" t="s">
        <v>2887</v>
      </c>
      <c r="M141" s="300" t="s">
        <v>2888</v>
      </c>
      <c r="N141" s="300" t="s">
        <v>2889</v>
      </c>
      <c r="O141" s="300" t="s">
        <v>778</v>
      </c>
      <c r="P141" s="300" t="s">
        <v>2890</v>
      </c>
      <c r="Q141" s="300" t="s">
        <v>2891</v>
      </c>
      <c r="R141" s="300" t="s">
        <v>2892</v>
      </c>
      <c r="S141" s="290"/>
      <c r="T141" s="290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91">
        <v>140</v>
      </c>
      <c r="B142" s="288">
        <f>Základ!B142</f>
        <v>0</v>
      </c>
      <c r="C142" s="288">
        <f>Základ!C142</f>
        <v>0</v>
      </c>
      <c r="D142" s="273">
        <f>SUM(Základ!D142,Základ!F142)</f>
        <v>0</v>
      </c>
      <c r="E142" s="273">
        <f>SUM(Základ!E142,Základ!G142)</f>
        <v>0</v>
      </c>
      <c r="F142" s="273">
        <f t="shared" si="0"/>
        <v>0</v>
      </c>
      <c r="G142" s="273">
        <f>SUM(Základ!I142)</f>
        <v>0</v>
      </c>
      <c r="H142" s="273"/>
      <c r="I142" s="299" t="s">
        <v>2893</v>
      </c>
      <c r="J142" s="300" t="s">
        <v>2894</v>
      </c>
      <c r="K142" s="300" t="s">
        <v>2895</v>
      </c>
      <c r="L142" s="300" t="s">
        <v>2896</v>
      </c>
      <c r="M142" s="300" t="s">
        <v>2897</v>
      </c>
      <c r="N142" s="300" t="s">
        <v>2898</v>
      </c>
      <c r="O142" s="300" t="s">
        <v>788</v>
      </c>
      <c r="P142" s="300" t="s">
        <v>2899</v>
      </c>
      <c r="Q142" s="300" t="s">
        <v>2900</v>
      </c>
      <c r="R142" s="300" t="s">
        <v>2901</v>
      </c>
      <c r="S142" s="290"/>
      <c r="T142" s="290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92">
        <v>141</v>
      </c>
      <c r="B143" s="288" t="str">
        <f>Základ!B143</f>
        <v>David Pešák</v>
      </c>
      <c r="C143" s="288" t="str">
        <f>Základ!C143</f>
        <v>PACOŠI SLAVONICE</v>
      </c>
      <c r="D143" s="273">
        <f>SUM(Základ!D143,Základ!F143)</f>
        <v>180</v>
      </c>
      <c r="E143" s="273">
        <f>SUM(Základ!E143,Základ!G143)</f>
        <v>80</v>
      </c>
      <c r="F143" s="273">
        <f t="shared" si="0"/>
        <v>260</v>
      </c>
      <c r="G143" s="273">
        <f>SUM(Základ!I143)</f>
        <v>4</v>
      </c>
      <c r="H143" s="273"/>
      <c r="I143" s="299" t="s">
        <v>2902</v>
      </c>
      <c r="J143" s="300" t="s">
        <v>2903</v>
      </c>
      <c r="K143" s="300" t="s">
        <v>2904</v>
      </c>
      <c r="L143" s="300" t="s">
        <v>2905</v>
      </c>
      <c r="M143" s="300" t="s">
        <v>2906</v>
      </c>
      <c r="N143" s="300" t="s">
        <v>2907</v>
      </c>
      <c r="O143" s="300" t="s">
        <v>798</v>
      </c>
      <c r="P143" s="300" t="s">
        <v>2908</v>
      </c>
      <c r="Q143" s="300" t="s">
        <v>2909</v>
      </c>
      <c r="R143" s="300" t="s">
        <v>2910</v>
      </c>
      <c r="S143" s="290"/>
      <c r="T143" s="290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92">
        <v>142</v>
      </c>
      <c r="B144" s="288" t="str">
        <f>Základ!B144</f>
        <v>Dušan Šívr</v>
      </c>
      <c r="C144" s="288" t="str">
        <f>Základ!C144</f>
        <v>PACOŠI SLAVONICE</v>
      </c>
      <c r="D144" s="273">
        <f>SUM(Základ!D144,Základ!F144)</f>
        <v>180</v>
      </c>
      <c r="E144" s="273">
        <f>SUM(Základ!E144,Základ!G144)</f>
        <v>107</v>
      </c>
      <c r="F144" s="273">
        <f t="shared" si="0"/>
        <v>287</v>
      </c>
      <c r="G144" s="273">
        <f>SUM(Základ!I144)</f>
        <v>1</v>
      </c>
      <c r="H144" s="273"/>
      <c r="I144" s="299" t="s">
        <v>2911</v>
      </c>
      <c r="J144" s="300" t="s">
        <v>2912</v>
      </c>
      <c r="K144" s="300" t="s">
        <v>2913</v>
      </c>
      <c r="L144" s="300" t="s">
        <v>2914</v>
      </c>
      <c r="M144" s="300" t="s">
        <v>2915</v>
      </c>
      <c r="N144" s="300" t="s">
        <v>2916</v>
      </c>
      <c r="O144" s="300" t="s">
        <v>768</v>
      </c>
      <c r="P144" s="300" t="s">
        <v>2917</v>
      </c>
      <c r="Q144" s="300" t="s">
        <v>2918</v>
      </c>
      <c r="R144" s="300" t="s">
        <v>2919</v>
      </c>
      <c r="S144" s="290"/>
      <c r="T144" s="290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92">
        <v>143</v>
      </c>
      <c r="B145" s="288" t="str">
        <f>Základ!B145</f>
        <v>Patrik Jindra</v>
      </c>
      <c r="C145" s="288" t="str">
        <f>Základ!C145</f>
        <v>PACOŠI SLAVONICE</v>
      </c>
      <c r="D145" s="273">
        <f>SUM(Základ!D145,Základ!F145)</f>
        <v>186</v>
      </c>
      <c r="E145" s="273">
        <f>SUM(Základ!E145,Základ!G145)</f>
        <v>94</v>
      </c>
      <c r="F145" s="273">
        <f t="shared" si="0"/>
        <v>280</v>
      </c>
      <c r="G145" s="273">
        <f>SUM(Základ!I145)</f>
        <v>4</v>
      </c>
      <c r="H145" s="273"/>
      <c r="I145" s="299" t="s">
        <v>2920</v>
      </c>
      <c r="J145" s="300" t="s">
        <v>2921</v>
      </c>
      <c r="K145" s="300" t="s">
        <v>2922</v>
      </c>
      <c r="L145" s="300" t="s">
        <v>2923</v>
      </c>
      <c r="M145" s="300" t="s">
        <v>2924</v>
      </c>
      <c r="N145" s="300" t="s">
        <v>2925</v>
      </c>
      <c r="O145" s="300" t="s">
        <v>778</v>
      </c>
      <c r="P145" s="300" t="s">
        <v>2926</v>
      </c>
      <c r="Q145" s="300" t="s">
        <v>2927</v>
      </c>
      <c r="R145" s="300" t="s">
        <v>2928</v>
      </c>
      <c r="S145" s="290"/>
      <c r="T145" s="290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92">
        <v>144</v>
      </c>
      <c r="B146" s="288" t="str">
        <f>Základ!B146</f>
        <v>Jan Šuhaj</v>
      </c>
      <c r="C146" s="288" t="str">
        <f>Základ!C146</f>
        <v>PACOŠI SLAVONICE</v>
      </c>
      <c r="D146" s="273">
        <f>SUM(Základ!D146,Základ!F146)</f>
        <v>182</v>
      </c>
      <c r="E146" s="273">
        <f>SUM(Základ!E146,Základ!G146)</f>
        <v>89</v>
      </c>
      <c r="F146" s="273">
        <f t="shared" si="0"/>
        <v>271</v>
      </c>
      <c r="G146" s="273">
        <f>SUM(Základ!I146)</f>
        <v>4</v>
      </c>
      <c r="H146" s="273"/>
      <c r="I146" s="299" t="s">
        <v>2929</v>
      </c>
      <c r="J146" s="300" t="s">
        <v>2930</v>
      </c>
      <c r="K146" s="300" t="s">
        <v>2931</v>
      </c>
      <c r="L146" s="300" t="s">
        <v>2932</v>
      </c>
      <c r="M146" s="300" t="s">
        <v>2933</v>
      </c>
      <c r="N146" s="300" t="s">
        <v>2934</v>
      </c>
      <c r="O146" s="300" t="s">
        <v>788</v>
      </c>
      <c r="P146" s="300" t="s">
        <v>2935</v>
      </c>
      <c r="Q146" s="300" t="s">
        <v>2936</v>
      </c>
      <c r="R146" s="300" t="s">
        <v>2937</v>
      </c>
      <c r="S146" s="290"/>
      <c r="T146" s="290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92">
        <v>145</v>
      </c>
      <c r="B147" s="288" t="str">
        <f>Základ!B147</f>
        <v>0</v>
      </c>
      <c r="C147" s="288" t="str">
        <f>Základ!C147</f>
        <v>PACOŠI SLAVONICE</v>
      </c>
      <c r="D147" s="273">
        <f>SUM(Základ!D147,Základ!F147)</f>
        <v>0</v>
      </c>
      <c r="E147" s="273">
        <f>SUM(Základ!E147,Základ!G147)</f>
        <v>0</v>
      </c>
      <c r="F147" s="273">
        <f t="shared" si="0"/>
        <v>0</v>
      </c>
      <c r="G147" s="273">
        <f>SUM(Základ!I147)</f>
        <v>0</v>
      </c>
      <c r="H147" s="273"/>
      <c r="I147" s="299" t="s">
        <v>2938</v>
      </c>
      <c r="J147" s="300" t="s">
        <v>2939</v>
      </c>
      <c r="K147" s="300" t="s">
        <v>2940</v>
      </c>
      <c r="L147" s="300" t="s">
        <v>2941</v>
      </c>
      <c r="M147" s="300" t="s">
        <v>2942</v>
      </c>
      <c r="N147" s="300" t="s">
        <v>2943</v>
      </c>
      <c r="O147" s="300" t="s">
        <v>798</v>
      </c>
      <c r="P147" s="300" t="s">
        <v>2944</v>
      </c>
      <c r="Q147" s="300" t="s">
        <v>2945</v>
      </c>
      <c r="R147" s="300" t="s">
        <v>2946</v>
      </c>
      <c r="S147" s="290"/>
      <c r="T147" s="290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92">
        <v>146</v>
      </c>
      <c r="B148" s="288">
        <f>Základ!B148</f>
        <v>0</v>
      </c>
      <c r="C148" s="288">
        <f>Základ!C148</f>
        <v>0</v>
      </c>
      <c r="D148" s="273">
        <f>SUM(Základ!D148,Základ!F148)</f>
        <v>0</v>
      </c>
      <c r="E148" s="273">
        <f>SUM(Základ!E148,Základ!G148)</f>
        <v>0</v>
      </c>
      <c r="F148" s="273">
        <f t="shared" si="0"/>
        <v>0</v>
      </c>
      <c r="G148" s="273">
        <f>SUM(Základ!I148)</f>
        <v>0</v>
      </c>
      <c r="H148" s="273"/>
      <c r="I148" s="299" t="s">
        <v>2947</v>
      </c>
      <c r="J148" s="300" t="s">
        <v>2948</v>
      </c>
      <c r="K148" s="300" t="s">
        <v>2949</v>
      </c>
      <c r="L148" s="300" t="s">
        <v>2950</v>
      </c>
      <c r="M148" s="300" t="s">
        <v>2951</v>
      </c>
      <c r="N148" s="300" t="s">
        <v>2952</v>
      </c>
      <c r="O148" s="300" t="s">
        <v>768</v>
      </c>
      <c r="P148" s="300" t="s">
        <v>2953</v>
      </c>
      <c r="Q148" s="300" t="s">
        <v>2954</v>
      </c>
      <c r="R148" s="300" t="s">
        <v>2955</v>
      </c>
      <c r="S148" s="290"/>
      <c r="T148" s="290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92">
        <v>147</v>
      </c>
      <c r="B149" s="288">
        <f>Základ!B149</f>
        <v>0</v>
      </c>
      <c r="C149" s="288">
        <f>Základ!C149</f>
        <v>0</v>
      </c>
      <c r="D149" s="273">
        <f>SUM(Základ!D149,Základ!F149)</f>
        <v>0</v>
      </c>
      <c r="E149" s="273">
        <f>SUM(Základ!E149,Základ!G149)</f>
        <v>0</v>
      </c>
      <c r="F149" s="273">
        <f t="shared" si="0"/>
        <v>0</v>
      </c>
      <c r="G149" s="273">
        <f>SUM(Základ!I149)</f>
        <v>0</v>
      </c>
      <c r="H149" s="273"/>
      <c r="I149" s="299" t="s">
        <v>2956</v>
      </c>
      <c r="J149" s="300" t="s">
        <v>2957</v>
      </c>
      <c r="K149" s="300" t="s">
        <v>2958</v>
      </c>
      <c r="L149" s="300" t="s">
        <v>2959</v>
      </c>
      <c r="M149" s="300" t="s">
        <v>2960</v>
      </c>
      <c r="N149" s="300" t="s">
        <v>2961</v>
      </c>
      <c r="O149" s="300" t="s">
        <v>778</v>
      </c>
      <c r="P149" s="300" t="s">
        <v>2962</v>
      </c>
      <c r="Q149" s="300" t="s">
        <v>2963</v>
      </c>
      <c r="R149" s="300" t="s">
        <v>2964</v>
      </c>
      <c r="S149" s="290"/>
      <c r="T149" s="290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91">
        <v>148</v>
      </c>
      <c r="B150" s="288" t="str">
        <f>Základ!B150</f>
        <v>Michal Šilhavý</v>
      </c>
      <c r="C150" s="288" t="str">
        <f>Základ!C150</f>
        <v>BEDŘICH ROKYCANY</v>
      </c>
      <c r="D150" s="273">
        <f>SUM(Základ!D150,Základ!F150)</f>
        <v>202</v>
      </c>
      <c r="E150" s="273">
        <f>SUM(Základ!E150,Základ!G150)</f>
        <v>94</v>
      </c>
      <c r="F150" s="273">
        <f t="shared" si="0"/>
        <v>296</v>
      </c>
      <c r="G150" s="273">
        <f>SUM(Základ!I150)</f>
        <v>2</v>
      </c>
      <c r="H150" s="273"/>
      <c r="I150" s="299" t="s">
        <v>2965</v>
      </c>
      <c r="J150" s="300" t="s">
        <v>2966</v>
      </c>
      <c r="K150" s="300" t="s">
        <v>2967</v>
      </c>
      <c r="L150" s="300" t="s">
        <v>2968</v>
      </c>
      <c r="M150" s="300" t="s">
        <v>2969</v>
      </c>
      <c r="N150" s="300" t="s">
        <v>2970</v>
      </c>
      <c r="O150" s="300" t="s">
        <v>788</v>
      </c>
      <c r="P150" s="300" t="s">
        <v>2971</v>
      </c>
      <c r="Q150" s="300" t="s">
        <v>2972</v>
      </c>
      <c r="R150" s="300" t="s">
        <v>2973</v>
      </c>
      <c r="S150" s="290"/>
      <c r="T150" s="290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91">
        <v>149</v>
      </c>
      <c r="B151" s="288" t="str">
        <f>Základ!B151</f>
        <v>Ladislav Šilhavý</v>
      </c>
      <c r="C151" s="288" t="str">
        <f>Základ!C151</f>
        <v>BEDŘICH ROKYCANY</v>
      </c>
      <c r="D151" s="273">
        <f>SUM(Základ!D151,Základ!F151)</f>
        <v>184</v>
      </c>
      <c r="E151" s="273">
        <f>SUM(Základ!E151,Základ!G151)</f>
        <v>80</v>
      </c>
      <c r="F151" s="273">
        <f t="shared" si="0"/>
        <v>264</v>
      </c>
      <c r="G151" s="273">
        <f>SUM(Základ!I151)</f>
        <v>5</v>
      </c>
      <c r="H151" s="273"/>
      <c r="I151" s="299" t="s">
        <v>2974</v>
      </c>
      <c r="J151" s="300" t="s">
        <v>2975</v>
      </c>
      <c r="K151" s="300" t="s">
        <v>2976</v>
      </c>
      <c r="L151" s="300" t="s">
        <v>2977</v>
      </c>
      <c r="M151" s="300" t="s">
        <v>2978</v>
      </c>
      <c r="N151" s="300" t="s">
        <v>2979</v>
      </c>
      <c r="O151" s="300" t="s">
        <v>798</v>
      </c>
      <c r="P151" s="300" t="s">
        <v>2980</v>
      </c>
      <c r="Q151" s="300" t="s">
        <v>2981</v>
      </c>
      <c r="R151" s="300" t="s">
        <v>2982</v>
      </c>
      <c r="S151" s="290"/>
      <c r="T151" s="290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91">
        <v>150</v>
      </c>
      <c r="B152" s="288" t="str">
        <f>Základ!B152</f>
        <v>Ladislav Benýr</v>
      </c>
      <c r="C152" s="288" t="str">
        <f>Základ!C152</f>
        <v>BEDŘICH ROKYCANY</v>
      </c>
      <c r="D152" s="273">
        <f>SUM(Základ!D152,Základ!F152)</f>
        <v>179</v>
      </c>
      <c r="E152" s="273">
        <f>SUM(Základ!E152,Základ!G152)</f>
        <v>85</v>
      </c>
      <c r="F152" s="273">
        <f t="shared" si="0"/>
        <v>264</v>
      </c>
      <c r="G152" s="273">
        <f>SUM(Základ!I152)</f>
        <v>3</v>
      </c>
      <c r="H152" s="273"/>
      <c r="I152" s="299" t="s">
        <v>2983</v>
      </c>
      <c r="J152" s="300" t="s">
        <v>2984</v>
      </c>
      <c r="K152" s="300" t="s">
        <v>2985</v>
      </c>
      <c r="L152" s="300" t="s">
        <v>2986</v>
      </c>
      <c r="M152" s="300" t="s">
        <v>2987</v>
      </c>
      <c r="N152" s="300" t="s">
        <v>2988</v>
      </c>
      <c r="O152" s="300" t="s">
        <v>768</v>
      </c>
      <c r="P152" s="300" t="s">
        <v>2989</v>
      </c>
      <c r="Q152" s="300" t="s">
        <v>2990</v>
      </c>
      <c r="R152" s="300" t="s">
        <v>2991</v>
      </c>
      <c r="S152" s="290"/>
      <c r="T152" s="290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91">
        <v>151</v>
      </c>
      <c r="B153" s="288" t="str">
        <f>Základ!B153</f>
        <v>Roman Veselý</v>
      </c>
      <c r="C153" s="288" t="str">
        <f>Základ!C153</f>
        <v>BEDŘICH ROKYCANY</v>
      </c>
      <c r="D153" s="273">
        <f>SUM(Základ!D153,Základ!F153)</f>
        <v>0</v>
      </c>
      <c r="E153" s="273">
        <f>SUM(Základ!E153,Základ!G153)</f>
        <v>0</v>
      </c>
      <c r="F153" s="273">
        <f t="shared" si="0"/>
        <v>0</v>
      </c>
      <c r="G153" s="273">
        <f>SUM(Základ!I153)</f>
        <v>0</v>
      </c>
      <c r="H153" s="273"/>
      <c r="I153" s="299" t="s">
        <v>2992</v>
      </c>
      <c r="J153" s="300" t="s">
        <v>2993</v>
      </c>
      <c r="K153" s="300" t="s">
        <v>2994</v>
      </c>
      <c r="L153" s="300" t="s">
        <v>2995</v>
      </c>
      <c r="M153" s="300" t="s">
        <v>2996</v>
      </c>
      <c r="N153" s="300" t="s">
        <v>2997</v>
      </c>
      <c r="O153" s="300" t="s">
        <v>778</v>
      </c>
      <c r="P153" s="300" t="s">
        <v>2998</v>
      </c>
      <c r="Q153" s="300" t="s">
        <v>2999</v>
      </c>
      <c r="R153" s="300" t="s">
        <v>3000</v>
      </c>
      <c r="S153" s="290"/>
      <c r="T153" s="290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91">
        <v>152</v>
      </c>
      <c r="B154" s="288" t="str">
        <f>Základ!B154</f>
        <v>Martin Fürst (h)</v>
      </c>
      <c r="C154" s="288" t="str">
        <f>Základ!C154</f>
        <v>BEDŘICH ROKYCANY</v>
      </c>
      <c r="D154" s="273">
        <f>SUM(Základ!D154,Základ!F154)</f>
        <v>199</v>
      </c>
      <c r="E154" s="273">
        <f>SUM(Základ!E154,Základ!G154)</f>
        <v>98</v>
      </c>
      <c r="F154" s="273">
        <f t="shared" si="0"/>
        <v>297</v>
      </c>
      <c r="G154" s="273">
        <f>SUM(Základ!I154)</f>
        <v>2</v>
      </c>
      <c r="H154" s="273"/>
      <c r="I154" s="299" t="s">
        <v>3001</v>
      </c>
      <c r="J154" s="300" t="s">
        <v>3002</v>
      </c>
      <c r="K154" s="300" t="s">
        <v>3003</v>
      </c>
      <c r="L154" s="300" t="s">
        <v>3004</v>
      </c>
      <c r="M154" s="300" t="s">
        <v>3005</v>
      </c>
      <c r="N154" s="300" t="s">
        <v>3006</v>
      </c>
      <c r="O154" s="300" t="s">
        <v>788</v>
      </c>
      <c r="P154" s="300" t="s">
        <v>3007</v>
      </c>
      <c r="Q154" s="300" t="s">
        <v>3008</v>
      </c>
      <c r="R154" s="300" t="s">
        <v>3009</v>
      </c>
      <c r="S154" s="290"/>
      <c r="T154" s="290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91">
        <v>153</v>
      </c>
      <c r="B155" s="288">
        <f>Základ!B155</f>
        <v>0</v>
      </c>
      <c r="C155" s="288">
        <f>Základ!C155</f>
        <v>0</v>
      </c>
      <c r="D155" s="273">
        <f>SUM(Základ!D155,Základ!F155)</f>
        <v>0</v>
      </c>
      <c r="E155" s="273">
        <f>SUM(Základ!E155,Základ!G155)</f>
        <v>0</v>
      </c>
      <c r="F155" s="273">
        <f t="shared" si="0"/>
        <v>0</v>
      </c>
      <c r="G155" s="273">
        <f>SUM(Základ!I155)</f>
        <v>0</v>
      </c>
      <c r="H155" s="273"/>
      <c r="I155" s="299" t="s">
        <v>3010</v>
      </c>
      <c r="J155" s="300" t="s">
        <v>3011</v>
      </c>
      <c r="K155" s="300" t="s">
        <v>3012</v>
      </c>
      <c r="L155" s="300" t="s">
        <v>3013</v>
      </c>
      <c r="M155" s="300" t="s">
        <v>3014</v>
      </c>
      <c r="N155" s="300" t="s">
        <v>3015</v>
      </c>
      <c r="O155" s="300" t="s">
        <v>798</v>
      </c>
      <c r="P155" s="300" t="s">
        <v>3016</v>
      </c>
      <c r="Q155" s="300" t="s">
        <v>3017</v>
      </c>
      <c r="R155" s="300" t="s">
        <v>3018</v>
      </c>
      <c r="S155" s="290"/>
      <c r="T155" s="290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91">
        <v>154</v>
      </c>
      <c r="B156" s="288">
        <f>Základ!B156</f>
        <v>0</v>
      </c>
      <c r="C156" s="288">
        <f>Základ!C156</f>
        <v>0</v>
      </c>
      <c r="D156" s="273">
        <f>SUM(Základ!D156,Základ!F156)</f>
        <v>0</v>
      </c>
      <c r="E156" s="273">
        <f>SUM(Základ!E156,Základ!G156)</f>
        <v>0</v>
      </c>
      <c r="F156" s="273">
        <f t="shared" si="0"/>
        <v>0</v>
      </c>
      <c r="G156" s="273">
        <f>SUM(Základ!I156)</f>
        <v>0</v>
      </c>
      <c r="H156" s="273"/>
      <c r="I156" s="299" t="s">
        <v>3019</v>
      </c>
      <c r="J156" s="300" t="s">
        <v>3020</v>
      </c>
      <c r="K156" s="300" t="s">
        <v>3021</v>
      </c>
      <c r="L156" s="300" t="s">
        <v>3022</v>
      </c>
      <c r="M156" s="300" t="s">
        <v>3023</v>
      </c>
      <c r="N156" s="300" t="s">
        <v>3024</v>
      </c>
      <c r="O156" s="300" t="s">
        <v>768</v>
      </c>
      <c r="P156" s="300" t="s">
        <v>3025</v>
      </c>
      <c r="Q156" s="300" t="s">
        <v>3026</v>
      </c>
      <c r="R156" s="300" t="s">
        <v>3027</v>
      </c>
      <c r="S156" s="290"/>
      <c r="T156" s="290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92">
        <v>155</v>
      </c>
      <c r="B157" s="288" t="str">
        <f>Základ!B157</f>
        <v>Jan Sutr</v>
      </c>
      <c r="C157" s="288" t="str">
        <f>Základ!C157</f>
        <v>TOTALGYM</v>
      </c>
      <c r="D157" s="273">
        <f>SUM(Základ!D157,Základ!F157)</f>
        <v>189</v>
      </c>
      <c r="E157" s="273">
        <f>SUM(Základ!E157,Základ!G157)</f>
        <v>108</v>
      </c>
      <c r="F157" s="273">
        <f t="shared" si="0"/>
        <v>297</v>
      </c>
      <c r="G157" s="273">
        <f>SUM(Základ!I157)</f>
        <v>3</v>
      </c>
      <c r="H157" s="273"/>
      <c r="I157" s="299" t="s">
        <v>3028</v>
      </c>
      <c r="J157" s="300" t="s">
        <v>3029</v>
      </c>
      <c r="K157" s="300" t="s">
        <v>3030</v>
      </c>
      <c r="L157" s="300" t="s">
        <v>3031</v>
      </c>
      <c r="M157" s="300" t="s">
        <v>3032</v>
      </c>
      <c r="N157" s="300" t="s">
        <v>3033</v>
      </c>
      <c r="O157" s="300" t="s">
        <v>778</v>
      </c>
      <c r="P157" s="300" t="s">
        <v>3034</v>
      </c>
      <c r="Q157" s="300" t="s">
        <v>3035</v>
      </c>
      <c r="R157" s="300" t="s">
        <v>3036</v>
      </c>
      <c r="S157" s="290"/>
      <c r="T157" s="290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92">
        <v>156</v>
      </c>
      <c r="B158" s="288" t="str">
        <f>Základ!B158</f>
        <v>Jan Zítek</v>
      </c>
      <c r="C158" s="288" t="str">
        <f>Základ!C158</f>
        <v>TOTALGYM</v>
      </c>
      <c r="D158" s="273">
        <f>SUM(Základ!D158,Základ!F158)</f>
        <v>195</v>
      </c>
      <c r="E158" s="273">
        <f>SUM(Základ!E158,Základ!G158)</f>
        <v>108</v>
      </c>
      <c r="F158" s="273">
        <f t="shared" si="0"/>
        <v>303</v>
      </c>
      <c r="G158" s="273">
        <f>SUM(Základ!I158)</f>
        <v>1</v>
      </c>
      <c r="H158" s="273"/>
      <c r="I158" s="299" t="s">
        <v>3037</v>
      </c>
      <c r="J158" s="300" t="s">
        <v>3038</v>
      </c>
      <c r="K158" s="300" t="s">
        <v>3039</v>
      </c>
      <c r="L158" s="300" t="s">
        <v>3040</v>
      </c>
      <c r="M158" s="300" t="s">
        <v>3041</v>
      </c>
      <c r="N158" s="300" t="s">
        <v>3042</v>
      </c>
      <c r="O158" s="300" t="s">
        <v>788</v>
      </c>
      <c r="P158" s="300" t="s">
        <v>3043</v>
      </c>
      <c r="Q158" s="300" t="s">
        <v>3044</v>
      </c>
      <c r="R158" s="300" t="s">
        <v>3045</v>
      </c>
      <c r="S158" s="290"/>
      <c r="T158" s="290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92">
        <v>157</v>
      </c>
      <c r="B159" s="288" t="str">
        <f>Základ!B159</f>
        <v>Zdeněk Enžl</v>
      </c>
      <c r="C159" s="288" t="str">
        <f>Základ!C159</f>
        <v>TOTALGYM</v>
      </c>
      <c r="D159" s="273">
        <f>SUM(Základ!D159,Základ!F159)</f>
        <v>204</v>
      </c>
      <c r="E159" s="273">
        <f>SUM(Základ!E159,Základ!G159)</f>
        <v>75</v>
      </c>
      <c r="F159" s="273">
        <f t="shared" si="0"/>
        <v>279</v>
      </c>
      <c r="G159" s="273">
        <f>SUM(Základ!I159)</f>
        <v>3</v>
      </c>
      <c r="H159" s="273"/>
      <c r="I159" s="299" t="s">
        <v>3046</v>
      </c>
      <c r="J159" s="300" t="s">
        <v>3047</v>
      </c>
      <c r="K159" s="300" t="s">
        <v>3048</v>
      </c>
      <c r="L159" s="300" t="s">
        <v>3049</v>
      </c>
      <c r="M159" s="300" t="s">
        <v>3050</v>
      </c>
      <c r="N159" s="300" t="s">
        <v>3051</v>
      </c>
      <c r="O159" s="300" t="s">
        <v>798</v>
      </c>
      <c r="P159" s="300" t="s">
        <v>3052</v>
      </c>
      <c r="Q159" s="300" t="s">
        <v>3053</v>
      </c>
      <c r="R159" s="300" t="s">
        <v>3054</v>
      </c>
      <c r="S159" s="290"/>
      <c r="T159" s="290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92">
        <v>158</v>
      </c>
      <c r="B160" s="288" t="str">
        <f>Základ!B160</f>
        <v>Josef Pauch</v>
      </c>
      <c r="C160" s="288" t="str">
        <f>Základ!C160</f>
        <v>TOTALGYM</v>
      </c>
      <c r="D160" s="273">
        <f>SUM(Základ!D160,Základ!F160)</f>
        <v>0</v>
      </c>
      <c r="E160" s="273">
        <f>SUM(Základ!E160,Základ!G160)</f>
        <v>0</v>
      </c>
      <c r="F160" s="273">
        <f t="shared" si="0"/>
        <v>0</v>
      </c>
      <c r="G160" s="273">
        <f>SUM(Základ!I160)</f>
        <v>0</v>
      </c>
      <c r="H160" s="273"/>
      <c r="I160" s="299" t="s">
        <v>3055</v>
      </c>
      <c r="J160" s="300" t="s">
        <v>3056</v>
      </c>
      <c r="K160" s="300" t="s">
        <v>3057</v>
      </c>
      <c r="L160" s="300" t="s">
        <v>3058</v>
      </c>
      <c r="M160" s="300" t="s">
        <v>3059</v>
      </c>
      <c r="N160" s="300" t="s">
        <v>3060</v>
      </c>
      <c r="O160" s="300" t="s">
        <v>768</v>
      </c>
      <c r="P160" s="300" t="s">
        <v>3061</v>
      </c>
      <c r="Q160" s="300" t="s">
        <v>3062</v>
      </c>
      <c r="R160" s="300" t="s">
        <v>3063</v>
      </c>
      <c r="S160" s="290"/>
      <c r="T160" s="290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92">
        <v>159</v>
      </c>
      <c r="B161" s="288" t="str">
        <f>Základ!B161</f>
        <v>Veronika Moučková</v>
      </c>
      <c r="C161" s="288" t="str">
        <f>Základ!C161</f>
        <v>TOTALGYM</v>
      </c>
      <c r="D161" s="273">
        <f>SUM(Základ!D161,Základ!F161)</f>
        <v>178</v>
      </c>
      <c r="E161" s="273">
        <f>SUM(Základ!E161,Základ!G161)</f>
        <v>76</v>
      </c>
      <c r="F161" s="273">
        <f t="shared" si="0"/>
        <v>254</v>
      </c>
      <c r="G161" s="273">
        <f>SUM(Základ!I161)</f>
        <v>5</v>
      </c>
      <c r="H161" s="273"/>
      <c r="I161" s="299" t="s">
        <v>3064</v>
      </c>
      <c r="J161" s="300" t="s">
        <v>3065</v>
      </c>
      <c r="K161" s="300" t="s">
        <v>3066</v>
      </c>
      <c r="L161" s="300" t="s">
        <v>3067</v>
      </c>
      <c r="M161" s="300" t="s">
        <v>3068</v>
      </c>
      <c r="N161" s="300" t="s">
        <v>3069</v>
      </c>
      <c r="O161" s="300" t="s">
        <v>778</v>
      </c>
      <c r="P161" s="300" t="s">
        <v>3070</v>
      </c>
      <c r="Q161" s="300" t="s">
        <v>3071</v>
      </c>
      <c r="R161" s="300" t="s">
        <v>3072</v>
      </c>
      <c r="S161" s="290"/>
      <c r="T161" s="290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92">
        <v>160</v>
      </c>
      <c r="B162" s="288" t="str">
        <f>Základ!B162</f>
        <v>0</v>
      </c>
      <c r="C162" s="288" t="str">
        <f>Základ!C162</f>
        <v>TOTALGYM</v>
      </c>
      <c r="D162" s="273">
        <f>SUM(Základ!D162,Základ!F162)</f>
        <v>0</v>
      </c>
      <c r="E162" s="273">
        <f>SUM(Základ!E162,Základ!G162)</f>
        <v>0</v>
      </c>
      <c r="F162" s="273">
        <f t="shared" si="0"/>
        <v>0</v>
      </c>
      <c r="G162" s="273">
        <f>SUM(Základ!I162)</f>
        <v>0</v>
      </c>
      <c r="H162" s="273"/>
      <c r="I162" s="299" t="s">
        <v>3073</v>
      </c>
      <c r="J162" s="300" t="s">
        <v>3074</v>
      </c>
      <c r="K162" s="300" t="s">
        <v>3075</v>
      </c>
      <c r="L162" s="300" t="s">
        <v>3076</v>
      </c>
      <c r="M162" s="300" t="s">
        <v>3077</v>
      </c>
      <c r="N162" s="300" t="s">
        <v>3078</v>
      </c>
      <c r="O162" s="300" t="s">
        <v>788</v>
      </c>
      <c r="P162" s="300" t="s">
        <v>3079</v>
      </c>
      <c r="Q162" s="300" t="s">
        <v>3080</v>
      </c>
      <c r="R162" s="300" t="s">
        <v>3081</v>
      </c>
      <c r="S162" s="290"/>
      <c r="T162" s="290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92">
        <v>161</v>
      </c>
      <c r="B163" s="288">
        <f>Základ!B163</f>
        <v>0</v>
      </c>
      <c r="C163" s="288">
        <f>Základ!C163</f>
        <v>0</v>
      </c>
      <c r="D163" s="273">
        <f>SUM(Základ!D163,Základ!F163)</f>
        <v>0</v>
      </c>
      <c r="E163" s="273">
        <f>SUM(Základ!E163,Základ!G163)</f>
        <v>0</v>
      </c>
      <c r="F163" s="273">
        <f t="shared" si="0"/>
        <v>0</v>
      </c>
      <c r="G163" s="273">
        <f>SUM(Základ!I163)</f>
        <v>0</v>
      </c>
      <c r="H163" s="273"/>
      <c r="I163" s="299" t="s">
        <v>3082</v>
      </c>
      <c r="J163" s="300" t="s">
        <v>3083</v>
      </c>
      <c r="K163" s="300" t="s">
        <v>3084</v>
      </c>
      <c r="L163" s="300" t="s">
        <v>3085</v>
      </c>
      <c r="M163" s="300" t="s">
        <v>3086</v>
      </c>
      <c r="N163" s="300" t="s">
        <v>3087</v>
      </c>
      <c r="O163" s="300" t="s">
        <v>798</v>
      </c>
      <c r="P163" s="300" t="s">
        <v>3088</v>
      </c>
      <c r="Q163" s="300" t="s">
        <v>3089</v>
      </c>
      <c r="R163" s="300" t="s">
        <v>3090</v>
      </c>
      <c r="S163" s="290"/>
      <c r="T163" s="290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91">
        <v>162</v>
      </c>
      <c r="B164" s="288" t="str">
        <f>Základ!B164</f>
        <v>Ladislav Bečvář</v>
      </c>
      <c r="C164" s="288" t="str">
        <f>Základ!C164</f>
        <v>DP KARLOVY VARY</v>
      </c>
      <c r="D164" s="273">
        <f>SUM(Základ!D164,Základ!F164)</f>
        <v>0</v>
      </c>
      <c r="E164" s="273">
        <f>SUM(Základ!E164,Základ!G164)</f>
        <v>0</v>
      </c>
      <c r="F164" s="273">
        <f t="shared" si="0"/>
        <v>0</v>
      </c>
      <c r="G164" s="273">
        <f>SUM(Základ!I164)</f>
        <v>0</v>
      </c>
      <c r="H164" s="273"/>
      <c r="I164" s="299" t="s">
        <v>3091</v>
      </c>
      <c r="J164" s="300" t="s">
        <v>3092</v>
      </c>
      <c r="K164" s="300" t="s">
        <v>3093</v>
      </c>
      <c r="L164" s="300" t="s">
        <v>3094</v>
      </c>
      <c r="M164" s="300" t="s">
        <v>3095</v>
      </c>
      <c r="N164" s="300" t="s">
        <v>3096</v>
      </c>
      <c r="O164" s="300" t="s">
        <v>768</v>
      </c>
      <c r="P164" s="300" t="s">
        <v>3097</v>
      </c>
      <c r="Q164" s="300" t="s">
        <v>3098</v>
      </c>
      <c r="R164" s="300" t="s">
        <v>3099</v>
      </c>
      <c r="S164" s="290"/>
      <c r="T164" s="290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91">
        <v>163</v>
      </c>
      <c r="B165" s="288" t="str">
        <f>Základ!B165</f>
        <v>Roman Kalán (h)</v>
      </c>
      <c r="C165" s="288" t="str">
        <f>Základ!C165</f>
        <v>DP KARLOVY VARY</v>
      </c>
      <c r="D165" s="273">
        <f>SUM(Základ!D165,Základ!F165)</f>
        <v>185</v>
      </c>
      <c r="E165" s="273">
        <f>SUM(Základ!E165,Základ!G165)</f>
        <v>79</v>
      </c>
      <c r="F165" s="273">
        <f t="shared" si="0"/>
        <v>264</v>
      </c>
      <c r="G165" s="273">
        <f>SUM(Základ!I165)</f>
        <v>3</v>
      </c>
      <c r="H165" s="273"/>
      <c r="I165" s="299" t="s">
        <v>3100</v>
      </c>
      <c r="J165" s="300" t="s">
        <v>3101</v>
      </c>
      <c r="K165" s="300" t="s">
        <v>3102</v>
      </c>
      <c r="L165" s="300" t="s">
        <v>3103</v>
      </c>
      <c r="M165" s="300" t="s">
        <v>3104</v>
      </c>
      <c r="N165" s="300" t="s">
        <v>3105</v>
      </c>
      <c r="O165" s="300" t="s">
        <v>778</v>
      </c>
      <c r="P165" s="300" t="s">
        <v>3106</v>
      </c>
      <c r="Q165" s="300" t="s">
        <v>3107</v>
      </c>
      <c r="R165" s="300" t="s">
        <v>3108</v>
      </c>
      <c r="S165" s="290"/>
      <c r="T165" s="290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91">
        <v>164</v>
      </c>
      <c r="B166" s="288" t="str">
        <f>Základ!B166</f>
        <v>Martin Kekéti</v>
      </c>
      <c r="C166" s="288" t="str">
        <f>Základ!C166</f>
        <v>DP KARLOVY VARY</v>
      </c>
      <c r="D166" s="273">
        <f>SUM(Základ!D166,Základ!F166)</f>
        <v>185</v>
      </c>
      <c r="E166" s="273">
        <f>SUM(Základ!E166,Základ!G166)</f>
        <v>81</v>
      </c>
      <c r="F166" s="273">
        <f t="shared" si="0"/>
        <v>266</v>
      </c>
      <c r="G166" s="273">
        <f>SUM(Základ!I166)</f>
        <v>8</v>
      </c>
      <c r="H166" s="273"/>
      <c r="I166" s="299" t="s">
        <v>3109</v>
      </c>
      <c r="J166" s="300" t="s">
        <v>3110</v>
      </c>
      <c r="K166" s="300" t="s">
        <v>3111</v>
      </c>
      <c r="L166" s="300" t="s">
        <v>3112</v>
      </c>
      <c r="M166" s="300" t="s">
        <v>3113</v>
      </c>
      <c r="N166" s="300" t="s">
        <v>3114</v>
      </c>
      <c r="O166" s="300" t="s">
        <v>788</v>
      </c>
      <c r="P166" s="300" t="s">
        <v>3115</v>
      </c>
      <c r="Q166" s="300" t="s">
        <v>3116</v>
      </c>
      <c r="R166" s="300" t="s">
        <v>3117</v>
      </c>
      <c r="S166" s="290"/>
      <c r="T166" s="290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91">
        <v>165</v>
      </c>
      <c r="B167" s="288" t="str">
        <f>Základ!B167</f>
        <v>Jana Růžičková</v>
      </c>
      <c r="C167" s="288" t="str">
        <f>Základ!C167</f>
        <v>DP KARLOVY VARY</v>
      </c>
      <c r="D167" s="273">
        <f>SUM(Základ!D167,Základ!F167)</f>
        <v>175</v>
      </c>
      <c r="E167" s="273">
        <f>SUM(Základ!E167,Základ!G167)</f>
        <v>69</v>
      </c>
      <c r="F167" s="273">
        <f t="shared" si="0"/>
        <v>244</v>
      </c>
      <c r="G167" s="273">
        <f>SUM(Základ!I167)</f>
        <v>8</v>
      </c>
      <c r="H167" s="273"/>
      <c r="I167" s="299" t="s">
        <v>3118</v>
      </c>
      <c r="J167" s="300" t="s">
        <v>3119</v>
      </c>
      <c r="K167" s="300" t="s">
        <v>3120</v>
      </c>
      <c r="L167" s="300" t="s">
        <v>3121</v>
      </c>
      <c r="M167" s="300" t="s">
        <v>3122</v>
      </c>
      <c r="N167" s="300" t="s">
        <v>3123</v>
      </c>
      <c r="O167" s="300" t="s">
        <v>798</v>
      </c>
      <c r="P167" s="300" t="s">
        <v>3124</v>
      </c>
      <c r="Q167" s="300" t="s">
        <v>3125</v>
      </c>
      <c r="R167" s="300" t="s">
        <v>3126</v>
      </c>
      <c r="S167" s="290"/>
      <c r="T167" s="290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91">
        <v>166</v>
      </c>
      <c r="B168" s="288" t="str">
        <f>Základ!B168</f>
        <v>Martin Sedlák</v>
      </c>
      <c r="C168" s="288" t="str">
        <f>Základ!C168</f>
        <v>DP KARLOVY VARY</v>
      </c>
      <c r="D168" s="273">
        <f>SUM(Základ!D168,Základ!F168)</f>
        <v>0</v>
      </c>
      <c r="E168" s="273">
        <f>SUM(Základ!E168,Základ!G168)</f>
        <v>0</v>
      </c>
      <c r="F168" s="273">
        <f t="shared" si="0"/>
        <v>0</v>
      </c>
      <c r="G168" s="273">
        <f>SUM(Základ!I168)</f>
        <v>0</v>
      </c>
      <c r="H168" s="273"/>
      <c r="I168" s="299" t="s">
        <v>3127</v>
      </c>
      <c r="J168" s="300" t="s">
        <v>3128</v>
      </c>
      <c r="K168" s="300" t="s">
        <v>3129</v>
      </c>
      <c r="L168" s="300" t="s">
        <v>3130</v>
      </c>
      <c r="M168" s="300" t="s">
        <v>3131</v>
      </c>
      <c r="N168" s="300" t="s">
        <v>3132</v>
      </c>
      <c r="O168" s="300" t="s">
        <v>768</v>
      </c>
      <c r="P168" s="300" t="s">
        <v>3133</v>
      </c>
      <c r="Q168" s="300" t="s">
        <v>3134</v>
      </c>
      <c r="R168" s="300" t="s">
        <v>3135</v>
      </c>
      <c r="S168" s="290"/>
      <c r="T168" s="290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91">
        <v>167</v>
      </c>
      <c r="B169" s="288" t="str">
        <f>Základ!B169</f>
        <v>Josef Štech</v>
      </c>
      <c r="C169" s="288" t="str">
        <f>Základ!C169</f>
        <v>DP KARLOVY VARY</v>
      </c>
      <c r="D169" s="273">
        <f>SUM(Základ!D169,Základ!F169)</f>
        <v>168</v>
      </c>
      <c r="E169" s="273">
        <f>SUM(Základ!E169,Základ!G169)</f>
        <v>108</v>
      </c>
      <c r="F169" s="273">
        <f t="shared" si="0"/>
        <v>276</v>
      </c>
      <c r="G169" s="273">
        <f>SUM(Základ!I169)</f>
        <v>2</v>
      </c>
      <c r="H169" s="273"/>
      <c r="I169" s="299" t="s">
        <v>3136</v>
      </c>
      <c r="J169" s="300" t="s">
        <v>3137</v>
      </c>
      <c r="K169" s="300" t="s">
        <v>3138</v>
      </c>
      <c r="L169" s="300" t="s">
        <v>3139</v>
      </c>
      <c r="M169" s="300" t="s">
        <v>3140</v>
      </c>
      <c r="N169" s="300" t="s">
        <v>3141</v>
      </c>
      <c r="O169" s="300" t="s">
        <v>778</v>
      </c>
      <c r="P169" s="300" t="s">
        <v>3142</v>
      </c>
      <c r="Q169" s="300" t="s">
        <v>3143</v>
      </c>
      <c r="R169" s="300" t="s">
        <v>3144</v>
      </c>
      <c r="S169" s="290"/>
      <c r="T169" s="290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91">
        <v>168</v>
      </c>
      <c r="B170" s="288">
        <f>Základ!B170</f>
        <v>0</v>
      </c>
      <c r="C170" s="288" t="str">
        <f>Základ!C170</f>
        <v>DP KARLOVY VARY</v>
      </c>
      <c r="D170" s="273">
        <f>SUM(Základ!D170,Základ!F170)</f>
        <v>0</v>
      </c>
      <c r="E170" s="273">
        <f>SUM(Základ!E170,Základ!G170)</f>
        <v>0</v>
      </c>
      <c r="F170" s="273">
        <f t="shared" si="0"/>
        <v>0</v>
      </c>
      <c r="G170" s="273">
        <f>SUM(Základ!I170)</f>
        <v>0</v>
      </c>
      <c r="H170" s="273"/>
      <c r="I170" s="299" t="s">
        <v>3145</v>
      </c>
      <c r="J170" s="300" t="s">
        <v>3146</v>
      </c>
      <c r="K170" s="300" t="s">
        <v>3147</v>
      </c>
      <c r="L170" s="300" t="s">
        <v>3148</v>
      </c>
      <c r="M170" s="300" t="s">
        <v>3149</v>
      </c>
      <c r="N170" s="300" t="s">
        <v>3150</v>
      </c>
      <c r="O170" s="300" t="s">
        <v>788</v>
      </c>
      <c r="P170" s="300" t="s">
        <v>3151</v>
      </c>
      <c r="Q170" s="300" t="s">
        <v>3152</v>
      </c>
      <c r="R170" s="300" t="s">
        <v>3153</v>
      </c>
      <c r="S170" s="290"/>
      <c r="T170" s="290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92">
        <v>169</v>
      </c>
      <c r="B171" s="273">
        <f>Základ!B171</f>
        <v>0</v>
      </c>
      <c r="C171" s="273">
        <f>Základ!C171</f>
        <v>0</v>
      </c>
      <c r="D171" s="273">
        <f>SUM(Základ!D171,Základ!F171)</f>
        <v>0</v>
      </c>
      <c r="E171" s="273">
        <f>SUM(Základ!E171,Základ!G171)</f>
        <v>0</v>
      </c>
      <c r="F171" s="273">
        <f t="shared" si="0"/>
        <v>0</v>
      </c>
      <c r="G171" s="273">
        <f>SUM(Základ!I171)</f>
        <v>0</v>
      </c>
      <c r="H171" s="273"/>
      <c r="I171" s="299" t="s">
        <v>3154</v>
      </c>
      <c r="J171" s="300" t="s">
        <v>3155</v>
      </c>
      <c r="K171" s="300" t="s">
        <v>3156</v>
      </c>
      <c r="L171" s="300" t="s">
        <v>3157</v>
      </c>
      <c r="M171" s="300" t="s">
        <v>3158</v>
      </c>
      <c r="N171" s="300" t="s">
        <v>3159</v>
      </c>
      <c r="O171" s="300" t="s">
        <v>798</v>
      </c>
      <c r="P171" s="300" t="s">
        <v>3160</v>
      </c>
      <c r="Q171" s="300" t="s">
        <v>3161</v>
      </c>
      <c r="R171" s="300" t="s">
        <v>3162</v>
      </c>
      <c r="S171" s="290"/>
      <c r="T171" s="290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92">
        <v>170</v>
      </c>
      <c r="B172" s="273">
        <f>Základ!B172</f>
        <v>0</v>
      </c>
      <c r="C172" s="273">
        <f>Základ!C172</f>
        <v>0</v>
      </c>
      <c r="D172" s="273">
        <f>SUM(Základ!D172,Základ!F172)</f>
        <v>0</v>
      </c>
      <c r="E172" s="273">
        <f>SUM(Základ!E172,Základ!G172)</f>
        <v>0</v>
      </c>
      <c r="F172" s="273">
        <f t="shared" si="0"/>
        <v>0</v>
      </c>
      <c r="G172" s="273">
        <f>SUM(Základ!I172)</f>
        <v>0</v>
      </c>
      <c r="H172" s="273"/>
      <c r="I172" s="299" t="s">
        <v>3163</v>
      </c>
      <c r="J172" s="300" t="s">
        <v>3164</v>
      </c>
      <c r="K172" s="300" t="s">
        <v>3165</v>
      </c>
      <c r="L172" s="300" t="s">
        <v>3166</v>
      </c>
      <c r="M172" s="300" t="s">
        <v>3167</v>
      </c>
      <c r="N172" s="300" t="s">
        <v>3168</v>
      </c>
      <c r="O172" s="300" t="s">
        <v>768</v>
      </c>
      <c r="P172" s="300" t="s">
        <v>3169</v>
      </c>
      <c r="Q172" s="300" t="s">
        <v>3170</v>
      </c>
      <c r="R172" s="300" t="s">
        <v>3171</v>
      </c>
      <c r="S172" s="290"/>
      <c r="T172" s="290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92">
        <v>171</v>
      </c>
      <c r="B173" s="273">
        <f>Základ!B173</f>
        <v>0</v>
      </c>
      <c r="C173" s="273">
        <f>Základ!C173</f>
        <v>0</v>
      </c>
      <c r="D173" s="273">
        <f>SUM(Základ!D173,Základ!F173)</f>
        <v>0</v>
      </c>
      <c r="E173" s="273">
        <f>SUM(Základ!E173,Základ!G173)</f>
        <v>0</v>
      </c>
      <c r="F173" s="273">
        <f t="shared" si="0"/>
        <v>0</v>
      </c>
      <c r="G173" s="273">
        <f>SUM(Základ!I173)</f>
        <v>0</v>
      </c>
      <c r="H173" s="273"/>
      <c r="I173" s="299" t="s">
        <v>3172</v>
      </c>
      <c r="J173" s="300" t="s">
        <v>3173</v>
      </c>
      <c r="K173" s="300" t="s">
        <v>3174</v>
      </c>
      <c r="L173" s="300" t="s">
        <v>3175</v>
      </c>
      <c r="M173" s="300" t="s">
        <v>3176</v>
      </c>
      <c r="N173" s="300" t="s">
        <v>3177</v>
      </c>
      <c r="O173" s="300" t="s">
        <v>778</v>
      </c>
      <c r="P173" s="300" t="s">
        <v>3178</v>
      </c>
      <c r="Q173" s="300" t="s">
        <v>3179</v>
      </c>
      <c r="R173" s="300" t="s">
        <v>3180</v>
      </c>
      <c r="S173" s="290"/>
      <c r="T173" s="290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92">
        <v>172</v>
      </c>
      <c r="B174" s="273">
        <f>Základ!B174</f>
        <v>0</v>
      </c>
      <c r="C174" s="273">
        <f>Základ!C174</f>
        <v>0</v>
      </c>
      <c r="D174" s="273">
        <f>SUM(Základ!D174,Základ!F174)</f>
        <v>0</v>
      </c>
      <c r="E174" s="273">
        <f>SUM(Základ!E174,Základ!G174)</f>
        <v>0</v>
      </c>
      <c r="F174" s="273">
        <f t="shared" si="0"/>
        <v>0</v>
      </c>
      <c r="G174" s="273">
        <f>SUM(Základ!I174)</f>
        <v>0</v>
      </c>
      <c r="H174" s="273"/>
      <c r="I174" s="299" t="s">
        <v>3181</v>
      </c>
      <c r="J174" s="300" t="s">
        <v>3182</v>
      </c>
      <c r="K174" s="300" t="s">
        <v>3183</v>
      </c>
      <c r="L174" s="300" t="s">
        <v>3184</v>
      </c>
      <c r="M174" s="300" t="s">
        <v>3185</v>
      </c>
      <c r="N174" s="300" t="s">
        <v>3186</v>
      </c>
      <c r="O174" s="300" t="s">
        <v>788</v>
      </c>
      <c r="P174" s="300" t="s">
        <v>3187</v>
      </c>
      <c r="Q174" s="300" t="s">
        <v>3188</v>
      </c>
      <c r="R174" s="300" t="s">
        <v>3189</v>
      </c>
      <c r="S174" s="290"/>
      <c r="T174" s="290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92">
        <v>173</v>
      </c>
      <c r="B175" s="273">
        <f>Základ!B175</f>
        <v>0</v>
      </c>
      <c r="C175" s="273">
        <f>Základ!C175</f>
        <v>0</v>
      </c>
      <c r="D175" s="273">
        <f>SUM(Základ!D175,Základ!F175)</f>
        <v>0</v>
      </c>
      <c r="E175" s="273">
        <f>SUM(Základ!E175,Základ!G175)</f>
        <v>0</v>
      </c>
      <c r="F175" s="273">
        <f t="shared" si="0"/>
        <v>0</v>
      </c>
      <c r="G175" s="273">
        <f>SUM(Základ!I175)</f>
        <v>0</v>
      </c>
      <c r="H175" s="273"/>
      <c r="I175" s="299" t="s">
        <v>3190</v>
      </c>
      <c r="J175" s="300" t="s">
        <v>3191</v>
      </c>
      <c r="K175" s="300" t="s">
        <v>3192</v>
      </c>
      <c r="L175" s="300" t="s">
        <v>3193</v>
      </c>
      <c r="M175" s="300" t="s">
        <v>3194</v>
      </c>
      <c r="N175" s="300" t="s">
        <v>3195</v>
      </c>
      <c r="O175" s="300" t="s">
        <v>798</v>
      </c>
      <c r="P175" s="300" t="s">
        <v>3196</v>
      </c>
      <c r="Q175" s="300" t="s">
        <v>3197</v>
      </c>
      <c r="R175" s="300" t="s">
        <v>3198</v>
      </c>
      <c r="S175" s="290"/>
      <c r="T175" s="290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92">
        <v>174</v>
      </c>
      <c r="B176" s="288">
        <f>Základ!B176</f>
        <v>0</v>
      </c>
      <c r="C176" s="288">
        <f>Základ!C176</f>
        <v>0</v>
      </c>
      <c r="D176" s="273">
        <f>SUM(Základ!D176,Základ!F176)</f>
        <v>0</v>
      </c>
      <c r="E176" s="273">
        <f>SUM(Základ!E176,Základ!G176)</f>
        <v>0</v>
      </c>
      <c r="F176" s="273">
        <f t="shared" si="0"/>
        <v>0</v>
      </c>
      <c r="G176" s="273">
        <f>SUM(Základ!I176)</f>
        <v>0</v>
      </c>
      <c r="H176" s="273"/>
      <c r="I176" s="299" t="s">
        <v>3199</v>
      </c>
      <c r="J176" s="300" t="s">
        <v>3200</v>
      </c>
      <c r="K176" s="300" t="s">
        <v>3201</v>
      </c>
      <c r="L176" s="300" t="s">
        <v>3202</v>
      </c>
      <c r="M176" s="300" t="s">
        <v>3203</v>
      </c>
      <c r="N176" s="300" t="s">
        <v>3204</v>
      </c>
      <c r="O176" s="300" t="s">
        <v>768</v>
      </c>
      <c r="P176" s="300" t="s">
        <v>3205</v>
      </c>
      <c r="Q176" s="300" t="s">
        <v>3206</v>
      </c>
      <c r="R176" s="300" t="s">
        <v>3207</v>
      </c>
      <c r="S176" s="290"/>
      <c r="T176" s="290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92">
        <v>175</v>
      </c>
      <c r="B177" s="288">
        <f>Základ!B177</f>
        <v>0</v>
      </c>
      <c r="C177" s="288">
        <f>Základ!C177</f>
        <v>0</v>
      </c>
      <c r="D177" s="273">
        <f>SUM(Základ!D177,Základ!F177)</f>
        <v>0</v>
      </c>
      <c r="E177" s="273">
        <f>SUM(Základ!E177,Základ!G177)</f>
        <v>0</v>
      </c>
      <c r="F177" s="273">
        <f t="shared" si="0"/>
        <v>0</v>
      </c>
      <c r="G177" s="273">
        <f>SUM(Základ!I177)</f>
        <v>0</v>
      </c>
      <c r="H177" s="273"/>
      <c r="I177" s="299" t="s">
        <v>3208</v>
      </c>
      <c r="J177" s="300" t="s">
        <v>3209</v>
      </c>
      <c r="K177" s="300" t="s">
        <v>3210</v>
      </c>
      <c r="L177" s="300" t="s">
        <v>3211</v>
      </c>
      <c r="M177" s="300" t="s">
        <v>3212</v>
      </c>
      <c r="N177" s="300" t="s">
        <v>3213</v>
      </c>
      <c r="O177" s="300" t="s">
        <v>778</v>
      </c>
      <c r="P177" s="300" t="s">
        <v>3214</v>
      </c>
      <c r="Q177" s="300" t="s">
        <v>3215</v>
      </c>
      <c r="R177" s="300" t="s">
        <v>3216</v>
      </c>
      <c r="S177" s="290"/>
      <c r="T177" s="290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91">
        <v>176</v>
      </c>
      <c r="B178" s="288">
        <f>Základ!B178</f>
        <v>0</v>
      </c>
      <c r="C178" s="288">
        <f>Základ!C178</f>
        <v>0</v>
      </c>
      <c r="D178" s="273">
        <f>SUM(Základ!D178,Základ!F178)</f>
        <v>0</v>
      </c>
      <c r="E178" s="273">
        <f>SUM(Základ!E178,Základ!G178)</f>
        <v>0</v>
      </c>
      <c r="F178" s="273">
        <f t="shared" si="0"/>
        <v>0</v>
      </c>
      <c r="G178" s="273">
        <f>SUM(Základ!I178)</f>
        <v>0</v>
      </c>
      <c r="H178" s="273"/>
      <c r="I178" s="299" t="s">
        <v>3217</v>
      </c>
      <c r="J178" s="300" t="s">
        <v>3218</v>
      </c>
      <c r="K178" s="300" t="s">
        <v>3219</v>
      </c>
      <c r="L178" s="300" t="s">
        <v>3220</v>
      </c>
      <c r="M178" s="300" t="s">
        <v>3221</v>
      </c>
      <c r="N178" s="300" t="s">
        <v>3222</v>
      </c>
      <c r="O178" s="300" t="s">
        <v>788</v>
      </c>
      <c r="P178" s="300" t="s">
        <v>3223</v>
      </c>
      <c r="Q178" s="300" t="s">
        <v>3224</v>
      </c>
      <c r="R178" s="300" t="s">
        <v>3225</v>
      </c>
      <c r="S178" s="290"/>
      <c r="T178" s="290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91">
        <v>177</v>
      </c>
      <c r="B179" s="288">
        <f>Základ!B179</f>
        <v>0</v>
      </c>
      <c r="C179" s="288">
        <f>Základ!C179</f>
        <v>0</v>
      </c>
      <c r="D179" s="273">
        <f>SUM(Základ!D179,Základ!F179)</f>
        <v>0</v>
      </c>
      <c r="E179" s="273">
        <f>SUM(Základ!E179,Základ!G179)</f>
        <v>0</v>
      </c>
      <c r="F179" s="273">
        <f t="shared" si="0"/>
        <v>0</v>
      </c>
      <c r="G179" s="273">
        <f>SUM(Základ!I179)</f>
        <v>0</v>
      </c>
      <c r="H179" s="273"/>
      <c r="I179" s="299" t="s">
        <v>3226</v>
      </c>
      <c r="J179" s="300" t="s">
        <v>3227</v>
      </c>
      <c r="K179" s="300" t="s">
        <v>3228</v>
      </c>
      <c r="L179" s="300" t="s">
        <v>3229</v>
      </c>
      <c r="M179" s="300" t="s">
        <v>3230</v>
      </c>
      <c r="N179" s="300" t="s">
        <v>3231</v>
      </c>
      <c r="O179" s="300" t="s">
        <v>798</v>
      </c>
      <c r="P179" s="300" t="s">
        <v>3232</v>
      </c>
      <c r="Q179" s="300" t="s">
        <v>3233</v>
      </c>
      <c r="R179" s="300" t="s">
        <v>3234</v>
      </c>
      <c r="S179" s="290"/>
      <c r="T179" s="290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91">
        <v>178</v>
      </c>
      <c r="B180" s="288">
        <f>Základ!B180</f>
        <v>0</v>
      </c>
      <c r="C180" s="288">
        <f>Základ!C180</f>
        <v>0</v>
      </c>
      <c r="D180" s="273">
        <f>SUM(Základ!D180,Základ!F180)</f>
        <v>0</v>
      </c>
      <c r="E180" s="273">
        <f>SUM(Základ!E180,Základ!G180)</f>
        <v>0</v>
      </c>
      <c r="F180" s="273">
        <f t="shared" si="0"/>
        <v>0</v>
      </c>
      <c r="G180" s="273">
        <f>SUM(Základ!I180)</f>
        <v>0</v>
      </c>
      <c r="H180" s="273"/>
      <c r="I180" s="299" t="s">
        <v>3235</v>
      </c>
      <c r="J180" s="300" t="s">
        <v>3236</v>
      </c>
      <c r="K180" s="300" t="s">
        <v>3237</v>
      </c>
      <c r="L180" s="300" t="s">
        <v>3238</v>
      </c>
      <c r="M180" s="300" t="s">
        <v>3239</v>
      </c>
      <c r="N180" s="300" t="s">
        <v>3240</v>
      </c>
      <c r="O180" s="300" t="s">
        <v>768</v>
      </c>
      <c r="P180" s="300" t="s">
        <v>3241</v>
      </c>
      <c r="Q180" s="300" t="s">
        <v>3242</v>
      </c>
      <c r="R180" s="300" t="s">
        <v>3243</v>
      </c>
      <c r="S180" s="290"/>
      <c r="T180" s="290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91">
        <v>179</v>
      </c>
      <c r="B181" s="288">
        <f>Základ!B181</f>
        <v>0</v>
      </c>
      <c r="C181" s="288">
        <f>Základ!C181</f>
        <v>0</v>
      </c>
      <c r="D181" s="273">
        <f>SUM(Základ!D181,Základ!F181)</f>
        <v>0</v>
      </c>
      <c r="E181" s="273">
        <f>SUM(Základ!E181,Základ!G181)</f>
        <v>0</v>
      </c>
      <c r="F181" s="273">
        <f t="shared" si="0"/>
        <v>0</v>
      </c>
      <c r="G181" s="273">
        <f>SUM(Základ!I181)</f>
        <v>0</v>
      </c>
      <c r="H181" s="273"/>
      <c r="I181" s="299" t="s">
        <v>3244</v>
      </c>
      <c r="J181" s="300" t="s">
        <v>3245</v>
      </c>
      <c r="K181" s="300" t="s">
        <v>3246</v>
      </c>
      <c r="L181" s="300" t="s">
        <v>3247</v>
      </c>
      <c r="M181" s="300" t="s">
        <v>3248</v>
      </c>
      <c r="N181" s="300" t="s">
        <v>3249</v>
      </c>
      <c r="O181" s="300" t="s">
        <v>778</v>
      </c>
      <c r="P181" s="300" t="s">
        <v>3250</v>
      </c>
      <c r="Q181" s="300" t="s">
        <v>3251</v>
      </c>
      <c r="R181" s="300" t="s">
        <v>3252</v>
      </c>
      <c r="S181" s="290"/>
      <c r="T181" s="290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91">
        <v>180</v>
      </c>
      <c r="B182" s="288">
        <f>Základ!B182</f>
        <v>0</v>
      </c>
      <c r="C182" s="288">
        <f>Základ!C182</f>
        <v>0</v>
      </c>
      <c r="D182" s="273">
        <f>SUM(Základ!D182,Základ!F182)</f>
        <v>0</v>
      </c>
      <c r="E182" s="273">
        <f>SUM(Základ!E182,Základ!G182)</f>
        <v>0</v>
      </c>
      <c r="F182" s="273">
        <f t="shared" si="0"/>
        <v>0</v>
      </c>
      <c r="G182" s="273">
        <f>SUM(Základ!I182)</f>
        <v>0</v>
      </c>
      <c r="H182" s="273"/>
      <c r="I182" s="299" t="s">
        <v>3253</v>
      </c>
      <c r="J182" s="300" t="s">
        <v>3254</v>
      </c>
      <c r="K182" s="300" t="s">
        <v>3255</v>
      </c>
      <c r="L182" s="300" t="s">
        <v>3256</v>
      </c>
      <c r="M182" s="300" t="s">
        <v>3257</v>
      </c>
      <c r="N182" s="300" t="s">
        <v>3258</v>
      </c>
      <c r="O182" s="300" t="s">
        <v>788</v>
      </c>
      <c r="P182" s="300" t="s">
        <v>3259</v>
      </c>
      <c r="Q182" s="300" t="s">
        <v>3260</v>
      </c>
      <c r="R182" s="300" t="s">
        <v>3261</v>
      </c>
      <c r="S182" s="290"/>
      <c r="T182" s="290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91">
        <v>181</v>
      </c>
      <c r="B183" s="288">
        <f>Základ!B183</f>
        <v>0</v>
      </c>
      <c r="C183" s="288">
        <f>Základ!C183</f>
        <v>0</v>
      </c>
      <c r="D183" s="273">
        <f>SUM(Základ!D183,Základ!F183)</f>
        <v>0</v>
      </c>
      <c r="E183" s="273">
        <f>SUM(Základ!E183,Základ!G183)</f>
        <v>0</v>
      </c>
      <c r="F183" s="273">
        <f t="shared" si="0"/>
        <v>0</v>
      </c>
      <c r="G183" s="273">
        <f>SUM(Základ!I183)</f>
        <v>0</v>
      </c>
      <c r="H183" s="273"/>
      <c r="I183" s="299" t="s">
        <v>3262</v>
      </c>
      <c r="J183" s="300" t="s">
        <v>3263</v>
      </c>
      <c r="K183" s="300" t="s">
        <v>3264</v>
      </c>
      <c r="L183" s="300" t="s">
        <v>3265</v>
      </c>
      <c r="M183" s="300" t="s">
        <v>3266</v>
      </c>
      <c r="N183" s="300" t="s">
        <v>3267</v>
      </c>
      <c r="O183" s="300" t="s">
        <v>798</v>
      </c>
      <c r="P183" s="300" t="s">
        <v>3268</v>
      </c>
      <c r="Q183" s="300" t="s">
        <v>3269</v>
      </c>
      <c r="R183" s="300" t="s">
        <v>3270</v>
      </c>
      <c r="S183" s="290"/>
      <c r="T183" s="290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91">
        <v>182</v>
      </c>
      <c r="B184" s="288">
        <f>Základ!B184</f>
        <v>0</v>
      </c>
      <c r="C184" s="288">
        <f>Základ!C184</f>
        <v>0</v>
      </c>
      <c r="D184" s="273">
        <f>SUM(Základ!D184,Základ!F184)</f>
        <v>0</v>
      </c>
      <c r="E184" s="273">
        <f>SUM(Základ!E184,Základ!G184)</f>
        <v>0</v>
      </c>
      <c r="F184" s="273">
        <f t="shared" si="0"/>
        <v>0</v>
      </c>
      <c r="G184" s="273">
        <f>SUM(Základ!I184)</f>
        <v>0</v>
      </c>
      <c r="H184" s="273"/>
      <c r="I184" s="299" t="s">
        <v>3271</v>
      </c>
      <c r="J184" s="300" t="s">
        <v>3272</v>
      </c>
      <c r="K184" s="300" t="s">
        <v>3273</v>
      </c>
      <c r="L184" s="300" t="s">
        <v>3274</v>
      </c>
      <c r="M184" s="300" t="s">
        <v>3275</v>
      </c>
      <c r="N184" s="300" t="s">
        <v>3276</v>
      </c>
      <c r="O184" s="300" t="s">
        <v>768</v>
      </c>
      <c r="P184" s="300" t="s">
        <v>3277</v>
      </c>
      <c r="Q184" s="300" t="s">
        <v>3278</v>
      </c>
      <c r="R184" s="300" t="s">
        <v>3279</v>
      </c>
      <c r="S184" s="290"/>
      <c r="T184" s="290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92">
        <v>183</v>
      </c>
      <c r="B185" s="288">
        <f>Základ!B185</f>
        <v>0</v>
      </c>
      <c r="C185" s="288">
        <f>Základ!C185</f>
        <v>0</v>
      </c>
      <c r="D185" s="273">
        <f>SUM(Základ!D185,Základ!F185)</f>
        <v>0</v>
      </c>
      <c r="E185" s="273">
        <f>SUM(Základ!E185,Základ!G185)</f>
        <v>0</v>
      </c>
      <c r="F185" s="273">
        <f t="shared" si="0"/>
        <v>0</v>
      </c>
      <c r="G185" s="273">
        <f>SUM(Základ!I185)</f>
        <v>0</v>
      </c>
      <c r="H185" s="273"/>
      <c r="I185" s="299" t="s">
        <v>3280</v>
      </c>
      <c r="J185" s="300" t="s">
        <v>3281</v>
      </c>
      <c r="K185" s="300" t="s">
        <v>3282</v>
      </c>
      <c r="L185" s="300" t="s">
        <v>3283</v>
      </c>
      <c r="M185" s="300" t="s">
        <v>3284</v>
      </c>
      <c r="N185" s="300" t="s">
        <v>3285</v>
      </c>
      <c r="O185" s="300" t="s">
        <v>778</v>
      </c>
      <c r="P185" s="300" t="s">
        <v>3286</v>
      </c>
      <c r="Q185" s="300" t="s">
        <v>3287</v>
      </c>
      <c r="R185" s="300" t="s">
        <v>3288</v>
      </c>
      <c r="S185" s="290"/>
      <c r="T185" s="290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92">
        <v>184</v>
      </c>
      <c r="B186" s="288">
        <f>Základ!B186</f>
        <v>0</v>
      </c>
      <c r="C186" s="288">
        <f>Základ!C186</f>
        <v>0</v>
      </c>
      <c r="D186" s="273">
        <f>SUM(Základ!D186,Základ!F186)</f>
        <v>0</v>
      </c>
      <c r="E186" s="273">
        <f>SUM(Základ!E186,Základ!G186)</f>
        <v>0</v>
      </c>
      <c r="F186" s="273">
        <f t="shared" si="0"/>
        <v>0</v>
      </c>
      <c r="G186" s="273">
        <f>SUM(Základ!I186)</f>
        <v>0</v>
      </c>
      <c r="H186" s="273"/>
      <c r="I186" s="299" t="s">
        <v>3289</v>
      </c>
      <c r="J186" s="300" t="s">
        <v>3290</v>
      </c>
      <c r="K186" s="300" t="s">
        <v>3291</v>
      </c>
      <c r="L186" s="300" t="s">
        <v>3292</v>
      </c>
      <c r="M186" s="300" t="s">
        <v>3293</v>
      </c>
      <c r="N186" s="300" t="s">
        <v>3294</v>
      </c>
      <c r="O186" s="300" t="s">
        <v>788</v>
      </c>
      <c r="P186" s="300" t="s">
        <v>3295</v>
      </c>
      <c r="Q186" s="300" t="s">
        <v>3296</v>
      </c>
      <c r="R186" s="300" t="s">
        <v>3297</v>
      </c>
      <c r="S186" s="290"/>
      <c r="T186" s="290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92">
        <v>185</v>
      </c>
      <c r="B187" s="288">
        <f>Základ!B187</f>
        <v>0</v>
      </c>
      <c r="C187" s="288">
        <f>Základ!C187</f>
        <v>0</v>
      </c>
      <c r="D187" s="273">
        <f>SUM(Základ!D187,Základ!F187)</f>
        <v>0</v>
      </c>
      <c r="E187" s="273">
        <f>SUM(Základ!E187,Základ!G187)</f>
        <v>0</v>
      </c>
      <c r="F187" s="273">
        <f t="shared" si="0"/>
        <v>0</v>
      </c>
      <c r="G187" s="273">
        <f>SUM(Základ!I187)</f>
        <v>0</v>
      </c>
      <c r="H187" s="273"/>
      <c r="I187" s="299" t="s">
        <v>3298</v>
      </c>
      <c r="J187" s="300" t="s">
        <v>3299</v>
      </c>
      <c r="K187" s="300" t="s">
        <v>3300</v>
      </c>
      <c r="L187" s="300" t="s">
        <v>3301</v>
      </c>
      <c r="M187" s="300" t="s">
        <v>3302</v>
      </c>
      <c r="N187" s="300" t="s">
        <v>3303</v>
      </c>
      <c r="O187" s="300" t="s">
        <v>798</v>
      </c>
      <c r="P187" s="300" t="s">
        <v>3304</v>
      </c>
      <c r="Q187" s="300" t="s">
        <v>3305</v>
      </c>
      <c r="R187" s="300" t="s">
        <v>3306</v>
      </c>
      <c r="S187" s="290"/>
      <c r="T187" s="290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92">
        <v>186</v>
      </c>
      <c r="B188" s="288">
        <f>Základ!B188</f>
        <v>0</v>
      </c>
      <c r="C188" s="288">
        <f>Základ!C188</f>
        <v>0</v>
      </c>
      <c r="D188" s="273">
        <f>SUM(Základ!D188,Základ!F188)</f>
        <v>0</v>
      </c>
      <c r="E188" s="273">
        <f>SUM(Základ!E188,Základ!G188)</f>
        <v>0</v>
      </c>
      <c r="F188" s="273">
        <f t="shared" si="0"/>
        <v>0</v>
      </c>
      <c r="G188" s="273">
        <f>SUM(Základ!I188)</f>
        <v>0</v>
      </c>
      <c r="H188" s="273"/>
      <c r="I188" s="299" t="s">
        <v>3307</v>
      </c>
      <c r="J188" s="300" t="s">
        <v>3308</v>
      </c>
      <c r="K188" s="300" t="s">
        <v>3309</v>
      </c>
      <c r="L188" s="300" t="s">
        <v>3310</v>
      </c>
      <c r="M188" s="300" t="s">
        <v>3311</v>
      </c>
      <c r="N188" s="300" t="s">
        <v>3312</v>
      </c>
      <c r="O188" s="300" t="s">
        <v>768</v>
      </c>
      <c r="P188" s="300" t="s">
        <v>3313</v>
      </c>
      <c r="Q188" s="300" t="s">
        <v>3314</v>
      </c>
      <c r="R188" s="300" t="s">
        <v>3315</v>
      </c>
      <c r="S188" s="290"/>
      <c r="T188" s="290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92">
        <v>187</v>
      </c>
      <c r="B189" s="288">
        <f>Základ!B189</f>
        <v>0</v>
      </c>
      <c r="C189" s="288">
        <f>Základ!C189</f>
        <v>0</v>
      </c>
      <c r="D189" s="273">
        <f>SUM(Základ!D189,Základ!F189)</f>
        <v>0</v>
      </c>
      <c r="E189" s="273">
        <f>SUM(Základ!E189,Základ!G189)</f>
        <v>0</v>
      </c>
      <c r="F189" s="273">
        <f t="shared" si="0"/>
        <v>0</v>
      </c>
      <c r="G189" s="273">
        <f>SUM(Základ!I189)</f>
        <v>0</v>
      </c>
      <c r="H189" s="273"/>
      <c r="I189" s="299" t="s">
        <v>3316</v>
      </c>
      <c r="J189" s="300" t="s">
        <v>3317</v>
      </c>
      <c r="K189" s="300" t="s">
        <v>3318</v>
      </c>
      <c r="L189" s="300" t="s">
        <v>3319</v>
      </c>
      <c r="M189" s="300" t="s">
        <v>3320</v>
      </c>
      <c r="N189" s="300" t="s">
        <v>3321</v>
      </c>
      <c r="O189" s="300" t="s">
        <v>778</v>
      </c>
      <c r="P189" s="300" t="s">
        <v>3322</v>
      </c>
      <c r="Q189" s="300" t="s">
        <v>3323</v>
      </c>
      <c r="R189" s="300" t="s">
        <v>3324</v>
      </c>
      <c r="S189" s="290"/>
      <c r="T189" s="290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92">
        <v>188</v>
      </c>
      <c r="B190" s="288">
        <f>Základ!B190</f>
        <v>0</v>
      </c>
      <c r="C190" s="288">
        <f>Základ!C190</f>
        <v>0</v>
      </c>
      <c r="D190" s="273">
        <f>SUM(Základ!D190,Základ!F190)</f>
        <v>0</v>
      </c>
      <c r="E190" s="273">
        <f>SUM(Základ!E190,Základ!G190)</f>
        <v>0</v>
      </c>
      <c r="F190" s="273">
        <f t="shared" si="0"/>
        <v>0</v>
      </c>
      <c r="G190" s="273">
        <f>SUM(Základ!I190)</f>
        <v>0</v>
      </c>
      <c r="H190" s="273"/>
      <c r="I190" s="299" t="s">
        <v>3325</v>
      </c>
      <c r="J190" s="300" t="s">
        <v>3326</v>
      </c>
      <c r="K190" s="300" t="s">
        <v>3327</v>
      </c>
      <c r="L190" s="300" t="s">
        <v>3328</v>
      </c>
      <c r="M190" s="300" t="s">
        <v>3329</v>
      </c>
      <c r="N190" s="300" t="s">
        <v>3330</v>
      </c>
      <c r="O190" s="300" t="s">
        <v>788</v>
      </c>
      <c r="P190" s="300" t="s">
        <v>3331</v>
      </c>
      <c r="Q190" s="300" t="s">
        <v>3332</v>
      </c>
      <c r="R190" s="300" t="s">
        <v>3333</v>
      </c>
      <c r="S190" s="290"/>
      <c r="T190" s="290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92">
        <v>189</v>
      </c>
      <c r="B191" s="288">
        <f>Základ!B191</f>
        <v>0</v>
      </c>
      <c r="C191" s="288">
        <f>Základ!C191</f>
        <v>0</v>
      </c>
      <c r="D191" s="273">
        <f>SUM(Základ!D191,Základ!F191)</f>
        <v>0</v>
      </c>
      <c r="E191" s="273">
        <f>SUM(Základ!E191,Základ!G191)</f>
        <v>0</v>
      </c>
      <c r="F191" s="273">
        <f t="shared" si="0"/>
        <v>0</v>
      </c>
      <c r="G191" s="273">
        <f>SUM(Základ!I191)</f>
        <v>0</v>
      </c>
      <c r="H191" s="273"/>
      <c r="I191" s="299" t="s">
        <v>3334</v>
      </c>
      <c r="J191" s="300" t="s">
        <v>3335</v>
      </c>
      <c r="K191" s="300" t="s">
        <v>3336</v>
      </c>
      <c r="L191" s="300" t="s">
        <v>3337</v>
      </c>
      <c r="M191" s="300" t="s">
        <v>3338</v>
      </c>
      <c r="N191" s="300" t="s">
        <v>3339</v>
      </c>
      <c r="O191" s="300" t="s">
        <v>798</v>
      </c>
      <c r="P191" s="300" t="s">
        <v>3340</v>
      </c>
      <c r="Q191" s="300" t="s">
        <v>3341</v>
      </c>
      <c r="R191" s="300" t="s">
        <v>3342</v>
      </c>
      <c r="S191" s="290"/>
      <c r="T191" s="290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91">
        <v>190</v>
      </c>
      <c r="B192" s="288">
        <f>Základ!B192</f>
        <v>0</v>
      </c>
      <c r="C192" s="288">
        <f>Základ!C192</f>
        <v>0</v>
      </c>
      <c r="D192" s="273">
        <f>SUM(Základ!D192,Základ!F192)</f>
        <v>0</v>
      </c>
      <c r="E192" s="273">
        <f>SUM(Základ!E192,Základ!G192)</f>
        <v>0</v>
      </c>
      <c r="F192" s="273">
        <f t="shared" si="0"/>
        <v>0</v>
      </c>
      <c r="G192" s="273">
        <f>SUM(Základ!I192)</f>
        <v>0</v>
      </c>
      <c r="H192" s="273"/>
      <c r="I192" s="299" t="s">
        <v>3343</v>
      </c>
      <c r="J192" s="300" t="s">
        <v>3344</v>
      </c>
      <c r="K192" s="300" t="s">
        <v>3345</v>
      </c>
      <c r="L192" s="300" t="s">
        <v>3346</v>
      </c>
      <c r="M192" s="300" t="s">
        <v>3347</v>
      </c>
      <c r="N192" s="300" t="s">
        <v>3348</v>
      </c>
      <c r="O192" s="300" t="s">
        <v>768</v>
      </c>
      <c r="P192" s="300" t="s">
        <v>3349</v>
      </c>
      <c r="Q192" s="300" t="s">
        <v>3350</v>
      </c>
      <c r="R192" s="300" t="s">
        <v>3351</v>
      </c>
      <c r="S192" s="290"/>
      <c r="T192" s="290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91">
        <v>191</v>
      </c>
      <c r="B193" s="288">
        <f>Základ!B193</f>
        <v>0</v>
      </c>
      <c r="C193" s="288">
        <f>Základ!C193</f>
        <v>0</v>
      </c>
      <c r="D193" s="273">
        <f>SUM(Základ!D193,Základ!F193)</f>
        <v>0</v>
      </c>
      <c r="E193" s="273">
        <f>SUM(Základ!E193,Základ!G193)</f>
        <v>0</v>
      </c>
      <c r="F193" s="273">
        <f t="shared" si="0"/>
        <v>0</v>
      </c>
      <c r="G193" s="273">
        <f>SUM(Základ!I193)</f>
        <v>0</v>
      </c>
      <c r="H193" s="273"/>
      <c r="I193" s="299" t="s">
        <v>3352</v>
      </c>
      <c r="J193" s="300" t="s">
        <v>3353</v>
      </c>
      <c r="K193" s="300" t="s">
        <v>3354</v>
      </c>
      <c r="L193" s="300" t="s">
        <v>3355</v>
      </c>
      <c r="M193" s="300" t="s">
        <v>3356</v>
      </c>
      <c r="N193" s="300" t="s">
        <v>3357</v>
      </c>
      <c r="O193" s="300" t="s">
        <v>778</v>
      </c>
      <c r="P193" s="300" t="s">
        <v>3358</v>
      </c>
      <c r="Q193" s="300" t="s">
        <v>3359</v>
      </c>
      <c r="R193" s="300" t="s">
        <v>3360</v>
      </c>
      <c r="S193" s="290"/>
      <c r="T193" s="290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91">
        <v>192</v>
      </c>
      <c r="B194" s="288">
        <f>Základ!B194</f>
        <v>0</v>
      </c>
      <c r="C194" s="288">
        <f>Základ!C194</f>
        <v>0</v>
      </c>
      <c r="D194" s="273">
        <f>SUM(Základ!D194,Základ!F194)</f>
        <v>0</v>
      </c>
      <c r="E194" s="273">
        <f>SUM(Základ!E194,Základ!G194)</f>
        <v>0</v>
      </c>
      <c r="F194" s="273">
        <f t="shared" si="0"/>
        <v>0</v>
      </c>
      <c r="G194" s="273">
        <f>SUM(Základ!I194)</f>
        <v>0</v>
      </c>
      <c r="H194" s="273"/>
      <c r="I194" s="299" t="s">
        <v>3361</v>
      </c>
      <c r="J194" s="300" t="s">
        <v>3362</v>
      </c>
      <c r="K194" s="300" t="s">
        <v>3363</v>
      </c>
      <c r="L194" s="300" t="s">
        <v>3364</v>
      </c>
      <c r="M194" s="300" t="s">
        <v>3365</v>
      </c>
      <c r="N194" s="300" t="s">
        <v>3366</v>
      </c>
      <c r="O194" s="300" t="s">
        <v>788</v>
      </c>
      <c r="P194" s="300" t="s">
        <v>3367</v>
      </c>
      <c r="Q194" s="300" t="s">
        <v>3368</v>
      </c>
      <c r="R194" s="300" t="s">
        <v>3369</v>
      </c>
      <c r="S194" s="290"/>
      <c r="T194" s="290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91">
        <v>193</v>
      </c>
      <c r="B195" s="288">
        <f>Základ!B195</f>
        <v>0</v>
      </c>
      <c r="C195" s="288">
        <f>Základ!C195</f>
        <v>0</v>
      </c>
      <c r="D195" s="273">
        <f>SUM(Základ!D195,Základ!F195)</f>
        <v>0</v>
      </c>
      <c r="E195" s="273">
        <f>SUM(Základ!E195,Základ!G195)</f>
        <v>0</v>
      </c>
      <c r="F195" s="273">
        <f t="shared" si="0"/>
        <v>0</v>
      </c>
      <c r="G195" s="273">
        <f>SUM(Základ!I195)</f>
        <v>0</v>
      </c>
      <c r="H195" s="273"/>
      <c r="I195" s="299" t="s">
        <v>3370</v>
      </c>
      <c r="J195" s="300" t="s">
        <v>3371</v>
      </c>
      <c r="K195" s="300" t="s">
        <v>3372</v>
      </c>
      <c r="L195" s="300" t="s">
        <v>3373</v>
      </c>
      <c r="M195" s="300" t="s">
        <v>3374</v>
      </c>
      <c r="N195" s="300" t="s">
        <v>3375</v>
      </c>
      <c r="O195" s="300" t="s">
        <v>798</v>
      </c>
      <c r="P195" s="300" t="s">
        <v>3376</v>
      </c>
      <c r="Q195" s="300" t="s">
        <v>3377</v>
      </c>
      <c r="R195" s="300" t="s">
        <v>3378</v>
      </c>
      <c r="S195" s="290"/>
      <c r="T195" s="290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91">
        <v>194</v>
      </c>
      <c r="B196" s="288">
        <f>Základ!B196</f>
        <v>0</v>
      </c>
      <c r="C196" s="288">
        <f>Základ!C196</f>
        <v>0</v>
      </c>
      <c r="D196" s="273">
        <f>SUM(Základ!D196,Základ!F196)</f>
        <v>0</v>
      </c>
      <c r="E196" s="273">
        <f>SUM(Základ!E196,Základ!G196)</f>
        <v>0</v>
      </c>
      <c r="F196" s="273">
        <f t="shared" si="0"/>
        <v>0</v>
      </c>
      <c r="G196" s="273">
        <f>SUM(Základ!I196)</f>
        <v>0</v>
      </c>
      <c r="H196" s="273"/>
      <c r="I196" s="299" t="s">
        <v>3379</v>
      </c>
      <c r="J196" s="300" t="s">
        <v>3380</v>
      </c>
      <c r="K196" s="300" t="s">
        <v>3381</v>
      </c>
      <c r="L196" s="300" t="s">
        <v>3382</v>
      </c>
      <c r="M196" s="300" t="s">
        <v>3383</v>
      </c>
      <c r="N196" s="300" t="s">
        <v>3384</v>
      </c>
      <c r="O196" s="300" t="s">
        <v>768</v>
      </c>
      <c r="P196" s="300" t="s">
        <v>3385</v>
      </c>
      <c r="Q196" s="300" t="s">
        <v>3386</v>
      </c>
      <c r="R196" s="300" t="s">
        <v>3387</v>
      </c>
      <c r="S196" s="290"/>
      <c r="T196" s="290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91">
        <v>195</v>
      </c>
      <c r="B197" s="288">
        <f>Základ!B197</f>
        <v>0</v>
      </c>
      <c r="C197" s="288">
        <f>Základ!C197</f>
        <v>0</v>
      </c>
      <c r="D197" s="273">
        <f>SUM(Základ!D197,Základ!F197)</f>
        <v>0</v>
      </c>
      <c r="E197" s="273">
        <f>SUM(Základ!E197,Základ!G197)</f>
        <v>0</v>
      </c>
      <c r="F197" s="273">
        <f t="shared" si="0"/>
        <v>0</v>
      </c>
      <c r="G197" s="273">
        <f>SUM(Základ!I197)</f>
        <v>0</v>
      </c>
      <c r="H197" s="273"/>
      <c r="I197" s="299" t="s">
        <v>3388</v>
      </c>
      <c r="J197" s="300" t="s">
        <v>3389</v>
      </c>
      <c r="K197" s="300" t="s">
        <v>3390</v>
      </c>
      <c r="L197" s="300" t="s">
        <v>3391</v>
      </c>
      <c r="M197" s="300" t="s">
        <v>3392</v>
      </c>
      <c r="N197" s="300" t="s">
        <v>3393</v>
      </c>
      <c r="O197" s="300" t="s">
        <v>778</v>
      </c>
      <c r="P197" s="300" t="s">
        <v>3394</v>
      </c>
      <c r="Q197" s="300" t="s">
        <v>3395</v>
      </c>
      <c r="R197" s="300" t="s">
        <v>3396</v>
      </c>
      <c r="S197" s="290"/>
      <c r="T197" s="290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91">
        <v>196</v>
      </c>
      <c r="B198" s="288">
        <f>Základ!B198</f>
        <v>0</v>
      </c>
      <c r="C198" s="288">
        <f>Základ!C198</f>
        <v>0</v>
      </c>
      <c r="D198" s="273">
        <f>SUM(Základ!D198,Základ!F198)</f>
        <v>0</v>
      </c>
      <c r="E198" s="273">
        <f>SUM(Základ!E198,Základ!G198)</f>
        <v>0</v>
      </c>
      <c r="F198" s="273">
        <f t="shared" si="0"/>
        <v>0</v>
      </c>
      <c r="G198" s="273">
        <f>SUM(Základ!I198)</f>
        <v>0</v>
      </c>
      <c r="H198" s="273"/>
      <c r="I198" s="299" t="s">
        <v>3397</v>
      </c>
      <c r="J198" s="300" t="s">
        <v>3398</v>
      </c>
      <c r="K198" s="300" t="s">
        <v>3399</v>
      </c>
      <c r="L198" s="300" t="s">
        <v>3400</v>
      </c>
      <c r="M198" s="300" t="s">
        <v>3401</v>
      </c>
      <c r="N198" s="300" t="s">
        <v>3402</v>
      </c>
      <c r="O198" s="300" t="s">
        <v>788</v>
      </c>
      <c r="P198" s="300" t="s">
        <v>3403</v>
      </c>
      <c r="Q198" s="300" t="s">
        <v>3404</v>
      </c>
      <c r="R198" s="300" t="s">
        <v>3405</v>
      </c>
      <c r="S198" s="290"/>
      <c r="T198" s="290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92">
        <v>197</v>
      </c>
      <c r="B199" s="288">
        <f>Základ!B199</f>
        <v>0</v>
      </c>
      <c r="C199" s="288">
        <f>Základ!C199</f>
        <v>0</v>
      </c>
      <c r="D199" s="273">
        <f>SUM(Základ!D199,Základ!F199)</f>
        <v>0</v>
      </c>
      <c r="E199" s="273">
        <f>SUM(Základ!E199,Základ!G199)</f>
        <v>0</v>
      </c>
      <c r="F199" s="273">
        <f t="shared" si="0"/>
        <v>0</v>
      </c>
      <c r="G199" s="273">
        <f>SUM(Základ!I199)</f>
        <v>0</v>
      </c>
      <c r="H199" s="273"/>
      <c r="I199" s="299" t="s">
        <v>3406</v>
      </c>
      <c r="J199" s="300" t="s">
        <v>3407</v>
      </c>
      <c r="K199" s="300" t="s">
        <v>3408</v>
      </c>
      <c r="L199" s="300" t="s">
        <v>3409</v>
      </c>
      <c r="M199" s="300" t="s">
        <v>3410</v>
      </c>
      <c r="N199" s="300" t="s">
        <v>3411</v>
      </c>
      <c r="O199" s="300" t="s">
        <v>798</v>
      </c>
      <c r="P199" s="300" t="s">
        <v>3412</v>
      </c>
      <c r="Q199" s="300" t="s">
        <v>3413</v>
      </c>
      <c r="R199" s="300" t="s">
        <v>3414</v>
      </c>
      <c r="S199" s="290"/>
      <c r="T199" s="290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92">
        <v>198</v>
      </c>
      <c r="B200" s="288">
        <f>Základ!B200</f>
        <v>0</v>
      </c>
      <c r="C200" s="288">
        <f>Základ!C200</f>
        <v>0</v>
      </c>
      <c r="D200" s="273">
        <f>SUM(Základ!D200,Základ!F200)</f>
        <v>0</v>
      </c>
      <c r="E200" s="273">
        <f>SUM(Základ!E200,Základ!G200)</f>
        <v>0</v>
      </c>
      <c r="F200" s="273">
        <f t="shared" si="0"/>
        <v>0</v>
      </c>
      <c r="G200" s="273">
        <f>SUM(Základ!I200)</f>
        <v>0</v>
      </c>
      <c r="H200" s="273"/>
      <c r="I200" s="299" t="s">
        <v>762</v>
      </c>
      <c r="J200" s="300" t="s">
        <v>763</v>
      </c>
      <c r="K200" s="300" t="s">
        <v>764</v>
      </c>
      <c r="L200" s="300" t="s">
        <v>765</v>
      </c>
      <c r="M200" s="300" t="s">
        <v>766</v>
      </c>
      <c r="N200" s="300" t="s">
        <v>767</v>
      </c>
      <c r="O200" s="300" t="s">
        <v>768</v>
      </c>
      <c r="P200" s="300" t="s">
        <v>769</v>
      </c>
      <c r="Q200" s="300" t="s">
        <v>770</v>
      </c>
      <c r="R200" s="300" t="s">
        <v>771</v>
      </c>
      <c r="S200" s="290"/>
      <c r="T200" s="290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92">
        <v>199</v>
      </c>
      <c r="B201" s="288">
        <f>Základ!B201</f>
        <v>0</v>
      </c>
      <c r="C201" s="288">
        <f>Základ!C201</f>
        <v>0</v>
      </c>
      <c r="D201" s="273">
        <f>SUM(Základ!D201,Základ!F201)</f>
        <v>0</v>
      </c>
      <c r="E201" s="273">
        <f>SUM(Základ!E201,Základ!G201)</f>
        <v>0</v>
      </c>
      <c r="F201" s="273">
        <f t="shared" si="0"/>
        <v>0</v>
      </c>
      <c r="G201" s="273">
        <f>SUM(Základ!I201)</f>
        <v>0</v>
      </c>
      <c r="H201" s="273"/>
      <c r="I201" s="299" t="s">
        <v>772</v>
      </c>
      <c r="J201" s="300" t="s">
        <v>773</v>
      </c>
      <c r="K201" s="300" t="s">
        <v>774</v>
      </c>
      <c r="L201" s="300" t="s">
        <v>775</v>
      </c>
      <c r="M201" s="300" t="s">
        <v>776</v>
      </c>
      <c r="N201" s="300" t="s">
        <v>777</v>
      </c>
      <c r="O201" s="300" t="s">
        <v>778</v>
      </c>
      <c r="P201" s="300" t="s">
        <v>779</v>
      </c>
      <c r="Q201" s="300" t="s">
        <v>780</v>
      </c>
      <c r="R201" s="300" t="s">
        <v>781</v>
      </c>
      <c r="S201" s="290"/>
      <c r="T201" s="290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92">
        <v>200</v>
      </c>
      <c r="B202" s="288">
        <f>Základ!B202</f>
        <v>0</v>
      </c>
      <c r="C202" s="288">
        <f>Základ!C202</f>
        <v>0</v>
      </c>
      <c r="D202" s="273">
        <f>SUM(Základ!D202,Základ!F202)</f>
        <v>0</v>
      </c>
      <c r="E202" s="273">
        <f>SUM(Základ!E202,Základ!G202)</f>
        <v>0</v>
      </c>
      <c r="F202" s="273">
        <f t="shared" si="0"/>
        <v>0</v>
      </c>
      <c r="G202" s="273">
        <f>SUM(Základ!I202)</f>
        <v>0</v>
      </c>
      <c r="H202" s="273"/>
      <c r="I202" s="299" t="s">
        <v>782</v>
      </c>
      <c r="J202" s="300" t="s">
        <v>783</v>
      </c>
      <c r="K202" s="300" t="s">
        <v>784</v>
      </c>
      <c r="L202" s="300" t="s">
        <v>785</v>
      </c>
      <c r="M202" s="300" t="s">
        <v>786</v>
      </c>
      <c r="N202" s="300" t="s">
        <v>787</v>
      </c>
      <c r="O202" s="300" t="s">
        <v>788</v>
      </c>
      <c r="P202" s="300" t="s">
        <v>789</v>
      </c>
      <c r="Q202" s="300" t="s">
        <v>790</v>
      </c>
      <c r="R202" s="300" t="s">
        <v>791</v>
      </c>
      <c r="S202" s="290"/>
      <c r="T202" s="290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92">
        <v>201</v>
      </c>
      <c r="B203" s="288">
        <f>Základ!B203</f>
        <v>0</v>
      </c>
      <c r="C203" s="288">
        <f>Základ!C203</f>
        <v>0</v>
      </c>
      <c r="D203" s="273">
        <f>SUM(Základ!D203,Základ!F203)</f>
        <v>0</v>
      </c>
      <c r="E203" s="273">
        <f>SUM(Základ!E203,Základ!G203)</f>
        <v>0</v>
      </c>
      <c r="F203" s="273">
        <f t="shared" si="0"/>
        <v>0</v>
      </c>
      <c r="G203" s="273">
        <f>SUM(Základ!I203)</f>
        <v>0</v>
      </c>
      <c r="H203" s="273"/>
      <c r="I203" s="299" t="s">
        <v>792</v>
      </c>
      <c r="J203" s="300" t="s">
        <v>793</v>
      </c>
      <c r="K203" s="300" t="s">
        <v>794</v>
      </c>
      <c r="L203" s="300" t="s">
        <v>795</v>
      </c>
      <c r="M203" s="300" t="s">
        <v>796</v>
      </c>
      <c r="N203" s="300" t="s">
        <v>797</v>
      </c>
      <c r="O203" s="300" t="s">
        <v>798</v>
      </c>
      <c r="P203" s="300" t="s">
        <v>799</v>
      </c>
      <c r="Q203" s="300" t="s">
        <v>800</v>
      </c>
      <c r="R203" s="300" t="s">
        <v>801</v>
      </c>
      <c r="S203" s="290"/>
      <c r="T203" s="290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92">
        <v>202</v>
      </c>
      <c r="B204" s="288">
        <f>Základ!B204</f>
        <v>0</v>
      </c>
      <c r="C204" s="288">
        <f>Základ!C204</f>
        <v>0</v>
      </c>
      <c r="D204" s="273">
        <f>SUM(Základ!D204,Základ!F204)</f>
        <v>0</v>
      </c>
      <c r="E204" s="273">
        <f>SUM(Základ!E204,Základ!G204)</f>
        <v>0</v>
      </c>
      <c r="F204" s="273">
        <f t="shared" si="0"/>
        <v>0</v>
      </c>
      <c r="G204" s="273">
        <f>SUM(Základ!I204)</f>
        <v>0</v>
      </c>
      <c r="H204" s="273"/>
      <c r="I204" s="299" t="s">
        <v>802</v>
      </c>
      <c r="J204" s="300" t="s">
        <v>803</v>
      </c>
      <c r="K204" s="300" t="s">
        <v>804</v>
      </c>
      <c r="L204" s="300" t="s">
        <v>805</v>
      </c>
      <c r="M204" s="300" t="s">
        <v>806</v>
      </c>
      <c r="N204" s="300" t="s">
        <v>807</v>
      </c>
      <c r="O204" s="300" t="s">
        <v>768</v>
      </c>
      <c r="P204" s="300" t="s">
        <v>808</v>
      </c>
      <c r="Q204" s="300" t="s">
        <v>809</v>
      </c>
      <c r="R204" s="300" t="s">
        <v>810</v>
      </c>
      <c r="S204" s="290"/>
      <c r="T204" s="290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92">
        <v>203</v>
      </c>
      <c r="B205" s="288">
        <f>Základ!B205</f>
        <v>0</v>
      </c>
      <c r="C205" s="288">
        <f>Základ!C205</f>
        <v>0</v>
      </c>
      <c r="D205" s="273">
        <f>SUM(Základ!D205,Základ!F205)</f>
        <v>0</v>
      </c>
      <c r="E205" s="273">
        <f>SUM(Základ!E205,Základ!G205)</f>
        <v>0</v>
      </c>
      <c r="F205" s="273">
        <f t="shared" si="0"/>
        <v>0</v>
      </c>
      <c r="G205" s="273">
        <f>SUM(Základ!I205)</f>
        <v>0</v>
      </c>
      <c r="H205" s="273"/>
      <c r="I205" s="299" t="s">
        <v>811</v>
      </c>
      <c r="J205" s="300" t="s">
        <v>812</v>
      </c>
      <c r="K205" s="300" t="s">
        <v>813</v>
      </c>
      <c r="L205" s="300" t="s">
        <v>814</v>
      </c>
      <c r="M205" s="300" t="s">
        <v>815</v>
      </c>
      <c r="N205" s="300" t="s">
        <v>816</v>
      </c>
      <c r="O205" s="300" t="s">
        <v>778</v>
      </c>
      <c r="P205" s="300" t="s">
        <v>817</v>
      </c>
      <c r="Q205" s="300" t="s">
        <v>818</v>
      </c>
      <c r="R205" s="300" t="s">
        <v>819</v>
      </c>
      <c r="S205" s="290"/>
      <c r="T205" s="290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91">
        <v>204</v>
      </c>
      <c r="B206" s="288">
        <f>Základ!B206</f>
        <v>0</v>
      </c>
      <c r="C206" s="288">
        <f>Základ!C206</f>
        <v>0</v>
      </c>
      <c r="D206" s="273">
        <f>SUM(Základ!D206,Základ!F206)</f>
        <v>0</v>
      </c>
      <c r="E206" s="273">
        <f>SUM(Základ!E206,Základ!G206)</f>
        <v>0</v>
      </c>
      <c r="F206" s="273">
        <f t="shared" si="0"/>
        <v>0</v>
      </c>
      <c r="G206" s="273">
        <f>SUM(Základ!I206)</f>
        <v>0</v>
      </c>
      <c r="H206" s="273"/>
      <c r="I206" s="299" t="s">
        <v>820</v>
      </c>
      <c r="J206" s="300" t="s">
        <v>821</v>
      </c>
      <c r="K206" s="300" t="s">
        <v>822</v>
      </c>
      <c r="L206" s="300" t="s">
        <v>823</v>
      </c>
      <c r="M206" s="300" t="s">
        <v>824</v>
      </c>
      <c r="N206" s="300" t="s">
        <v>825</v>
      </c>
      <c r="O206" s="300" t="s">
        <v>788</v>
      </c>
      <c r="P206" s="300" t="s">
        <v>826</v>
      </c>
      <c r="Q206" s="300" t="s">
        <v>827</v>
      </c>
      <c r="R206" s="300" t="s">
        <v>828</v>
      </c>
      <c r="S206" s="290"/>
      <c r="T206" s="290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91">
        <v>205</v>
      </c>
      <c r="B207" s="288">
        <f>Základ!B207</f>
        <v>0</v>
      </c>
      <c r="C207" s="288">
        <f>Základ!C207</f>
        <v>0</v>
      </c>
      <c r="D207" s="273">
        <f>SUM(Základ!D207,Základ!F207)</f>
        <v>0</v>
      </c>
      <c r="E207" s="273">
        <f>SUM(Základ!E207,Základ!G207)</f>
        <v>0</v>
      </c>
      <c r="F207" s="273">
        <f t="shared" si="0"/>
        <v>0</v>
      </c>
      <c r="G207" s="273">
        <f>SUM(Základ!I207)</f>
        <v>0</v>
      </c>
      <c r="H207" s="273"/>
      <c r="I207" s="299" t="s">
        <v>829</v>
      </c>
      <c r="J207" s="300" t="s">
        <v>830</v>
      </c>
      <c r="K207" s="300" t="s">
        <v>831</v>
      </c>
      <c r="L207" s="300" t="s">
        <v>832</v>
      </c>
      <c r="M207" s="300" t="s">
        <v>833</v>
      </c>
      <c r="N207" s="300" t="s">
        <v>834</v>
      </c>
      <c r="O207" s="300" t="s">
        <v>798</v>
      </c>
      <c r="P207" s="300" t="s">
        <v>835</v>
      </c>
      <c r="Q207" s="300" t="s">
        <v>836</v>
      </c>
      <c r="R207" s="300" t="s">
        <v>837</v>
      </c>
      <c r="S207" s="290"/>
      <c r="T207" s="290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91">
        <v>206</v>
      </c>
      <c r="B208" s="288">
        <f>Základ!B208</f>
        <v>0</v>
      </c>
      <c r="C208" s="288">
        <f>Základ!C208</f>
        <v>0</v>
      </c>
      <c r="D208" s="273">
        <f>SUM(Základ!D208,Základ!F208)</f>
        <v>0</v>
      </c>
      <c r="E208" s="273">
        <f>SUM(Základ!E208,Základ!G208)</f>
        <v>0</v>
      </c>
      <c r="F208" s="273">
        <f t="shared" si="0"/>
        <v>0</v>
      </c>
      <c r="G208" s="273">
        <f>SUM(Základ!I208)</f>
        <v>0</v>
      </c>
      <c r="H208" s="273"/>
      <c r="I208" s="299" t="s">
        <v>838</v>
      </c>
      <c r="J208" s="300" t="s">
        <v>839</v>
      </c>
      <c r="K208" s="300" t="s">
        <v>840</v>
      </c>
      <c r="L208" s="300" t="s">
        <v>841</v>
      </c>
      <c r="M208" s="300" t="s">
        <v>842</v>
      </c>
      <c r="N208" s="300" t="s">
        <v>843</v>
      </c>
      <c r="O208" s="300" t="s">
        <v>768</v>
      </c>
      <c r="P208" s="300" t="s">
        <v>844</v>
      </c>
      <c r="Q208" s="300" t="s">
        <v>845</v>
      </c>
      <c r="R208" s="300" t="s">
        <v>846</v>
      </c>
      <c r="S208" s="290"/>
      <c r="T208" s="290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91">
        <v>207</v>
      </c>
      <c r="B209" s="288">
        <f>Základ!B209</f>
        <v>0</v>
      </c>
      <c r="C209" s="288">
        <f>Základ!C209</f>
        <v>0</v>
      </c>
      <c r="D209" s="273">
        <f>SUM(Základ!D209,Základ!F209)</f>
        <v>0</v>
      </c>
      <c r="E209" s="273">
        <f>SUM(Základ!E209,Základ!G209)</f>
        <v>0</v>
      </c>
      <c r="F209" s="273">
        <f t="shared" si="0"/>
        <v>0</v>
      </c>
      <c r="G209" s="273">
        <f>SUM(Základ!I209)</f>
        <v>0</v>
      </c>
      <c r="H209" s="273"/>
      <c r="I209" s="299" t="s">
        <v>847</v>
      </c>
      <c r="J209" s="300" t="s">
        <v>848</v>
      </c>
      <c r="K209" s="300" t="s">
        <v>849</v>
      </c>
      <c r="L209" s="300" t="s">
        <v>850</v>
      </c>
      <c r="M209" s="300" t="s">
        <v>851</v>
      </c>
      <c r="N209" s="300" t="s">
        <v>852</v>
      </c>
      <c r="O209" s="300" t="s">
        <v>778</v>
      </c>
      <c r="P209" s="300" t="s">
        <v>853</v>
      </c>
      <c r="Q209" s="300" t="s">
        <v>854</v>
      </c>
      <c r="R209" s="300" t="s">
        <v>855</v>
      </c>
      <c r="S209" s="290"/>
      <c r="T209" s="290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91">
        <v>208</v>
      </c>
      <c r="B210" s="288">
        <f>Základ!B210</f>
        <v>0</v>
      </c>
      <c r="C210" s="288">
        <f>Základ!C210</f>
        <v>0</v>
      </c>
      <c r="D210" s="273">
        <f>SUM(Základ!D210,Základ!F210)</f>
        <v>0</v>
      </c>
      <c r="E210" s="273">
        <f>SUM(Základ!E210,Základ!G210)</f>
        <v>0</v>
      </c>
      <c r="F210" s="273">
        <f t="shared" si="0"/>
        <v>0</v>
      </c>
      <c r="G210" s="273">
        <f>SUM(Základ!I210)</f>
        <v>0</v>
      </c>
      <c r="H210" s="273"/>
      <c r="I210" s="299" t="s">
        <v>856</v>
      </c>
      <c r="J210" s="300" t="s">
        <v>857</v>
      </c>
      <c r="K210" s="300" t="s">
        <v>858</v>
      </c>
      <c r="L210" s="300" t="s">
        <v>859</v>
      </c>
      <c r="M210" s="300" t="s">
        <v>860</v>
      </c>
      <c r="N210" s="300" t="s">
        <v>861</v>
      </c>
      <c r="O210" s="300" t="s">
        <v>788</v>
      </c>
      <c r="P210" s="300" t="s">
        <v>862</v>
      </c>
      <c r="Q210" s="300" t="s">
        <v>863</v>
      </c>
      <c r="R210" s="300" t="s">
        <v>864</v>
      </c>
      <c r="S210" s="290"/>
      <c r="T210" s="290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91">
        <v>209</v>
      </c>
      <c r="B211" s="288">
        <f>Základ!B211</f>
        <v>0</v>
      </c>
      <c r="C211" s="288">
        <f>Základ!C211</f>
        <v>0</v>
      </c>
      <c r="D211" s="273">
        <f>SUM(Základ!D211,Základ!F211)</f>
        <v>0</v>
      </c>
      <c r="E211" s="273">
        <f>SUM(Základ!E211,Základ!G211)</f>
        <v>0</v>
      </c>
      <c r="F211" s="273">
        <f t="shared" si="0"/>
        <v>0</v>
      </c>
      <c r="G211" s="273">
        <f>SUM(Základ!I211)</f>
        <v>0</v>
      </c>
      <c r="H211" s="273"/>
      <c r="I211" s="299" t="s">
        <v>865</v>
      </c>
      <c r="J211" s="300" t="s">
        <v>866</v>
      </c>
      <c r="K211" s="300" t="s">
        <v>867</v>
      </c>
      <c r="L211" s="300" t="s">
        <v>868</v>
      </c>
      <c r="M211" s="300" t="s">
        <v>869</v>
      </c>
      <c r="N211" s="300" t="s">
        <v>870</v>
      </c>
      <c r="O211" s="300" t="s">
        <v>798</v>
      </c>
      <c r="P211" s="300" t="s">
        <v>871</v>
      </c>
      <c r="Q211" s="300" t="s">
        <v>872</v>
      </c>
      <c r="R211" s="300" t="s">
        <v>873</v>
      </c>
      <c r="S211" s="290"/>
      <c r="T211" s="290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91">
        <v>210</v>
      </c>
      <c r="B212" s="288">
        <f>Základ!B212</f>
        <v>0</v>
      </c>
      <c r="C212" s="288">
        <f>Základ!C212</f>
        <v>0</v>
      </c>
      <c r="D212" s="273">
        <f>SUM(Základ!D212,Základ!F212)</f>
        <v>0</v>
      </c>
      <c r="E212" s="273">
        <f>SUM(Základ!E212,Základ!G212)</f>
        <v>0</v>
      </c>
      <c r="F212" s="273">
        <f t="shared" si="0"/>
        <v>0</v>
      </c>
      <c r="G212" s="273">
        <f>SUM(Základ!I212)</f>
        <v>0</v>
      </c>
      <c r="H212" s="273"/>
      <c r="I212" s="299" t="s">
        <v>874</v>
      </c>
      <c r="J212" s="300" t="s">
        <v>875</v>
      </c>
      <c r="K212" s="300" t="s">
        <v>876</v>
      </c>
      <c r="L212" s="300" t="s">
        <v>877</v>
      </c>
      <c r="M212" s="300" t="s">
        <v>878</v>
      </c>
      <c r="N212" s="300" t="s">
        <v>879</v>
      </c>
      <c r="O212" s="300" t="s">
        <v>768</v>
      </c>
      <c r="P212" s="300" t="s">
        <v>880</v>
      </c>
      <c r="Q212" s="300" t="s">
        <v>881</v>
      </c>
      <c r="R212" s="300" t="s">
        <v>882</v>
      </c>
      <c r="S212" s="290"/>
      <c r="T212" s="290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92">
        <v>211</v>
      </c>
      <c r="B213" s="288">
        <f>Základ!B213</f>
        <v>0</v>
      </c>
      <c r="C213" s="288">
        <f>Základ!C213</f>
        <v>0</v>
      </c>
      <c r="D213" s="273">
        <f>SUM(Základ!D213,Základ!F213)</f>
        <v>0</v>
      </c>
      <c r="E213" s="273">
        <f>SUM(Základ!E213,Základ!G213)</f>
        <v>0</v>
      </c>
      <c r="F213" s="273">
        <f t="shared" si="0"/>
        <v>0</v>
      </c>
      <c r="G213" s="273">
        <f>SUM(Základ!I213)</f>
        <v>0</v>
      </c>
      <c r="H213" s="273"/>
      <c r="I213" s="299" t="s">
        <v>883</v>
      </c>
      <c r="J213" s="300" t="s">
        <v>884</v>
      </c>
      <c r="K213" s="300" t="s">
        <v>885</v>
      </c>
      <c r="L213" s="300" t="s">
        <v>886</v>
      </c>
      <c r="M213" s="300" t="s">
        <v>887</v>
      </c>
      <c r="N213" s="300" t="s">
        <v>888</v>
      </c>
      <c r="O213" s="300" t="s">
        <v>778</v>
      </c>
      <c r="P213" s="300" t="s">
        <v>889</v>
      </c>
      <c r="Q213" s="300" t="s">
        <v>890</v>
      </c>
      <c r="R213" s="300" t="s">
        <v>891</v>
      </c>
      <c r="S213" s="290"/>
      <c r="T213" s="290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92">
        <v>212</v>
      </c>
      <c r="B214" s="288">
        <f>Základ!B214</f>
        <v>0</v>
      </c>
      <c r="C214" s="288">
        <f>Základ!C214</f>
        <v>0</v>
      </c>
      <c r="D214" s="273">
        <f>SUM(Základ!D214,Základ!F214)</f>
        <v>0</v>
      </c>
      <c r="E214" s="273">
        <f>SUM(Základ!E214,Základ!G214)</f>
        <v>0</v>
      </c>
      <c r="F214" s="273">
        <f t="shared" si="0"/>
        <v>0</v>
      </c>
      <c r="G214" s="273">
        <f>SUM(Základ!I214)</f>
        <v>0</v>
      </c>
      <c r="H214" s="273"/>
      <c r="I214" s="299" t="s">
        <v>892</v>
      </c>
      <c r="J214" s="300" t="s">
        <v>893</v>
      </c>
      <c r="K214" s="300" t="s">
        <v>894</v>
      </c>
      <c r="L214" s="300" t="s">
        <v>895</v>
      </c>
      <c r="M214" s="300" t="s">
        <v>896</v>
      </c>
      <c r="N214" s="300" t="s">
        <v>897</v>
      </c>
      <c r="O214" s="300" t="s">
        <v>788</v>
      </c>
      <c r="P214" s="300" t="s">
        <v>898</v>
      </c>
      <c r="Q214" s="300" t="s">
        <v>899</v>
      </c>
      <c r="R214" s="300" t="s">
        <v>900</v>
      </c>
      <c r="S214" s="290"/>
      <c r="T214" s="290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92">
        <v>213</v>
      </c>
      <c r="B215" s="288">
        <f>Základ!B215</f>
        <v>0</v>
      </c>
      <c r="C215" s="288">
        <f>Základ!C215</f>
        <v>0</v>
      </c>
      <c r="D215" s="273">
        <f>SUM(Základ!D215,Základ!F215)</f>
        <v>0</v>
      </c>
      <c r="E215" s="273">
        <f>SUM(Základ!E215,Základ!G215)</f>
        <v>0</v>
      </c>
      <c r="F215" s="273">
        <f t="shared" si="0"/>
        <v>0</v>
      </c>
      <c r="G215" s="273">
        <f>SUM(Základ!I215)</f>
        <v>0</v>
      </c>
      <c r="H215" s="273"/>
      <c r="I215" s="299" t="s">
        <v>901</v>
      </c>
      <c r="J215" s="300" t="s">
        <v>902</v>
      </c>
      <c r="K215" s="300" t="s">
        <v>903</v>
      </c>
      <c r="L215" s="300" t="s">
        <v>904</v>
      </c>
      <c r="M215" s="300" t="s">
        <v>905</v>
      </c>
      <c r="N215" s="300" t="s">
        <v>906</v>
      </c>
      <c r="O215" s="300" t="s">
        <v>798</v>
      </c>
      <c r="P215" s="300" t="s">
        <v>907</v>
      </c>
      <c r="Q215" s="300" t="s">
        <v>908</v>
      </c>
      <c r="R215" s="300" t="s">
        <v>909</v>
      </c>
      <c r="S215" s="290"/>
      <c r="T215" s="290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92">
        <v>214</v>
      </c>
      <c r="B216" s="288">
        <f>Základ!B216</f>
        <v>0</v>
      </c>
      <c r="C216" s="288">
        <f>Základ!C216</f>
        <v>0</v>
      </c>
      <c r="D216" s="273">
        <f>SUM(Základ!D216,Základ!F216)</f>
        <v>0</v>
      </c>
      <c r="E216" s="273">
        <f>SUM(Základ!E216,Základ!G216)</f>
        <v>0</v>
      </c>
      <c r="F216" s="273">
        <f t="shared" si="0"/>
        <v>0</v>
      </c>
      <c r="G216" s="273">
        <f>SUM(Základ!I216)</f>
        <v>0</v>
      </c>
      <c r="H216" s="273"/>
      <c r="I216" s="299" t="s">
        <v>910</v>
      </c>
      <c r="J216" s="300" t="s">
        <v>911</v>
      </c>
      <c r="K216" s="300" t="s">
        <v>912</v>
      </c>
      <c r="L216" s="300" t="s">
        <v>913</v>
      </c>
      <c r="M216" s="300" t="s">
        <v>914</v>
      </c>
      <c r="N216" s="300" t="s">
        <v>915</v>
      </c>
      <c r="O216" s="300" t="s">
        <v>768</v>
      </c>
      <c r="P216" s="300" t="s">
        <v>916</v>
      </c>
      <c r="Q216" s="300" t="s">
        <v>917</v>
      </c>
      <c r="R216" s="300" t="s">
        <v>918</v>
      </c>
      <c r="S216" s="290"/>
      <c r="T216" s="290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92">
        <v>215</v>
      </c>
      <c r="B217" s="288">
        <f>Základ!B217</f>
        <v>0</v>
      </c>
      <c r="C217" s="288">
        <f>Základ!C217</f>
        <v>0</v>
      </c>
      <c r="D217" s="273">
        <f>SUM(Základ!D217,Základ!F217)</f>
        <v>0</v>
      </c>
      <c r="E217" s="273">
        <f>SUM(Základ!E217,Základ!G217)</f>
        <v>0</v>
      </c>
      <c r="F217" s="273">
        <f t="shared" si="0"/>
        <v>0</v>
      </c>
      <c r="G217" s="273">
        <f>SUM(Základ!I217)</f>
        <v>0</v>
      </c>
      <c r="H217" s="273"/>
      <c r="I217" s="299" t="s">
        <v>919</v>
      </c>
      <c r="J217" s="300" t="s">
        <v>920</v>
      </c>
      <c r="K217" s="300" t="s">
        <v>921</v>
      </c>
      <c r="L217" s="300" t="s">
        <v>922</v>
      </c>
      <c r="M217" s="300" t="s">
        <v>923</v>
      </c>
      <c r="N217" s="300" t="s">
        <v>924</v>
      </c>
      <c r="O217" s="300" t="s">
        <v>778</v>
      </c>
      <c r="P217" s="300" t="s">
        <v>925</v>
      </c>
      <c r="Q217" s="300" t="s">
        <v>926</v>
      </c>
      <c r="R217" s="300" t="s">
        <v>927</v>
      </c>
      <c r="S217" s="290"/>
      <c r="T217" s="290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92">
        <v>216</v>
      </c>
      <c r="B218" s="288">
        <f>Základ!B218</f>
        <v>0</v>
      </c>
      <c r="C218" s="288">
        <f>Základ!C218</f>
        <v>0</v>
      </c>
      <c r="D218" s="273">
        <f>SUM(Základ!D218,Základ!F218)</f>
        <v>0</v>
      </c>
      <c r="E218" s="273">
        <f>SUM(Základ!E218,Základ!G218)</f>
        <v>0</v>
      </c>
      <c r="F218" s="273">
        <f t="shared" si="0"/>
        <v>0</v>
      </c>
      <c r="G218" s="273">
        <f>SUM(Základ!I218)</f>
        <v>0</v>
      </c>
      <c r="H218" s="273"/>
      <c r="I218" s="299" t="s">
        <v>928</v>
      </c>
      <c r="J218" s="300" t="s">
        <v>929</v>
      </c>
      <c r="K218" s="300" t="s">
        <v>930</v>
      </c>
      <c r="L218" s="300" t="s">
        <v>931</v>
      </c>
      <c r="M218" s="300" t="s">
        <v>932</v>
      </c>
      <c r="N218" s="300" t="s">
        <v>933</v>
      </c>
      <c r="O218" s="300" t="s">
        <v>788</v>
      </c>
      <c r="P218" s="300" t="s">
        <v>934</v>
      </c>
      <c r="Q218" s="300" t="s">
        <v>935</v>
      </c>
      <c r="R218" s="300" t="s">
        <v>936</v>
      </c>
      <c r="S218" s="290"/>
      <c r="T218" s="290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92">
        <v>217</v>
      </c>
      <c r="B219" s="288">
        <f>Základ!B219</f>
        <v>0</v>
      </c>
      <c r="C219" s="288">
        <f>Základ!C219</f>
        <v>0</v>
      </c>
      <c r="D219" s="273">
        <f>SUM(Základ!D219,Základ!F219)</f>
        <v>0</v>
      </c>
      <c r="E219" s="273">
        <f>SUM(Základ!E219,Základ!G219)</f>
        <v>0</v>
      </c>
      <c r="F219" s="273">
        <f t="shared" si="0"/>
        <v>0</v>
      </c>
      <c r="G219" s="273">
        <f>SUM(Základ!I219)</f>
        <v>0</v>
      </c>
      <c r="H219" s="273"/>
      <c r="I219" s="299" t="s">
        <v>937</v>
      </c>
      <c r="J219" s="300" t="s">
        <v>938</v>
      </c>
      <c r="K219" s="300" t="s">
        <v>939</v>
      </c>
      <c r="L219" s="300" t="s">
        <v>940</v>
      </c>
      <c r="M219" s="300" t="s">
        <v>941</v>
      </c>
      <c r="N219" s="300" t="s">
        <v>942</v>
      </c>
      <c r="O219" s="300" t="s">
        <v>798</v>
      </c>
      <c r="P219" s="300" t="s">
        <v>943</v>
      </c>
      <c r="Q219" s="300" t="s">
        <v>944</v>
      </c>
      <c r="R219" s="300" t="s">
        <v>945</v>
      </c>
      <c r="S219" s="290"/>
      <c r="T219" s="290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91">
        <v>218</v>
      </c>
      <c r="B220" s="288">
        <f>Základ!B220</f>
        <v>0</v>
      </c>
      <c r="C220" s="288">
        <f>Základ!C220</f>
        <v>0</v>
      </c>
      <c r="D220" s="273">
        <f>SUM(Základ!D220,Základ!F220)</f>
        <v>0</v>
      </c>
      <c r="E220" s="273">
        <f>SUM(Základ!E220,Základ!G220)</f>
        <v>0</v>
      </c>
      <c r="F220" s="273">
        <f t="shared" si="0"/>
        <v>0</v>
      </c>
      <c r="G220" s="273">
        <f>SUM(Základ!I220)</f>
        <v>0</v>
      </c>
      <c r="H220" s="273"/>
      <c r="I220" s="299" t="s">
        <v>946</v>
      </c>
      <c r="J220" s="300" t="s">
        <v>947</v>
      </c>
      <c r="K220" s="300" t="s">
        <v>948</v>
      </c>
      <c r="L220" s="300" t="s">
        <v>949</v>
      </c>
      <c r="M220" s="300" t="s">
        <v>950</v>
      </c>
      <c r="N220" s="300" t="s">
        <v>951</v>
      </c>
      <c r="O220" s="300" t="s">
        <v>768</v>
      </c>
      <c r="P220" s="300" t="s">
        <v>952</v>
      </c>
      <c r="Q220" s="300" t="s">
        <v>953</v>
      </c>
      <c r="R220" s="300" t="s">
        <v>954</v>
      </c>
      <c r="S220" s="290"/>
      <c r="T220" s="290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91">
        <v>219</v>
      </c>
      <c r="B221" s="288">
        <f>Základ!B221</f>
        <v>0</v>
      </c>
      <c r="C221" s="288">
        <f>Základ!C221</f>
        <v>0</v>
      </c>
      <c r="D221" s="273">
        <f>SUM(Základ!D221,Základ!F221)</f>
        <v>0</v>
      </c>
      <c r="E221" s="273">
        <f>SUM(Základ!E221,Základ!G221)</f>
        <v>0</v>
      </c>
      <c r="F221" s="273">
        <f t="shared" si="0"/>
        <v>0</v>
      </c>
      <c r="G221" s="273">
        <f>SUM(Základ!I221)</f>
        <v>0</v>
      </c>
      <c r="H221" s="273"/>
      <c r="I221" s="299" t="s">
        <v>955</v>
      </c>
      <c r="J221" s="300" t="s">
        <v>956</v>
      </c>
      <c r="K221" s="300" t="s">
        <v>957</v>
      </c>
      <c r="L221" s="300" t="s">
        <v>958</v>
      </c>
      <c r="M221" s="300" t="s">
        <v>959</v>
      </c>
      <c r="N221" s="300" t="s">
        <v>960</v>
      </c>
      <c r="O221" s="300" t="s">
        <v>778</v>
      </c>
      <c r="P221" s="300" t="s">
        <v>961</v>
      </c>
      <c r="Q221" s="300" t="s">
        <v>962</v>
      </c>
      <c r="R221" s="300" t="s">
        <v>963</v>
      </c>
      <c r="S221" s="290"/>
      <c r="T221" s="290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91">
        <v>220</v>
      </c>
      <c r="B222" s="288">
        <f>Základ!B222</f>
        <v>0</v>
      </c>
      <c r="C222" s="288">
        <f>Základ!C222</f>
        <v>0</v>
      </c>
      <c r="D222" s="273">
        <f>SUM(Základ!D222,Základ!F222)</f>
        <v>0</v>
      </c>
      <c r="E222" s="273">
        <f>SUM(Základ!E222,Základ!G222)</f>
        <v>0</v>
      </c>
      <c r="F222" s="273">
        <f t="shared" si="0"/>
        <v>0</v>
      </c>
      <c r="G222" s="273">
        <f>SUM(Základ!I222)</f>
        <v>0</v>
      </c>
      <c r="H222" s="273"/>
      <c r="I222" s="299" t="s">
        <v>964</v>
      </c>
      <c r="J222" s="300" t="s">
        <v>965</v>
      </c>
      <c r="K222" s="300" t="s">
        <v>966</v>
      </c>
      <c r="L222" s="300" t="s">
        <v>967</v>
      </c>
      <c r="M222" s="300" t="s">
        <v>968</v>
      </c>
      <c r="N222" s="300" t="s">
        <v>969</v>
      </c>
      <c r="O222" s="300" t="s">
        <v>788</v>
      </c>
      <c r="P222" s="300" t="s">
        <v>970</v>
      </c>
      <c r="Q222" s="300" t="s">
        <v>971</v>
      </c>
      <c r="R222" s="300" t="s">
        <v>972</v>
      </c>
      <c r="S222" s="290"/>
      <c r="T222" s="290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91">
        <v>221</v>
      </c>
      <c r="B223" s="288">
        <f>Základ!B223</f>
        <v>0</v>
      </c>
      <c r="C223" s="288">
        <f>Základ!C223</f>
        <v>0</v>
      </c>
      <c r="D223" s="273">
        <f>SUM(Základ!D223,Základ!F223)</f>
        <v>0</v>
      </c>
      <c r="E223" s="273">
        <f>SUM(Základ!E223,Základ!G223)</f>
        <v>0</v>
      </c>
      <c r="F223" s="273">
        <f t="shared" si="0"/>
        <v>0</v>
      </c>
      <c r="G223" s="273">
        <f>SUM(Základ!I223)</f>
        <v>0</v>
      </c>
      <c r="H223" s="273"/>
      <c r="I223" s="299" t="s">
        <v>973</v>
      </c>
      <c r="J223" s="300" t="s">
        <v>974</v>
      </c>
      <c r="K223" s="300" t="s">
        <v>975</v>
      </c>
      <c r="L223" s="300" t="s">
        <v>976</v>
      </c>
      <c r="M223" s="300" t="s">
        <v>977</v>
      </c>
      <c r="N223" s="300" t="s">
        <v>978</v>
      </c>
      <c r="O223" s="300" t="s">
        <v>798</v>
      </c>
      <c r="P223" s="300" t="s">
        <v>979</v>
      </c>
      <c r="Q223" s="300" t="s">
        <v>980</v>
      </c>
      <c r="R223" s="300" t="s">
        <v>981</v>
      </c>
      <c r="S223" s="290"/>
      <c r="T223" s="290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91">
        <v>222</v>
      </c>
      <c r="B224" s="288">
        <f>Základ!B224</f>
        <v>0</v>
      </c>
      <c r="C224" s="288">
        <f>Základ!C224</f>
        <v>0</v>
      </c>
      <c r="D224" s="273">
        <f>SUM(Základ!D224,Základ!F224)</f>
        <v>0</v>
      </c>
      <c r="E224" s="273">
        <f>SUM(Základ!E224,Základ!G224)</f>
        <v>0</v>
      </c>
      <c r="F224" s="273">
        <f t="shared" si="0"/>
        <v>0</v>
      </c>
      <c r="G224" s="273">
        <f>SUM(Základ!I224)</f>
        <v>0</v>
      </c>
      <c r="H224" s="273"/>
      <c r="I224" s="299" t="s">
        <v>982</v>
      </c>
      <c r="J224" s="300" t="s">
        <v>983</v>
      </c>
      <c r="K224" s="300" t="s">
        <v>984</v>
      </c>
      <c r="L224" s="300" t="s">
        <v>985</v>
      </c>
      <c r="M224" s="300" t="s">
        <v>986</v>
      </c>
      <c r="N224" s="300" t="s">
        <v>987</v>
      </c>
      <c r="O224" s="300" t="s">
        <v>768</v>
      </c>
      <c r="P224" s="300" t="s">
        <v>988</v>
      </c>
      <c r="Q224" s="300" t="s">
        <v>989</v>
      </c>
      <c r="R224" s="300" t="s">
        <v>990</v>
      </c>
      <c r="S224" s="290"/>
      <c r="T224" s="290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91">
        <v>223</v>
      </c>
      <c r="B225" s="288">
        <f>Základ!B225</f>
        <v>0</v>
      </c>
      <c r="C225" s="288">
        <f>Základ!C225</f>
        <v>0</v>
      </c>
      <c r="D225" s="273">
        <f>SUM(Základ!D225,Základ!F225)</f>
        <v>0</v>
      </c>
      <c r="E225" s="273">
        <f>SUM(Základ!E225,Základ!G225)</f>
        <v>0</v>
      </c>
      <c r="F225" s="273">
        <f t="shared" si="0"/>
        <v>0</v>
      </c>
      <c r="G225" s="273">
        <f>SUM(Základ!I225)</f>
        <v>0</v>
      </c>
      <c r="H225" s="273"/>
      <c r="I225" s="299" t="s">
        <v>991</v>
      </c>
      <c r="J225" s="300" t="s">
        <v>992</v>
      </c>
      <c r="K225" s="300" t="s">
        <v>993</v>
      </c>
      <c r="L225" s="300" t="s">
        <v>994</v>
      </c>
      <c r="M225" s="300" t="s">
        <v>995</v>
      </c>
      <c r="N225" s="300" t="s">
        <v>996</v>
      </c>
      <c r="O225" s="300" t="s">
        <v>778</v>
      </c>
      <c r="P225" s="300" t="s">
        <v>997</v>
      </c>
      <c r="Q225" s="300" t="s">
        <v>998</v>
      </c>
      <c r="R225" s="300" t="s">
        <v>999</v>
      </c>
      <c r="S225" s="290"/>
      <c r="T225" s="290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91">
        <v>224</v>
      </c>
      <c r="B226" s="288">
        <f>Základ!B226</f>
        <v>0</v>
      </c>
      <c r="C226" s="288">
        <f>Základ!C226</f>
        <v>0</v>
      </c>
      <c r="D226" s="273">
        <f>SUM(Základ!D226,Základ!F226)</f>
        <v>0</v>
      </c>
      <c r="E226" s="273">
        <f>SUM(Základ!E226,Základ!G226)</f>
        <v>0</v>
      </c>
      <c r="F226" s="273">
        <f t="shared" si="0"/>
        <v>0</v>
      </c>
      <c r="G226" s="273">
        <f>SUM(Základ!I226)</f>
        <v>0</v>
      </c>
      <c r="H226" s="273"/>
      <c r="I226" s="299" t="s">
        <v>1000</v>
      </c>
      <c r="J226" s="300" t="s">
        <v>1001</v>
      </c>
      <c r="K226" s="300" t="s">
        <v>1002</v>
      </c>
      <c r="L226" s="300" t="s">
        <v>1003</v>
      </c>
      <c r="M226" s="300" t="s">
        <v>1004</v>
      </c>
      <c r="N226" s="300" t="s">
        <v>1005</v>
      </c>
      <c r="O226" s="300" t="s">
        <v>788</v>
      </c>
      <c r="P226" s="300" t="s">
        <v>1006</v>
      </c>
      <c r="Q226" s="300" t="s">
        <v>1007</v>
      </c>
      <c r="R226" s="300" t="s">
        <v>1008</v>
      </c>
      <c r="S226" s="290"/>
      <c r="T226" s="290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92">
        <v>225</v>
      </c>
      <c r="B227" s="288">
        <f>Základ!B227</f>
        <v>0</v>
      </c>
      <c r="C227" s="288">
        <f>Základ!C227</f>
        <v>0</v>
      </c>
      <c r="D227" s="273">
        <f>SUM(Základ!D227,Základ!F227)</f>
        <v>0</v>
      </c>
      <c r="E227" s="273">
        <f>SUM(Základ!E227,Základ!G227)</f>
        <v>0</v>
      </c>
      <c r="F227" s="273">
        <f t="shared" si="0"/>
        <v>0</v>
      </c>
      <c r="G227" s="273">
        <f>SUM(Základ!I227)</f>
        <v>0</v>
      </c>
      <c r="H227" s="273"/>
      <c r="I227" s="299" t="s">
        <v>1009</v>
      </c>
      <c r="J227" s="300" t="s">
        <v>1010</v>
      </c>
      <c r="K227" s="300" t="s">
        <v>1011</v>
      </c>
      <c r="L227" s="300" t="s">
        <v>1012</v>
      </c>
      <c r="M227" s="300" t="s">
        <v>1013</v>
      </c>
      <c r="N227" s="300" t="s">
        <v>1014</v>
      </c>
      <c r="O227" s="300" t="s">
        <v>798</v>
      </c>
      <c r="P227" s="300" t="s">
        <v>1015</v>
      </c>
      <c r="Q227" s="300" t="s">
        <v>1016</v>
      </c>
      <c r="R227" s="300" t="s">
        <v>1017</v>
      </c>
      <c r="S227" s="290"/>
      <c r="T227" s="290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92">
        <v>226</v>
      </c>
      <c r="B228" s="288">
        <f>Základ!B228</f>
        <v>0</v>
      </c>
      <c r="C228" s="288">
        <f>Základ!C228</f>
        <v>0</v>
      </c>
      <c r="D228" s="273">
        <f>SUM(Základ!D228,Základ!F228)</f>
        <v>0</v>
      </c>
      <c r="E228" s="273">
        <f>SUM(Základ!E228,Základ!G228)</f>
        <v>0</v>
      </c>
      <c r="F228" s="273">
        <f t="shared" si="0"/>
        <v>0</v>
      </c>
      <c r="G228" s="273">
        <f>SUM(Základ!I228)</f>
        <v>0</v>
      </c>
      <c r="H228" s="273"/>
      <c r="I228" s="299" t="s">
        <v>1018</v>
      </c>
      <c r="J228" s="300" t="s">
        <v>1019</v>
      </c>
      <c r="K228" s="300" t="s">
        <v>1020</v>
      </c>
      <c r="L228" s="300" t="s">
        <v>1021</v>
      </c>
      <c r="M228" s="300" t="s">
        <v>1022</v>
      </c>
      <c r="N228" s="300" t="s">
        <v>1023</v>
      </c>
      <c r="O228" s="300" t="s">
        <v>768</v>
      </c>
      <c r="P228" s="300" t="s">
        <v>1024</v>
      </c>
      <c r="Q228" s="300" t="s">
        <v>1025</v>
      </c>
      <c r="R228" s="300" t="s">
        <v>1026</v>
      </c>
      <c r="S228" s="290"/>
      <c r="T228" s="290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92">
        <v>227</v>
      </c>
      <c r="B229" s="288">
        <f>Základ!B229</f>
        <v>0</v>
      </c>
      <c r="C229" s="288">
        <f>Základ!C229</f>
        <v>0</v>
      </c>
      <c r="D229" s="273">
        <f>SUM(Základ!D229,Základ!F229)</f>
        <v>0</v>
      </c>
      <c r="E229" s="273">
        <f>SUM(Základ!E229,Základ!G229)</f>
        <v>0</v>
      </c>
      <c r="F229" s="273">
        <f t="shared" si="0"/>
        <v>0</v>
      </c>
      <c r="G229" s="273">
        <f>SUM(Základ!I229)</f>
        <v>0</v>
      </c>
      <c r="H229" s="273"/>
      <c r="I229" s="299" t="s">
        <v>1027</v>
      </c>
      <c r="J229" s="300" t="s">
        <v>1028</v>
      </c>
      <c r="K229" s="300" t="s">
        <v>1029</v>
      </c>
      <c r="L229" s="300" t="s">
        <v>1030</v>
      </c>
      <c r="M229" s="300" t="s">
        <v>1031</v>
      </c>
      <c r="N229" s="300" t="s">
        <v>1032</v>
      </c>
      <c r="O229" s="300" t="s">
        <v>778</v>
      </c>
      <c r="P229" s="300" t="s">
        <v>1033</v>
      </c>
      <c r="Q229" s="300" t="s">
        <v>1034</v>
      </c>
      <c r="R229" s="300" t="s">
        <v>1035</v>
      </c>
      <c r="S229" s="290"/>
      <c r="T229" s="290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92">
        <v>228</v>
      </c>
      <c r="B230" s="288">
        <f>Základ!B230</f>
        <v>0</v>
      </c>
      <c r="C230" s="288">
        <f>Základ!C230</f>
        <v>0</v>
      </c>
      <c r="D230" s="273">
        <f>SUM(Základ!D230,Základ!F230)</f>
        <v>0</v>
      </c>
      <c r="E230" s="273">
        <f>SUM(Základ!E230,Základ!G230)</f>
        <v>0</v>
      </c>
      <c r="F230" s="273">
        <f t="shared" si="0"/>
        <v>0</v>
      </c>
      <c r="G230" s="273">
        <f>SUM(Základ!I230)</f>
        <v>0</v>
      </c>
      <c r="H230" s="273"/>
      <c r="I230" s="299" t="s">
        <v>1036</v>
      </c>
      <c r="J230" s="300" t="s">
        <v>1037</v>
      </c>
      <c r="K230" s="300" t="s">
        <v>1038</v>
      </c>
      <c r="L230" s="300" t="s">
        <v>1039</v>
      </c>
      <c r="M230" s="300" t="s">
        <v>1040</v>
      </c>
      <c r="N230" s="300" t="s">
        <v>1041</v>
      </c>
      <c r="O230" s="300" t="s">
        <v>788</v>
      </c>
      <c r="P230" s="300" t="s">
        <v>1042</v>
      </c>
      <c r="Q230" s="300" t="s">
        <v>1043</v>
      </c>
      <c r="R230" s="300" t="s">
        <v>1044</v>
      </c>
      <c r="S230" s="290"/>
      <c r="T230" s="290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92">
        <v>229</v>
      </c>
      <c r="B231" s="288">
        <f>Základ!B231</f>
        <v>0</v>
      </c>
      <c r="C231" s="288">
        <f>Základ!C231</f>
        <v>0</v>
      </c>
      <c r="D231" s="273">
        <f>SUM(Základ!D231,Základ!F231)</f>
        <v>0</v>
      </c>
      <c r="E231" s="273">
        <f>SUM(Základ!E231,Základ!G231)</f>
        <v>0</v>
      </c>
      <c r="F231" s="273">
        <f t="shared" si="0"/>
        <v>0</v>
      </c>
      <c r="G231" s="273">
        <f>SUM(Základ!I231)</f>
        <v>0</v>
      </c>
      <c r="H231" s="273"/>
      <c r="I231" s="299" t="s">
        <v>1045</v>
      </c>
      <c r="J231" s="300" t="s">
        <v>1046</v>
      </c>
      <c r="K231" s="300" t="s">
        <v>1047</v>
      </c>
      <c r="L231" s="300" t="s">
        <v>1048</v>
      </c>
      <c r="M231" s="300" t="s">
        <v>1049</v>
      </c>
      <c r="N231" s="300" t="s">
        <v>1050</v>
      </c>
      <c r="O231" s="300" t="s">
        <v>798</v>
      </c>
      <c r="P231" s="300" t="s">
        <v>1051</v>
      </c>
      <c r="Q231" s="300" t="s">
        <v>1052</v>
      </c>
      <c r="R231" s="300" t="s">
        <v>1053</v>
      </c>
      <c r="S231" s="290"/>
      <c r="T231" s="290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92">
        <v>230</v>
      </c>
      <c r="B232" s="288">
        <f>Základ!B232</f>
        <v>0</v>
      </c>
      <c r="C232" s="288">
        <f>Základ!C232</f>
        <v>0</v>
      </c>
      <c r="D232" s="273">
        <f>SUM(Základ!D232,Základ!F232)</f>
        <v>0</v>
      </c>
      <c r="E232" s="273">
        <f>SUM(Základ!E232,Základ!G232)</f>
        <v>0</v>
      </c>
      <c r="F232" s="273">
        <f t="shared" si="0"/>
        <v>0</v>
      </c>
      <c r="G232" s="273">
        <f>SUM(Základ!I232)</f>
        <v>0</v>
      </c>
      <c r="H232" s="273"/>
      <c r="I232" s="299" t="s">
        <v>1054</v>
      </c>
      <c r="J232" s="300" t="s">
        <v>1055</v>
      </c>
      <c r="K232" s="300" t="s">
        <v>1056</v>
      </c>
      <c r="L232" s="300" t="s">
        <v>1057</v>
      </c>
      <c r="M232" s="300" t="s">
        <v>1058</v>
      </c>
      <c r="N232" s="300" t="s">
        <v>1059</v>
      </c>
      <c r="O232" s="300" t="s">
        <v>768</v>
      </c>
      <c r="P232" s="300" t="s">
        <v>1060</v>
      </c>
      <c r="Q232" s="300" t="s">
        <v>1061</v>
      </c>
      <c r="R232" s="300" t="s">
        <v>1062</v>
      </c>
      <c r="S232" s="290"/>
      <c r="T232" s="290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92">
        <v>231</v>
      </c>
      <c r="B233" s="288">
        <f>Základ!B233</f>
        <v>0</v>
      </c>
      <c r="C233" s="288">
        <f>Základ!C233</f>
        <v>0</v>
      </c>
      <c r="D233" s="273">
        <f>SUM(Základ!D233,Základ!F233)</f>
        <v>0</v>
      </c>
      <c r="E233" s="273">
        <f>SUM(Základ!E233,Základ!G233)</f>
        <v>0</v>
      </c>
      <c r="F233" s="273">
        <f t="shared" si="0"/>
        <v>0</v>
      </c>
      <c r="G233" s="273">
        <f>SUM(Základ!I233)</f>
        <v>0</v>
      </c>
      <c r="H233" s="273"/>
      <c r="I233" s="299" t="s">
        <v>1063</v>
      </c>
      <c r="J233" s="300" t="s">
        <v>1064</v>
      </c>
      <c r="K233" s="300" t="s">
        <v>1065</v>
      </c>
      <c r="L233" s="300" t="s">
        <v>1066</v>
      </c>
      <c r="M233" s="300" t="s">
        <v>1067</v>
      </c>
      <c r="N233" s="300" t="s">
        <v>1068</v>
      </c>
      <c r="O233" s="300" t="s">
        <v>778</v>
      </c>
      <c r="P233" s="300" t="s">
        <v>1069</v>
      </c>
      <c r="Q233" s="300" t="s">
        <v>1070</v>
      </c>
      <c r="R233" s="300" t="s">
        <v>1071</v>
      </c>
      <c r="S233" s="290"/>
      <c r="T233" s="290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91">
        <v>232</v>
      </c>
      <c r="B234" s="288">
        <f>Základ!B234</f>
        <v>0</v>
      </c>
      <c r="C234" s="288">
        <f>Základ!C234</f>
        <v>0</v>
      </c>
      <c r="D234" s="273">
        <f>SUM(Základ!D234,Základ!F234)</f>
        <v>0</v>
      </c>
      <c r="E234" s="273">
        <f>SUM(Základ!E234,Základ!G234)</f>
        <v>0</v>
      </c>
      <c r="F234" s="273">
        <f t="shared" si="0"/>
        <v>0</v>
      </c>
      <c r="G234" s="273">
        <f>SUM(Základ!I234)</f>
        <v>0</v>
      </c>
      <c r="H234" s="273"/>
      <c r="I234" s="299" t="s">
        <v>1072</v>
      </c>
      <c r="J234" s="300" t="s">
        <v>1073</v>
      </c>
      <c r="K234" s="300" t="s">
        <v>1074</v>
      </c>
      <c r="L234" s="300" t="s">
        <v>1075</v>
      </c>
      <c r="M234" s="300" t="s">
        <v>1076</v>
      </c>
      <c r="N234" s="300" t="s">
        <v>1077</v>
      </c>
      <c r="O234" s="300" t="s">
        <v>788</v>
      </c>
      <c r="P234" s="300" t="s">
        <v>1078</v>
      </c>
      <c r="Q234" s="300" t="s">
        <v>1079</v>
      </c>
      <c r="R234" s="300" t="s">
        <v>1080</v>
      </c>
      <c r="S234" s="290"/>
      <c r="T234" s="290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91">
        <v>233</v>
      </c>
      <c r="B235" s="288">
        <f>Základ!B235</f>
        <v>0</v>
      </c>
      <c r="C235" s="288">
        <f>Základ!C235</f>
        <v>0</v>
      </c>
      <c r="D235" s="273">
        <f>SUM(Základ!D235,Základ!F235)</f>
        <v>0</v>
      </c>
      <c r="E235" s="273">
        <f>SUM(Základ!E235,Základ!G235)</f>
        <v>0</v>
      </c>
      <c r="F235" s="273">
        <f t="shared" si="0"/>
        <v>0</v>
      </c>
      <c r="G235" s="273">
        <f>SUM(Základ!I235)</f>
        <v>0</v>
      </c>
      <c r="H235" s="273"/>
      <c r="I235" s="299" t="s">
        <v>1081</v>
      </c>
      <c r="J235" s="300" t="s">
        <v>1082</v>
      </c>
      <c r="K235" s="300" t="s">
        <v>1083</v>
      </c>
      <c r="L235" s="300" t="s">
        <v>1084</v>
      </c>
      <c r="M235" s="300" t="s">
        <v>1085</v>
      </c>
      <c r="N235" s="300" t="s">
        <v>1086</v>
      </c>
      <c r="O235" s="300" t="s">
        <v>798</v>
      </c>
      <c r="P235" s="300" t="s">
        <v>1087</v>
      </c>
      <c r="Q235" s="300" t="s">
        <v>1088</v>
      </c>
      <c r="R235" s="300" t="s">
        <v>1089</v>
      </c>
      <c r="S235" s="290"/>
      <c r="T235" s="290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91">
        <v>234</v>
      </c>
      <c r="B236" s="288">
        <f>Základ!B236</f>
        <v>0</v>
      </c>
      <c r="C236" s="288">
        <f>Základ!C236</f>
        <v>0</v>
      </c>
      <c r="D236" s="273">
        <f>SUM(Základ!D236,Základ!F236)</f>
        <v>0</v>
      </c>
      <c r="E236" s="273">
        <f>SUM(Základ!E236,Základ!G236)</f>
        <v>0</v>
      </c>
      <c r="F236" s="273">
        <f t="shared" si="0"/>
        <v>0</v>
      </c>
      <c r="G236" s="273">
        <f>SUM(Základ!I236)</f>
        <v>0</v>
      </c>
      <c r="H236" s="273"/>
      <c r="I236" s="299" t="s">
        <v>1090</v>
      </c>
      <c r="J236" s="300" t="s">
        <v>1091</v>
      </c>
      <c r="K236" s="300" t="s">
        <v>1092</v>
      </c>
      <c r="L236" s="300" t="s">
        <v>1093</v>
      </c>
      <c r="M236" s="300" t="s">
        <v>1094</v>
      </c>
      <c r="N236" s="300" t="s">
        <v>1095</v>
      </c>
      <c r="O236" s="300" t="s">
        <v>768</v>
      </c>
      <c r="P236" s="300" t="s">
        <v>1096</v>
      </c>
      <c r="Q236" s="300" t="s">
        <v>1097</v>
      </c>
      <c r="R236" s="300" t="s">
        <v>1098</v>
      </c>
      <c r="S236" s="290"/>
      <c r="T236" s="290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91">
        <v>235</v>
      </c>
      <c r="B237" s="288">
        <f>Základ!B237</f>
        <v>0</v>
      </c>
      <c r="C237" s="288">
        <f>Základ!C237</f>
        <v>0</v>
      </c>
      <c r="D237" s="273">
        <f>SUM(Základ!D237,Základ!F237)</f>
        <v>0</v>
      </c>
      <c r="E237" s="273">
        <f>SUM(Základ!E237,Základ!G237)</f>
        <v>0</v>
      </c>
      <c r="F237" s="273">
        <f t="shared" si="0"/>
        <v>0</v>
      </c>
      <c r="G237" s="273">
        <f>SUM(Základ!I237)</f>
        <v>0</v>
      </c>
      <c r="H237" s="273"/>
      <c r="I237" s="299" t="s">
        <v>1099</v>
      </c>
      <c r="J237" s="300" t="s">
        <v>1100</v>
      </c>
      <c r="K237" s="300" t="s">
        <v>1101</v>
      </c>
      <c r="L237" s="300" t="s">
        <v>1102</v>
      </c>
      <c r="M237" s="300" t="s">
        <v>1103</v>
      </c>
      <c r="N237" s="300" t="s">
        <v>1104</v>
      </c>
      <c r="O237" s="300" t="s">
        <v>778</v>
      </c>
      <c r="P237" s="300" t="s">
        <v>1105</v>
      </c>
      <c r="Q237" s="300" t="s">
        <v>1106</v>
      </c>
      <c r="R237" s="300" t="s">
        <v>1107</v>
      </c>
      <c r="S237" s="290"/>
      <c r="T237" s="290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91">
        <v>236</v>
      </c>
      <c r="B238" s="288">
        <f>Základ!B238</f>
        <v>0</v>
      </c>
      <c r="C238" s="288">
        <f>Základ!C238</f>
        <v>0</v>
      </c>
      <c r="D238" s="273">
        <f>SUM(Základ!D238,Základ!F238)</f>
        <v>0</v>
      </c>
      <c r="E238" s="273">
        <f>SUM(Základ!E238,Základ!G238)</f>
        <v>0</v>
      </c>
      <c r="F238" s="273">
        <f t="shared" si="0"/>
        <v>0</v>
      </c>
      <c r="G238" s="273">
        <f>SUM(Základ!I238)</f>
        <v>0</v>
      </c>
      <c r="H238" s="273"/>
      <c r="I238" s="299" t="s">
        <v>1108</v>
      </c>
      <c r="J238" s="300" t="s">
        <v>1109</v>
      </c>
      <c r="K238" s="300" t="s">
        <v>1110</v>
      </c>
      <c r="L238" s="300" t="s">
        <v>1111</v>
      </c>
      <c r="M238" s="300" t="s">
        <v>1112</v>
      </c>
      <c r="N238" s="300" t="s">
        <v>1113</v>
      </c>
      <c r="O238" s="300" t="s">
        <v>788</v>
      </c>
      <c r="P238" s="300" t="s">
        <v>1114</v>
      </c>
      <c r="Q238" s="300" t="s">
        <v>1115</v>
      </c>
      <c r="R238" s="300" t="s">
        <v>1116</v>
      </c>
      <c r="S238" s="290"/>
      <c r="T238" s="290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91">
        <v>237</v>
      </c>
      <c r="B239" s="288">
        <f>Základ!B239</f>
        <v>0</v>
      </c>
      <c r="C239" s="288">
        <f>Základ!C239</f>
        <v>0</v>
      </c>
      <c r="D239" s="273">
        <f>SUM(Základ!D239,Základ!F239)</f>
        <v>0</v>
      </c>
      <c r="E239" s="273">
        <f>SUM(Základ!E239,Základ!G239)</f>
        <v>0</v>
      </c>
      <c r="F239" s="273">
        <f t="shared" si="0"/>
        <v>0</v>
      </c>
      <c r="G239" s="273">
        <f>SUM(Základ!I239)</f>
        <v>0</v>
      </c>
      <c r="H239" s="273"/>
      <c r="I239" s="299" t="s">
        <v>1117</v>
      </c>
      <c r="J239" s="300" t="s">
        <v>1118</v>
      </c>
      <c r="K239" s="300" t="s">
        <v>1119</v>
      </c>
      <c r="L239" s="300" t="s">
        <v>1120</v>
      </c>
      <c r="M239" s="300" t="s">
        <v>1121</v>
      </c>
      <c r="N239" s="300" t="s">
        <v>1122</v>
      </c>
      <c r="O239" s="300" t="s">
        <v>798</v>
      </c>
      <c r="P239" s="300" t="s">
        <v>1123</v>
      </c>
      <c r="Q239" s="300" t="s">
        <v>1124</v>
      </c>
      <c r="R239" s="300" t="s">
        <v>1125</v>
      </c>
      <c r="S239" s="290"/>
      <c r="T239" s="290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91">
        <v>238</v>
      </c>
      <c r="B240" s="288">
        <f>Základ!B240</f>
        <v>0</v>
      </c>
      <c r="C240" s="288">
        <f>Základ!C240</f>
        <v>0</v>
      </c>
      <c r="D240" s="273">
        <f>SUM(Základ!D240,Základ!F240)</f>
        <v>0</v>
      </c>
      <c r="E240" s="273">
        <f>SUM(Základ!E240,Základ!G240)</f>
        <v>0</v>
      </c>
      <c r="F240" s="273">
        <f t="shared" si="0"/>
        <v>0</v>
      </c>
      <c r="G240" s="273">
        <f>SUM(Základ!I240)</f>
        <v>0</v>
      </c>
      <c r="H240" s="273"/>
      <c r="I240" s="299" t="s">
        <v>1126</v>
      </c>
      <c r="J240" s="300" t="s">
        <v>1127</v>
      </c>
      <c r="K240" s="300" t="s">
        <v>1128</v>
      </c>
      <c r="L240" s="300" t="s">
        <v>1129</v>
      </c>
      <c r="M240" s="300" t="s">
        <v>1130</v>
      </c>
      <c r="N240" s="300" t="s">
        <v>1131</v>
      </c>
      <c r="O240" s="300" t="s">
        <v>768</v>
      </c>
      <c r="P240" s="300" t="s">
        <v>1132</v>
      </c>
      <c r="Q240" s="300" t="s">
        <v>1133</v>
      </c>
      <c r="R240" s="300" t="s">
        <v>1134</v>
      </c>
      <c r="S240" s="290"/>
      <c r="T240" s="290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92">
        <v>239</v>
      </c>
      <c r="B241" s="288">
        <f>Základ!B241</f>
        <v>0</v>
      </c>
      <c r="C241" s="288">
        <f>Základ!C241</f>
        <v>0</v>
      </c>
      <c r="D241" s="273">
        <f>SUM(Základ!D241,Základ!F241)</f>
        <v>0</v>
      </c>
      <c r="E241" s="273">
        <f>SUM(Základ!E241,Základ!G241)</f>
        <v>0</v>
      </c>
      <c r="F241" s="273">
        <f t="shared" si="0"/>
        <v>0</v>
      </c>
      <c r="G241" s="273">
        <f>SUM(Základ!I241)</f>
        <v>0</v>
      </c>
      <c r="H241" s="273"/>
      <c r="I241" s="299" t="s">
        <v>1135</v>
      </c>
      <c r="J241" s="300" t="s">
        <v>1136</v>
      </c>
      <c r="K241" s="300" t="s">
        <v>1137</v>
      </c>
      <c r="L241" s="300" t="s">
        <v>1138</v>
      </c>
      <c r="M241" s="300" t="s">
        <v>1139</v>
      </c>
      <c r="N241" s="300" t="s">
        <v>1140</v>
      </c>
      <c r="O241" s="300" t="s">
        <v>778</v>
      </c>
      <c r="P241" s="300" t="s">
        <v>1141</v>
      </c>
      <c r="Q241" s="300" t="s">
        <v>1142</v>
      </c>
      <c r="R241" s="300" t="s">
        <v>1143</v>
      </c>
      <c r="S241" s="290"/>
      <c r="T241" s="290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92">
        <v>240</v>
      </c>
      <c r="B242" s="288">
        <f>Základ!B242</f>
        <v>0</v>
      </c>
      <c r="C242" s="288">
        <f>Základ!C242</f>
        <v>0</v>
      </c>
      <c r="D242" s="273">
        <f>SUM(Základ!D242,Základ!F242)</f>
        <v>0</v>
      </c>
      <c r="E242" s="273">
        <f>SUM(Základ!E242,Základ!G242)</f>
        <v>0</v>
      </c>
      <c r="F242" s="273">
        <f t="shared" si="0"/>
        <v>0</v>
      </c>
      <c r="G242" s="273">
        <f>SUM(Základ!I242)</f>
        <v>0</v>
      </c>
      <c r="H242" s="273"/>
      <c r="I242" s="299" t="s">
        <v>1144</v>
      </c>
      <c r="J242" s="300" t="s">
        <v>1145</v>
      </c>
      <c r="K242" s="300" t="s">
        <v>1146</v>
      </c>
      <c r="L242" s="300" t="s">
        <v>1147</v>
      </c>
      <c r="M242" s="300" t="s">
        <v>1148</v>
      </c>
      <c r="N242" s="300" t="s">
        <v>1149</v>
      </c>
      <c r="O242" s="300" t="s">
        <v>788</v>
      </c>
      <c r="P242" s="300" t="s">
        <v>1150</v>
      </c>
      <c r="Q242" s="300" t="s">
        <v>1151</v>
      </c>
      <c r="R242" s="300" t="s">
        <v>1152</v>
      </c>
      <c r="S242" s="290"/>
      <c r="T242" s="290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92">
        <v>241</v>
      </c>
      <c r="B243" s="288">
        <f>Základ!B243</f>
        <v>0</v>
      </c>
      <c r="C243" s="288">
        <f>Základ!C243</f>
        <v>0</v>
      </c>
      <c r="D243" s="273">
        <f>SUM(Základ!D243,Základ!F243)</f>
        <v>0</v>
      </c>
      <c r="E243" s="273">
        <f>SUM(Základ!E243,Základ!G243)</f>
        <v>0</v>
      </c>
      <c r="F243" s="273">
        <f t="shared" si="0"/>
        <v>0</v>
      </c>
      <c r="G243" s="273">
        <f>SUM(Základ!I243)</f>
        <v>0</v>
      </c>
      <c r="H243" s="273"/>
      <c r="I243" s="299" t="s">
        <v>1153</v>
      </c>
      <c r="J243" s="300" t="s">
        <v>1154</v>
      </c>
      <c r="K243" s="300" t="s">
        <v>1155</v>
      </c>
      <c r="L243" s="300" t="s">
        <v>1156</v>
      </c>
      <c r="M243" s="300" t="s">
        <v>1157</v>
      </c>
      <c r="N243" s="300" t="s">
        <v>1158</v>
      </c>
      <c r="O243" s="300" t="s">
        <v>798</v>
      </c>
      <c r="P243" s="300" t="s">
        <v>1159</v>
      </c>
      <c r="Q243" s="300" t="s">
        <v>1160</v>
      </c>
      <c r="R243" s="300" t="s">
        <v>1161</v>
      </c>
      <c r="S243" s="290"/>
      <c r="T243" s="290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92">
        <v>242</v>
      </c>
      <c r="B244" s="288">
        <f>Základ!B244</f>
        <v>0</v>
      </c>
      <c r="C244" s="288">
        <f>Základ!C244</f>
        <v>0</v>
      </c>
      <c r="D244" s="273">
        <f>SUM(Základ!D244,Základ!F244)</f>
        <v>0</v>
      </c>
      <c r="E244" s="273">
        <f>SUM(Základ!E244,Základ!G244)</f>
        <v>0</v>
      </c>
      <c r="F244" s="273">
        <f t="shared" si="0"/>
        <v>0</v>
      </c>
      <c r="G244" s="273">
        <f>SUM(Základ!I244)</f>
        <v>0</v>
      </c>
      <c r="H244" s="273"/>
      <c r="I244" s="299" t="s">
        <v>1162</v>
      </c>
      <c r="J244" s="300" t="s">
        <v>1163</v>
      </c>
      <c r="K244" s="300" t="s">
        <v>1164</v>
      </c>
      <c r="L244" s="300" t="s">
        <v>1165</v>
      </c>
      <c r="M244" s="300" t="s">
        <v>1166</v>
      </c>
      <c r="N244" s="300" t="s">
        <v>1167</v>
      </c>
      <c r="O244" s="300" t="s">
        <v>768</v>
      </c>
      <c r="P244" s="300" t="s">
        <v>1168</v>
      </c>
      <c r="Q244" s="300" t="s">
        <v>1169</v>
      </c>
      <c r="R244" s="300" t="s">
        <v>1170</v>
      </c>
      <c r="S244" s="290"/>
      <c r="T244" s="290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92">
        <v>243</v>
      </c>
      <c r="B245" s="288">
        <f>Základ!B245</f>
        <v>0</v>
      </c>
      <c r="C245" s="288">
        <f>Základ!C245</f>
        <v>0</v>
      </c>
      <c r="D245" s="273">
        <f>SUM(Základ!D245,Základ!F245)</f>
        <v>0</v>
      </c>
      <c r="E245" s="273">
        <f>SUM(Základ!E245,Základ!G245)</f>
        <v>0</v>
      </c>
      <c r="F245" s="273">
        <f t="shared" si="0"/>
        <v>0</v>
      </c>
      <c r="G245" s="273">
        <f>SUM(Základ!I245)</f>
        <v>0</v>
      </c>
      <c r="H245" s="273"/>
      <c r="I245" s="299" t="s">
        <v>1171</v>
      </c>
      <c r="J245" s="300" t="s">
        <v>1172</v>
      </c>
      <c r="K245" s="300" t="s">
        <v>1173</v>
      </c>
      <c r="L245" s="300" t="s">
        <v>1174</v>
      </c>
      <c r="M245" s="300" t="s">
        <v>1175</v>
      </c>
      <c r="N245" s="300" t="s">
        <v>1176</v>
      </c>
      <c r="O245" s="300" t="s">
        <v>778</v>
      </c>
      <c r="P245" s="300" t="s">
        <v>1177</v>
      </c>
      <c r="Q245" s="300" t="s">
        <v>1178</v>
      </c>
      <c r="R245" s="300" t="s">
        <v>1179</v>
      </c>
      <c r="S245" s="290"/>
      <c r="T245" s="290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92">
        <v>244</v>
      </c>
      <c r="B246" s="288">
        <f>Základ!B246</f>
        <v>0</v>
      </c>
      <c r="C246" s="288">
        <f>Základ!C246</f>
        <v>0</v>
      </c>
      <c r="D246" s="273">
        <f>SUM(Základ!D246,Základ!F246)</f>
        <v>0</v>
      </c>
      <c r="E246" s="273">
        <f>SUM(Základ!E246,Základ!G246)</f>
        <v>0</v>
      </c>
      <c r="F246" s="273">
        <f t="shared" si="0"/>
        <v>0</v>
      </c>
      <c r="G246" s="273">
        <f>SUM(Základ!I246)</f>
        <v>0</v>
      </c>
      <c r="H246" s="273"/>
      <c r="I246" s="299" t="s">
        <v>1180</v>
      </c>
      <c r="J246" s="300" t="s">
        <v>1181</v>
      </c>
      <c r="K246" s="300" t="s">
        <v>1182</v>
      </c>
      <c r="L246" s="300" t="s">
        <v>1183</v>
      </c>
      <c r="M246" s="300" t="s">
        <v>1184</v>
      </c>
      <c r="N246" s="300" t="s">
        <v>1185</v>
      </c>
      <c r="O246" s="300" t="s">
        <v>788</v>
      </c>
      <c r="P246" s="300" t="s">
        <v>1186</v>
      </c>
      <c r="Q246" s="300" t="s">
        <v>1187</v>
      </c>
      <c r="R246" s="300" t="s">
        <v>1188</v>
      </c>
      <c r="S246" s="290"/>
      <c r="T246" s="290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92">
        <v>245</v>
      </c>
      <c r="B247" s="288">
        <f>Základ!B247</f>
        <v>0</v>
      </c>
      <c r="C247" s="288">
        <f>Základ!C247</f>
        <v>0</v>
      </c>
      <c r="D247" s="273">
        <f>SUM(Základ!D247,Základ!F247)</f>
        <v>0</v>
      </c>
      <c r="E247" s="273">
        <f>SUM(Základ!E247,Základ!G247)</f>
        <v>0</v>
      </c>
      <c r="F247" s="273">
        <f t="shared" si="0"/>
        <v>0</v>
      </c>
      <c r="G247" s="273">
        <f>SUM(Základ!I247)</f>
        <v>0</v>
      </c>
      <c r="H247" s="273"/>
      <c r="I247" s="299" t="s">
        <v>1189</v>
      </c>
      <c r="J247" s="300" t="s">
        <v>1190</v>
      </c>
      <c r="K247" s="300" t="s">
        <v>1191</v>
      </c>
      <c r="L247" s="300" t="s">
        <v>1192</v>
      </c>
      <c r="M247" s="300" t="s">
        <v>1193</v>
      </c>
      <c r="N247" s="300" t="s">
        <v>1194</v>
      </c>
      <c r="O247" s="300" t="s">
        <v>798</v>
      </c>
      <c r="P247" s="300" t="s">
        <v>1195</v>
      </c>
      <c r="Q247" s="300" t="s">
        <v>1196</v>
      </c>
      <c r="R247" s="300" t="s">
        <v>1197</v>
      </c>
      <c r="S247" s="290"/>
      <c r="T247" s="290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91">
        <v>246</v>
      </c>
      <c r="B248" s="288">
        <f>Základ!B248</f>
        <v>0</v>
      </c>
      <c r="C248" s="288">
        <f>Základ!C248</f>
        <v>0</v>
      </c>
      <c r="D248" s="273">
        <f>SUM(Základ!D248,Základ!F248)</f>
        <v>0</v>
      </c>
      <c r="E248" s="273">
        <f>SUM(Základ!E248,Základ!G248)</f>
        <v>0</v>
      </c>
      <c r="F248" s="273">
        <f t="shared" si="0"/>
        <v>0</v>
      </c>
      <c r="G248" s="273">
        <f>SUM(Základ!I248)</f>
        <v>0</v>
      </c>
      <c r="H248" s="273"/>
      <c r="I248" s="299" t="s">
        <v>1198</v>
      </c>
      <c r="J248" s="300" t="s">
        <v>1199</v>
      </c>
      <c r="K248" s="300" t="s">
        <v>1200</v>
      </c>
      <c r="L248" s="300" t="s">
        <v>1201</v>
      </c>
      <c r="M248" s="300" t="s">
        <v>1202</v>
      </c>
      <c r="N248" s="300" t="s">
        <v>1203</v>
      </c>
      <c r="O248" s="300" t="s">
        <v>768</v>
      </c>
      <c r="P248" s="300" t="s">
        <v>1204</v>
      </c>
      <c r="Q248" s="300" t="s">
        <v>1205</v>
      </c>
      <c r="R248" s="300" t="s">
        <v>1206</v>
      </c>
      <c r="S248" s="290"/>
      <c r="T248" s="290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91">
        <v>247</v>
      </c>
      <c r="B249" s="288">
        <f>Základ!B249</f>
        <v>0</v>
      </c>
      <c r="C249" s="288">
        <f>Základ!C249</f>
        <v>0</v>
      </c>
      <c r="D249" s="273">
        <f>SUM(Základ!D249,Základ!F249)</f>
        <v>0</v>
      </c>
      <c r="E249" s="273">
        <f>SUM(Základ!E249,Základ!G249)</f>
        <v>0</v>
      </c>
      <c r="F249" s="273">
        <f t="shared" si="0"/>
        <v>0</v>
      </c>
      <c r="G249" s="273">
        <f>SUM(Základ!I249)</f>
        <v>0</v>
      </c>
      <c r="H249" s="273"/>
      <c r="I249" s="299" t="s">
        <v>1207</v>
      </c>
      <c r="J249" s="300" t="s">
        <v>1208</v>
      </c>
      <c r="K249" s="300" t="s">
        <v>1209</v>
      </c>
      <c r="L249" s="300" t="s">
        <v>1210</v>
      </c>
      <c r="M249" s="300" t="s">
        <v>1211</v>
      </c>
      <c r="N249" s="300" t="s">
        <v>1212</v>
      </c>
      <c r="O249" s="300" t="s">
        <v>778</v>
      </c>
      <c r="P249" s="300" t="s">
        <v>1213</v>
      </c>
      <c r="Q249" s="300" t="s">
        <v>1214</v>
      </c>
      <c r="R249" s="300" t="s">
        <v>1215</v>
      </c>
      <c r="S249" s="290"/>
      <c r="T249" s="290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91">
        <v>248</v>
      </c>
      <c r="B250" s="288">
        <f>Základ!B250</f>
        <v>0</v>
      </c>
      <c r="C250" s="288">
        <f>Základ!C250</f>
        <v>0</v>
      </c>
      <c r="D250" s="273">
        <f>SUM(Základ!D250,Základ!F250)</f>
        <v>0</v>
      </c>
      <c r="E250" s="273">
        <f>SUM(Základ!E250,Základ!G250)</f>
        <v>0</v>
      </c>
      <c r="F250" s="273">
        <f t="shared" si="0"/>
        <v>0</v>
      </c>
      <c r="G250" s="273">
        <f>SUM(Základ!I250)</f>
        <v>0</v>
      </c>
      <c r="H250" s="273"/>
      <c r="I250" s="299" t="s">
        <v>1216</v>
      </c>
      <c r="J250" s="300" t="s">
        <v>1217</v>
      </c>
      <c r="K250" s="300" t="s">
        <v>1218</v>
      </c>
      <c r="L250" s="300" t="s">
        <v>1219</v>
      </c>
      <c r="M250" s="300" t="s">
        <v>1220</v>
      </c>
      <c r="N250" s="300" t="s">
        <v>1221</v>
      </c>
      <c r="O250" s="300" t="s">
        <v>788</v>
      </c>
      <c r="P250" s="300" t="s">
        <v>1222</v>
      </c>
      <c r="Q250" s="300" t="s">
        <v>1223</v>
      </c>
      <c r="R250" s="300" t="s">
        <v>1224</v>
      </c>
      <c r="S250" s="290"/>
      <c r="T250" s="290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91">
        <v>249</v>
      </c>
      <c r="B251" s="288">
        <f>Základ!B251</f>
        <v>0</v>
      </c>
      <c r="C251" s="288">
        <f>Základ!C251</f>
        <v>0</v>
      </c>
      <c r="D251" s="273">
        <f>SUM(Základ!D251,Základ!F251)</f>
        <v>0</v>
      </c>
      <c r="E251" s="273">
        <f>SUM(Základ!E251,Základ!G251)</f>
        <v>0</v>
      </c>
      <c r="F251" s="273">
        <f t="shared" si="0"/>
        <v>0</v>
      </c>
      <c r="G251" s="273">
        <f>SUM(Základ!I251)</f>
        <v>0</v>
      </c>
      <c r="H251" s="273"/>
      <c r="I251" s="299" t="s">
        <v>1225</v>
      </c>
      <c r="J251" s="300" t="s">
        <v>1226</v>
      </c>
      <c r="K251" s="300" t="s">
        <v>1227</v>
      </c>
      <c r="L251" s="300" t="s">
        <v>1228</v>
      </c>
      <c r="M251" s="300" t="s">
        <v>1229</v>
      </c>
      <c r="N251" s="300" t="s">
        <v>1230</v>
      </c>
      <c r="O251" s="300" t="s">
        <v>798</v>
      </c>
      <c r="P251" s="300" t="s">
        <v>1231</v>
      </c>
      <c r="Q251" s="300" t="s">
        <v>1232</v>
      </c>
      <c r="R251" s="300" t="s">
        <v>1233</v>
      </c>
      <c r="S251" s="290"/>
      <c r="T251" s="290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91">
        <v>250</v>
      </c>
      <c r="B252" s="288">
        <f>Základ!B252</f>
        <v>0</v>
      </c>
      <c r="C252" s="288">
        <f>Základ!C252</f>
        <v>0</v>
      </c>
      <c r="D252" s="273">
        <f>SUM(Základ!D252,Základ!F252)</f>
        <v>0</v>
      </c>
      <c r="E252" s="273">
        <f>SUM(Základ!E252,Základ!G252)</f>
        <v>0</v>
      </c>
      <c r="F252" s="273">
        <f t="shared" si="0"/>
        <v>0</v>
      </c>
      <c r="G252" s="273">
        <f>SUM(Základ!I252)</f>
        <v>0</v>
      </c>
      <c r="H252" s="273"/>
      <c r="I252" s="299" t="s">
        <v>1234</v>
      </c>
      <c r="J252" s="300" t="s">
        <v>1235</v>
      </c>
      <c r="K252" s="300" t="s">
        <v>1236</v>
      </c>
      <c r="L252" s="300" t="s">
        <v>1237</v>
      </c>
      <c r="M252" s="300" t="s">
        <v>1238</v>
      </c>
      <c r="N252" s="300" t="s">
        <v>1239</v>
      </c>
      <c r="O252" s="300" t="s">
        <v>768</v>
      </c>
      <c r="P252" s="300" t="s">
        <v>1240</v>
      </c>
      <c r="Q252" s="300" t="s">
        <v>1241</v>
      </c>
      <c r="R252" s="300" t="s">
        <v>1242</v>
      </c>
      <c r="S252" s="290"/>
      <c r="T252" s="290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91">
        <v>251</v>
      </c>
      <c r="B253" s="288">
        <f>Základ!B253</f>
        <v>0</v>
      </c>
      <c r="C253" s="288">
        <f>Základ!C253</f>
        <v>0</v>
      </c>
      <c r="D253" s="273">
        <f>SUM(Základ!D253,Základ!F253)</f>
        <v>0</v>
      </c>
      <c r="E253" s="273">
        <f>SUM(Základ!E253,Základ!G253)</f>
        <v>0</v>
      </c>
      <c r="F253" s="273">
        <f t="shared" si="0"/>
        <v>0</v>
      </c>
      <c r="G253" s="273">
        <f>SUM(Základ!I253)</f>
        <v>0</v>
      </c>
      <c r="H253" s="273"/>
      <c r="I253" s="299" t="s">
        <v>1243</v>
      </c>
      <c r="J253" s="300" t="s">
        <v>1244</v>
      </c>
      <c r="K253" s="300" t="s">
        <v>1245</v>
      </c>
      <c r="L253" s="300" t="s">
        <v>1246</v>
      </c>
      <c r="M253" s="300" t="s">
        <v>1247</v>
      </c>
      <c r="N253" s="300" t="s">
        <v>1248</v>
      </c>
      <c r="O253" s="300" t="s">
        <v>778</v>
      </c>
      <c r="P253" s="300" t="s">
        <v>1249</v>
      </c>
      <c r="Q253" s="300" t="s">
        <v>1250</v>
      </c>
      <c r="R253" s="300" t="s">
        <v>1251</v>
      </c>
      <c r="S253" s="290"/>
      <c r="T253" s="290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91">
        <v>252</v>
      </c>
      <c r="B254" s="288">
        <f>Základ!B254</f>
        <v>0</v>
      </c>
      <c r="C254" s="288">
        <f>Základ!C254</f>
        <v>0</v>
      </c>
      <c r="D254" s="273">
        <f>SUM(Základ!D254,Základ!F254)</f>
        <v>0</v>
      </c>
      <c r="E254" s="273">
        <f>SUM(Základ!E254,Základ!G254)</f>
        <v>0</v>
      </c>
      <c r="F254" s="273">
        <f t="shared" si="0"/>
        <v>0</v>
      </c>
      <c r="G254" s="273">
        <f>SUM(Základ!I254)</f>
        <v>0</v>
      </c>
      <c r="H254" s="273"/>
      <c r="I254" s="299" t="s">
        <v>1252</v>
      </c>
      <c r="J254" s="300" t="s">
        <v>1253</v>
      </c>
      <c r="K254" s="300" t="s">
        <v>1254</v>
      </c>
      <c r="L254" s="300" t="s">
        <v>1255</v>
      </c>
      <c r="M254" s="300" t="s">
        <v>1256</v>
      </c>
      <c r="N254" s="300" t="s">
        <v>1257</v>
      </c>
      <c r="O254" s="300" t="s">
        <v>788</v>
      </c>
      <c r="P254" s="300" t="s">
        <v>1258</v>
      </c>
      <c r="Q254" s="300" t="s">
        <v>1259</v>
      </c>
      <c r="R254" s="300" t="s">
        <v>1260</v>
      </c>
      <c r="S254" s="290"/>
      <c r="T254" s="290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92">
        <v>253</v>
      </c>
      <c r="B255" s="288">
        <f>Základ!B255</f>
        <v>0</v>
      </c>
      <c r="C255" s="288">
        <f>Základ!C255</f>
        <v>0</v>
      </c>
      <c r="D255" s="273">
        <f>SUM(Základ!D255,Základ!F255)</f>
        <v>0</v>
      </c>
      <c r="E255" s="273">
        <f>SUM(Základ!E255,Základ!G255)</f>
        <v>0</v>
      </c>
      <c r="F255" s="273">
        <f t="shared" si="0"/>
        <v>0</v>
      </c>
      <c r="G255" s="273">
        <f>SUM(Základ!I255)</f>
        <v>0</v>
      </c>
      <c r="H255" s="273"/>
      <c r="I255" s="299" t="s">
        <v>1261</v>
      </c>
      <c r="J255" s="300" t="s">
        <v>1262</v>
      </c>
      <c r="K255" s="300" t="s">
        <v>1263</v>
      </c>
      <c r="L255" s="300" t="s">
        <v>1264</v>
      </c>
      <c r="M255" s="300" t="s">
        <v>1265</v>
      </c>
      <c r="N255" s="300" t="s">
        <v>1266</v>
      </c>
      <c r="O255" s="300" t="s">
        <v>798</v>
      </c>
      <c r="P255" s="300" t="s">
        <v>1267</v>
      </c>
      <c r="Q255" s="300" t="s">
        <v>1268</v>
      </c>
      <c r="R255" s="300" t="s">
        <v>1269</v>
      </c>
      <c r="S255" s="290"/>
      <c r="T255" s="290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92">
        <v>254</v>
      </c>
      <c r="B256" s="288">
        <f>Základ!B256</f>
        <v>0</v>
      </c>
      <c r="C256" s="288">
        <f>Základ!C256</f>
        <v>0</v>
      </c>
      <c r="D256" s="273">
        <f>SUM(Základ!D256,Základ!F256)</f>
        <v>0</v>
      </c>
      <c r="E256" s="273">
        <f>SUM(Základ!E256,Základ!G256)</f>
        <v>0</v>
      </c>
      <c r="F256" s="273">
        <f t="shared" si="0"/>
        <v>0</v>
      </c>
      <c r="G256" s="273">
        <f>SUM(Základ!I256)</f>
        <v>0</v>
      </c>
      <c r="H256" s="273"/>
      <c r="I256" s="299" t="s">
        <v>1270</v>
      </c>
      <c r="J256" s="300" t="s">
        <v>1271</v>
      </c>
      <c r="K256" s="300" t="s">
        <v>1272</v>
      </c>
      <c r="L256" s="300" t="s">
        <v>1273</v>
      </c>
      <c r="M256" s="300" t="s">
        <v>1274</v>
      </c>
      <c r="N256" s="300" t="s">
        <v>1275</v>
      </c>
      <c r="O256" s="300" t="s">
        <v>768</v>
      </c>
      <c r="P256" s="300" t="s">
        <v>1276</v>
      </c>
      <c r="Q256" s="300" t="s">
        <v>1277</v>
      </c>
      <c r="R256" s="300" t="s">
        <v>1278</v>
      </c>
      <c r="S256" s="290"/>
      <c r="T256" s="290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92">
        <v>255</v>
      </c>
      <c r="B257" s="288">
        <f>Základ!B257</f>
        <v>0</v>
      </c>
      <c r="C257" s="288">
        <f>Základ!C257</f>
        <v>0</v>
      </c>
      <c r="D257" s="273">
        <f>SUM(Základ!D257,Základ!F257)</f>
        <v>0</v>
      </c>
      <c r="E257" s="273">
        <f>SUM(Základ!E257,Základ!G257)</f>
        <v>0</v>
      </c>
      <c r="F257" s="273">
        <f t="shared" si="0"/>
        <v>0</v>
      </c>
      <c r="G257" s="273">
        <f>SUM(Základ!I257)</f>
        <v>0</v>
      </c>
      <c r="H257" s="273"/>
      <c r="I257" s="299" t="s">
        <v>1279</v>
      </c>
      <c r="J257" s="300" t="s">
        <v>1280</v>
      </c>
      <c r="K257" s="300" t="s">
        <v>1281</v>
      </c>
      <c r="L257" s="300" t="s">
        <v>1282</v>
      </c>
      <c r="M257" s="300" t="s">
        <v>1283</v>
      </c>
      <c r="N257" s="300" t="s">
        <v>1284</v>
      </c>
      <c r="O257" s="300" t="s">
        <v>778</v>
      </c>
      <c r="P257" s="300" t="s">
        <v>1285</v>
      </c>
      <c r="Q257" s="300" t="s">
        <v>1286</v>
      </c>
      <c r="R257" s="300" t="s">
        <v>1287</v>
      </c>
      <c r="S257" s="290"/>
      <c r="T257" s="290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92">
        <v>256</v>
      </c>
      <c r="B258" s="288">
        <f>Základ!B258</f>
        <v>0</v>
      </c>
      <c r="C258" s="288">
        <f>Základ!C258</f>
        <v>0</v>
      </c>
      <c r="D258" s="273">
        <f>SUM(Základ!D258,Základ!F258)</f>
        <v>0</v>
      </c>
      <c r="E258" s="273">
        <f>SUM(Základ!E258,Základ!G258)</f>
        <v>0</v>
      </c>
      <c r="F258" s="273">
        <f t="shared" ref="F258:F296" si="1">SUM(D258:E258)</f>
        <v>0</v>
      </c>
      <c r="G258" s="273">
        <f>SUM(Základ!I258)</f>
        <v>0</v>
      </c>
      <c r="H258" s="273"/>
      <c r="I258" s="299" t="s">
        <v>1288</v>
      </c>
      <c r="J258" s="300" t="s">
        <v>1289</v>
      </c>
      <c r="K258" s="300" t="s">
        <v>1290</v>
      </c>
      <c r="L258" s="300" t="s">
        <v>1291</v>
      </c>
      <c r="M258" s="300" t="s">
        <v>1292</v>
      </c>
      <c r="N258" s="300" t="s">
        <v>1293</v>
      </c>
      <c r="O258" s="300" t="s">
        <v>788</v>
      </c>
      <c r="P258" s="300" t="s">
        <v>1294</v>
      </c>
      <c r="Q258" s="300" t="s">
        <v>1295</v>
      </c>
      <c r="R258" s="300" t="s">
        <v>1296</v>
      </c>
      <c r="S258" s="290"/>
      <c r="T258" s="290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92">
        <v>257</v>
      </c>
      <c r="B259" s="288">
        <f>Základ!B259</f>
        <v>0</v>
      </c>
      <c r="C259" s="288">
        <f>Základ!C259</f>
        <v>0</v>
      </c>
      <c r="D259" s="273">
        <f>SUM(Základ!D259,Základ!F259)</f>
        <v>0</v>
      </c>
      <c r="E259" s="273">
        <f>SUM(Základ!E259,Základ!G259)</f>
        <v>0</v>
      </c>
      <c r="F259" s="273">
        <f t="shared" si="1"/>
        <v>0</v>
      </c>
      <c r="G259" s="273">
        <f>SUM(Základ!I259)</f>
        <v>0</v>
      </c>
      <c r="H259" s="273"/>
      <c r="I259" s="299" t="s">
        <v>1297</v>
      </c>
      <c r="J259" s="300" t="s">
        <v>1298</v>
      </c>
      <c r="K259" s="300" t="s">
        <v>1299</v>
      </c>
      <c r="L259" s="300" t="s">
        <v>1300</v>
      </c>
      <c r="M259" s="300" t="s">
        <v>1301</v>
      </c>
      <c r="N259" s="300" t="s">
        <v>1302</v>
      </c>
      <c r="O259" s="300" t="s">
        <v>798</v>
      </c>
      <c r="P259" s="300" t="s">
        <v>1303</v>
      </c>
      <c r="Q259" s="300" t="s">
        <v>1304</v>
      </c>
      <c r="R259" s="300" t="s">
        <v>1305</v>
      </c>
      <c r="S259" s="290"/>
      <c r="T259" s="290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92">
        <v>258</v>
      </c>
      <c r="B260" s="288">
        <f>Základ!B260</f>
        <v>0</v>
      </c>
      <c r="C260" s="288">
        <f>Základ!C260</f>
        <v>0</v>
      </c>
      <c r="D260" s="273">
        <f>SUM(Základ!D260,Základ!F260)</f>
        <v>0</v>
      </c>
      <c r="E260" s="273">
        <f>SUM(Základ!E260,Základ!G260)</f>
        <v>0</v>
      </c>
      <c r="F260" s="273">
        <f t="shared" si="1"/>
        <v>0</v>
      </c>
      <c r="G260" s="273">
        <f>SUM(Základ!I260)</f>
        <v>0</v>
      </c>
      <c r="H260" s="273"/>
      <c r="I260" s="299" t="s">
        <v>1306</v>
      </c>
      <c r="J260" s="300" t="s">
        <v>1307</v>
      </c>
      <c r="K260" s="300" t="s">
        <v>1308</v>
      </c>
      <c r="L260" s="300" t="s">
        <v>1309</v>
      </c>
      <c r="M260" s="300" t="s">
        <v>1310</v>
      </c>
      <c r="N260" s="300" t="s">
        <v>1311</v>
      </c>
      <c r="O260" s="300" t="s">
        <v>768</v>
      </c>
      <c r="P260" s="300" t="s">
        <v>1312</v>
      </c>
      <c r="Q260" s="300" t="s">
        <v>1313</v>
      </c>
      <c r="R260" s="300" t="s">
        <v>1314</v>
      </c>
      <c r="S260" s="290"/>
      <c r="T260" s="290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92">
        <v>259</v>
      </c>
      <c r="B261" s="288">
        <f>Základ!B261</f>
        <v>0</v>
      </c>
      <c r="C261" s="288">
        <f>Základ!C261</f>
        <v>0</v>
      </c>
      <c r="D261" s="273">
        <f>SUM(Základ!D261,Základ!F261)</f>
        <v>0</v>
      </c>
      <c r="E261" s="273">
        <f>SUM(Základ!E261,Základ!G261)</f>
        <v>0</v>
      </c>
      <c r="F261" s="273">
        <f t="shared" si="1"/>
        <v>0</v>
      </c>
      <c r="G261" s="273">
        <f>SUM(Základ!I261)</f>
        <v>0</v>
      </c>
      <c r="H261" s="273"/>
      <c r="I261" s="299" t="s">
        <v>1315</v>
      </c>
      <c r="J261" s="300" t="s">
        <v>1316</v>
      </c>
      <c r="K261" s="300" t="s">
        <v>1317</v>
      </c>
      <c r="L261" s="300" t="s">
        <v>1318</v>
      </c>
      <c r="M261" s="300" t="s">
        <v>1319</v>
      </c>
      <c r="N261" s="300" t="s">
        <v>1320</v>
      </c>
      <c r="O261" s="300" t="s">
        <v>778</v>
      </c>
      <c r="P261" s="300" t="s">
        <v>1321</v>
      </c>
      <c r="Q261" s="300" t="s">
        <v>1322</v>
      </c>
      <c r="R261" s="300" t="s">
        <v>1323</v>
      </c>
      <c r="S261" s="290"/>
      <c r="T261" s="290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91">
        <v>260</v>
      </c>
      <c r="B262" s="288">
        <f>Základ!B262</f>
        <v>0</v>
      </c>
      <c r="C262" s="288">
        <f>Základ!C262</f>
        <v>0</v>
      </c>
      <c r="D262" s="273">
        <f>SUM(Základ!D262,Základ!F262)</f>
        <v>0</v>
      </c>
      <c r="E262" s="273">
        <f>SUM(Základ!E262,Základ!G262)</f>
        <v>0</v>
      </c>
      <c r="F262" s="273">
        <f t="shared" si="1"/>
        <v>0</v>
      </c>
      <c r="G262" s="273">
        <f>SUM(Základ!I262)</f>
        <v>0</v>
      </c>
      <c r="H262" s="273"/>
      <c r="I262" s="299" t="s">
        <v>1324</v>
      </c>
      <c r="J262" s="300" t="s">
        <v>1325</v>
      </c>
      <c r="K262" s="300" t="s">
        <v>1326</v>
      </c>
      <c r="L262" s="300" t="s">
        <v>1327</v>
      </c>
      <c r="M262" s="300" t="s">
        <v>1328</v>
      </c>
      <c r="N262" s="300" t="s">
        <v>1329</v>
      </c>
      <c r="O262" s="300" t="s">
        <v>788</v>
      </c>
      <c r="P262" s="300" t="s">
        <v>1330</v>
      </c>
      <c r="Q262" s="300" t="s">
        <v>1331</v>
      </c>
      <c r="R262" s="300" t="s">
        <v>1332</v>
      </c>
      <c r="S262" s="290"/>
      <c r="T262" s="290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91">
        <v>261</v>
      </c>
      <c r="B263" s="288">
        <f>Základ!B263</f>
        <v>0</v>
      </c>
      <c r="C263" s="288">
        <f>Základ!C263</f>
        <v>0</v>
      </c>
      <c r="D263" s="273">
        <f>SUM(Základ!D263,Základ!F263)</f>
        <v>0</v>
      </c>
      <c r="E263" s="273">
        <f>SUM(Základ!E263,Základ!G263)</f>
        <v>0</v>
      </c>
      <c r="F263" s="273">
        <f t="shared" si="1"/>
        <v>0</v>
      </c>
      <c r="G263" s="273">
        <f>SUM(Základ!I263)</f>
        <v>0</v>
      </c>
      <c r="H263" s="273"/>
      <c r="I263" s="299" t="s">
        <v>1333</v>
      </c>
      <c r="J263" s="300" t="s">
        <v>1334</v>
      </c>
      <c r="K263" s="300" t="s">
        <v>1335</v>
      </c>
      <c r="L263" s="300" t="s">
        <v>1336</v>
      </c>
      <c r="M263" s="300" t="s">
        <v>1337</v>
      </c>
      <c r="N263" s="300" t="s">
        <v>1338</v>
      </c>
      <c r="O263" s="300" t="s">
        <v>798</v>
      </c>
      <c r="P263" s="300" t="s">
        <v>1339</v>
      </c>
      <c r="Q263" s="300" t="s">
        <v>1340</v>
      </c>
      <c r="R263" s="300" t="s">
        <v>1341</v>
      </c>
      <c r="S263" s="290"/>
      <c r="T263" s="290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91">
        <v>262</v>
      </c>
      <c r="B264" s="288">
        <f>Základ!B264</f>
        <v>0</v>
      </c>
      <c r="C264" s="288">
        <f>Základ!C264</f>
        <v>0</v>
      </c>
      <c r="D264" s="273">
        <f>SUM(Základ!D264,Základ!F264)</f>
        <v>0</v>
      </c>
      <c r="E264" s="273">
        <f>SUM(Základ!E264,Základ!G264)</f>
        <v>0</v>
      </c>
      <c r="F264" s="273">
        <f t="shared" si="1"/>
        <v>0</v>
      </c>
      <c r="G264" s="273">
        <f>SUM(Základ!I264)</f>
        <v>0</v>
      </c>
      <c r="H264" s="273"/>
      <c r="I264" s="299" t="s">
        <v>1342</v>
      </c>
      <c r="J264" s="300" t="s">
        <v>1343</v>
      </c>
      <c r="K264" s="300" t="s">
        <v>1344</v>
      </c>
      <c r="L264" s="300" t="s">
        <v>1345</v>
      </c>
      <c r="M264" s="300" t="s">
        <v>1346</v>
      </c>
      <c r="N264" s="300" t="s">
        <v>1347</v>
      </c>
      <c r="O264" s="300" t="s">
        <v>768</v>
      </c>
      <c r="P264" s="300" t="s">
        <v>1348</v>
      </c>
      <c r="Q264" s="300" t="s">
        <v>1349</v>
      </c>
      <c r="R264" s="300" t="s">
        <v>1350</v>
      </c>
      <c r="S264" s="290"/>
      <c r="T264" s="290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91">
        <v>263</v>
      </c>
      <c r="B265" s="288">
        <f>Základ!B265</f>
        <v>0</v>
      </c>
      <c r="C265" s="288">
        <f>Základ!C265</f>
        <v>0</v>
      </c>
      <c r="D265" s="273">
        <f>SUM(Základ!D265,Základ!F265)</f>
        <v>0</v>
      </c>
      <c r="E265" s="273">
        <f>SUM(Základ!E265,Základ!G265)</f>
        <v>0</v>
      </c>
      <c r="F265" s="273">
        <f t="shared" si="1"/>
        <v>0</v>
      </c>
      <c r="G265" s="273">
        <f>SUM(Základ!I265)</f>
        <v>0</v>
      </c>
      <c r="H265" s="273"/>
      <c r="I265" s="299" t="s">
        <v>1351</v>
      </c>
      <c r="J265" s="300" t="s">
        <v>1352</v>
      </c>
      <c r="K265" s="300" t="s">
        <v>1353</v>
      </c>
      <c r="L265" s="300" t="s">
        <v>1354</v>
      </c>
      <c r="M265" s="300" t="s">
        <v>1355</v>
      </c>
      <c r="N265" s="300" t="s">
        <v>1356</v>
      </c>
      <c r="O265" s="300" t="s">
        <v>778</v>
      </c>
      <c r="P265" s="300" t="s">
        <v>1357</v>
      </c>
      <c r="Q265" s="300" t="s">
        <v>1358</v>
      </c>
      <c r="R265" s="300" t="s">
        <v>1359</v>
      </c>
      <c r="S265" s="290"/>
      <c r="T265" s="290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91">
        <v>264</v>
      </c>
      <c r="B266" s="288">
        <f>Základ!B266</f>
        <v>0</v>
      </c>
      <c r="C266" s="288">
        <f>Základ!C266</f>
        <v>0</v>
      </c>
      <c r="D266" s="273">
        <f>SUM(Základ!D266,Základ!F266)</f>
        <v>0</v>
      </c>
      <c r="E266" s="273">
        <f>SUM(Základ!E266,Základ!G266)</f>
        <v>0</v>
      </c>
      <c r="F266" s="273">
        <f t="shared" si="1"/>
        <v>0</v>
      </c>
      <c r="G266" s="273">
        <f>SUM(Základ!I266)</f>
        <v>0</v>
      </c>
      <c r="H266" s="273"/>
      <c r="I266" s="299" t="s">
        <v>1360</v>
      </c>
      <c r="J266" s="300" t="s">
        <v>1361</v>
      </c>
      <c r="K266" s="300" t="s">
        <v>1362</v>
      </c>
      <c r="L266" s="300" t="s">
        <v>1363</v>
      </c>
      <c r="M266" s="300" t="s">
        <v>1364</v>
      </c>
      <c r="N266" s="300" t="s">
        <v>1365</v>
      </c>
      <c r="O266" s="300" t="s">
        <v>788</v>
      </c>
      <c r="P266" s="300" t="s">
        <v>1366</v>
      </c>
      <c r="Q266" s="300" t="s">
        <v>1367</v>
      </c>
      <c r="R266" s="300" t="s">
        <v>1368</v>
      </c>
      <c r="S266" s="290"/>
      <c r="T266" s="290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91">
        <v>265</v>
      </c>
      <c r="B267" s="288">
        <f>Základ!B267</f>
        <v>0</v>
      </c>
      <c r="C267" s="288">
        <f>Základ!C267</f>
        <v>0</v>
      </c>
      <c r="D267" s="273">
        <f>SUM(Základ!D267,Základ!F267)</f>
        <v>0</v>
      </c>
      <c r="E267" s="273">
        <f>SUM(Základ!E267,Základ!G267)</f>
        <v>0</v>
      </c>
      <c r="F267" s="273">
        <f t="shared" si="1"/>
        <v>0</v>
      </c>
      <c r="G267" s="273">
        <f>SUM(Základ!I267)</f>
        <v>0</v>
      </c>
      <c r="H267" s="273"/>
      <c r="I267" s="299" t="s">
        <v>1369</v>
      </c>
      <c r="J267" s="300" t="s">
        <v>1370</v>
      </c>
      <c r="K267" s="300" t="s">
        <v>1371</v>
      </c>
      <c r="L267" s="300" t="s">
        <v>1372</v>
      </c>
      <c r="M267" s="300" t="s">
        <v>1373</v>
      </c>
      <c r="N267" s="300" t="s">
        <v>1374</v>
      </c>
      <c r="O267" s="300" t="s">
        <v>798</v>
      </c>
      <c r="P267" s="300" t="s">
        <v>1375</v>
      </c>
      <c r="Q267" s="300" t="s">
        <v>1376</v>
      </c>
      <c r="R267" s="300" t="s">
        <v>1377</v>
      </c>
      <c r="S267" s="290"/>
      <c r="T267" s="290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91">
        <v>266</v>
      </c>
      <c r="B268" s="288">
        <f>Základ!B268</f>
        <v>0</v>
      </c>
      <c r="C268" s="288">
        <f>Základ!C268</f>
        <v>0</v>
      </c>
      <c r="D268" s="273">
        <f>SUM(Základ!D268,Základ!F268)</f>
        <v>0</v>
      </c>
      <c r="E268" s="273">
        <f>SUM(Základ!E268,Základ!G268)</f>
        <v>0</v>
      </c>
      <c r="F268" s="273">
        <f t="shared" si="1"/>
        <v>0</v>
      </c>
      <c r="G268" s="273">
        <f>SUM(Základ!I268)</f>
        <v>0</v>
      </c>
      <c r="H268" s="273"/>
      <c r="I268" s="299" t="s">
        <v>1378</v>
      </c>
      <c r="J268" s="300" t="s">
        <v>1379</v>
      </c>
      <c r="K268" s="300" t="s">
        <v>1380</v>
      </c>
      <c r="L268" s="300" t="s">
        <v>1381</v>
      </c>
      <c r="M268" s="300" t="s">
        <v>1382</v>
      </c>
      <c r="N268" s="300" t="s">
        <v>1383</v>
      </c>
      <c r="O268" s="300" t="s">
        <v>768</v>
      </c>
      <c r="P268" s="300" t="s">
        <v>1384</v>
      </c>
      <c r="Q268" s="300" t="s">
        <v>1385</v>
      </c>
      <c r="R268" s="300" t="s">
        <v>1386</v>
      </c>
      <c r="S268" s="290"/>
      <c r="T268" s="290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92">
        <v>267</v>
      </c>
      <c r="B269" s="288">
        <f>Základ!B269</f>
        <v>0</v>
      </c>
      <c r="C269" s="288">
        <f>Základ!C269</f>
        <v>0</v>
      </c>
      <c r="D269" s="273">
        <f>SUM(Základ!D269,Základ!F269)</f>
        <v>0</v>
      </c>
      <c r="E269" s="273">
        <f>SUM(Základ!E269,Základ!G269)</f>
        <v>0</v>
      </c>
      <c r="F269" s="273">
        <f t="shared" si="1"/>
        <v>0</v>
      </c>
      <c r="G269" s="273">
        <f>SUM(Základ!I269)</f>
        <v>0</v>
      </c>
      <c r="H269" s="273"/>
      <c r="I269" s="299" t="s">
        <v>1387</v>
      </c>
      <c r="J269" s="300" t="s">
        <v>1388</v>
      </c>
      <c r="K269" s="300" t="s">
        <v>1389</v>
      </c>
      <c r="L269" s="300" t="s">
        <v>1390</v>
      </c>
      <c r="M269" s="300" t="s">
        <v>1391</v>
      </c>
      <c r="N269" s="300" t="s">
        <v>1392</v>
      </c>
      <c r="O269" s="300" t="s">
        <v>778</v>
      </c>
      <c r="P269" s="300" t="s">
        <v>1393</v>
      </c>
      <c r="Q269" s="300" t="s">
        <v>1394</v>
      </c>
      <c r="R269" s="300" t="s">
        <v>1395</v>
      </c>
      <c r="S269" s="290"/>
      <c r="T269" s="290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92">
        <v>268</v>
      </c>
      <c r="B270" s="288">
        <f>Základ!B270</f>
        <v>0</v>
      </c>
      <c r="C270" s="288">
        <f>Základ!C270</f>
        <v>0</v>
      </c>
      <c r="D270" s="273">
        <f>SUM(Základ!D270,Základ!F270)</f>
        <v>0</v>
      </c>
      <c r="E270" s="273">
        <f>SUM(Základ!E270,Základ!G270)</f>
        <v>0</v>
      </c>
      <c r="F270" s="273">
        <f t="shared" si="1"/>
        <v>0</v>
      </c>
      <c r="G270" s="273">
        <f>SUM(Základ!I270)</f>
        <v>0</v>
      </c>
      <c r="H270" s="273"/>
      <c r="I270" s="299" t="s">
        <v>1396</v>
      </c>
      <c r="J270" s="300" t="s">
        <v>1397</v>
      </c>
      <c r="K270" s="300" t="s">
        <v>1398</v>
      </c>
      <c r="L270" s="300" t="s">
        <v>1399</v>
      </c>
      <c r="M270" s="300" t="s">
        <v>1400</v>
      </c>
      <c r="N270" s="300" t="s">
        <v>1401</v>
      </c>
      <c r="O270" s="300" t="s">
        <v>788</v>
      </c>
      <c r="P270" s="300" t="s">
        <v>1402</v>
      </c>
      <c r="Q270" s="300" t="s">
        <v>1403</v>
      </c>
      <c r="R270" s="300" t="s">
        <v>1404</v>
      </c>
      <c r="S270" s="290"/>
      <c r="T270" s="290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92">
        <v>269</v>
      </c>
      <c r="B271" s="288">
        <f>Základ!B271</f>
        <v>0</v>
      </c>
      <c r="C271" s="288">
        <f>Základ!C271</f>
        <v>0</v>
      </c>
      <c r="D271" s="273">
        <f>SUM(Základ!D271,Základ!F271)</f>
        <v>0</v>
      </c>
      <c r="E271" s="273">
        <f>SUM(Základ!E271,Základ!G271)</f>
        <v>0</v>
      </c>
      <c r="F271" s="273">
        <f t="shared" si="1"/>
        <v>0</v>
      </c>
      <c r="G271" s="273">
        <f>SUM(Základ!I271)</f>
        <v>0</v>
      </c>
      <c r="H271" s="273"/>
      <c r="I271" s="299" t="s">
        <v>1405</v>
      </c>
      <c r="J271" s="300" t="s">
        <v>1406</v>
      </c>
      <c r="K271" s="300" t="s">
        <v>1407</v>
      </c>
      <c r="L271" s="300" t="s">
        <v>1408</v>
      </c>
      <c r="M271" s="300" t="s">
        <v>1409</v>
      </c>
      <c r="N271" s="300" t="s">
        <v>1410</v>
      </c>
      <c r="O271" s="300" t="s">
        <v>798</v>
      </c>
      <c r="P271" s="300" t="s">
        <v>1411</v>
      </c>
      <c r="Q271" s="300" t="s">
        <v>1412</v>
      </c>
      <c r="R271" s="300" t="s">
        <v>1413</v>
      </c>
      <c r="S271" s="290"/>
      <c r="T271" s="290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92">
        <v>270</v>
      </c>
      <c r="B272" s="288">
        <f>Základ!B272</f>
        <v>0</v>
      </c>
      <c r="C272" s="288">
        <f>Základ!C272</f>
        <v>0</v>
      </c>
      <c r="D272" s="273">
        <f>SUM(Základ!D272,Základ!F272)</f>
        <v>0</v>
      </c>
      <c r="E272" s="273">
        <f>SUM(Základ!E272,Základ!G272)</f>
        <v>0</v>
      </c>
      <c r="F272" s="273">
        <f t="shared" si="1"/>
        <v>0</v>
      </c>
      <c r="G272" s="273">
        <f>SUM(Základ!I272)</f>
        <v>0</v>
      </c>
      <c r="H272" s="273"/>
      <c r="I272" s="299" t="s">
        <v>1414</v>
      </c>
      <c r="J272" s="300" t="s">
        <v>1415</v>
      </c>
      <c r="K272" s="300" t="s">
        <v>1416</v>
      </c>
      <c r="L272" s="300" t="s">
        <v>1417</v>
      </c>
      <c r="M272" s="300" t="s">
        <v>1418</v>
      </c>
      <c r="N272" s="300" t="s">
        <v>1419</v>
      </c>
      <c r="O272" s="300" t="s">
        <v>768</v>
      </c>
      <c r="P272" s="300" t="s">
        <v>1420</v>
      </c>
      <c r="Q272" s="300" t="s">
        <v>1421</v>
      </c>
      <c r="R272" s="300" t="s">
        <v>1422</v>
      </c>
      <c r="S272" s="290"/>
      <c r="T272" s="290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92">
        <v>271</v>
      </c>
      <c r="B273" s="288">
        <f>Základ!B273</f>
        <v>0</v>
      </c>
      <c r="C273" s="288">
        <f>Základ!C273</f>
        <v>0</v>
      </c>
      <c r="D273" s="273">
        <f>SUM(Základ!D273,Základ!F273)</f>
        <v>0</v>
      </c>
      <c r="E273" s="273">
        <f>SUM(Základ!E273,Základ!G273)</f>
        <v>0</v>
      </c>
      <c r="F273" s="273">
        <f t="shared" si="1"/>
        <v>0</v>
      </c>
      <c r="G273" s="273">
        <f>SUM(Základ!I273)</f>
        <v>0</v>
      </c>
      <c r="H273" s="273"/>
      <c r="I273" s="299" t="s">
        <v>1423</v>
      </c>
      <c r="J273" s="300" t="s">
        <v>1424</v>
      </c>
      <c r="K273" s="300" t="s">
        <v>1425</v>
      </c>
      <c r="L273" s="300" t="s">
        <v>1426</v>
      </c>
      <c r="M273" s="300" t="s">
        <v>1427</v>
      </c>
      <c r="N273" s="300" t="s">
        <v>1428</v>
      </c>
      <c r="O273" s="300" t="s">
        <v>778</v>
      </c>
      <c r="P273" s="300" t="s">
        <v>1429</v>
      </c>
      <c r="Q273" s="300" t="s">
        <v>1430</v>
      </c>
      <c r="R273" s="300" t="s">
        <v>1431</v>
      </c>
      <c r="S273" s="290"/>
      <c r="T273" s="290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92">
        <v>272</v>
      </c>
      <c r="B274" s="288">
        <f>Základ!B274</f>
        <v>0</v>
      </c>
      <c r="C274" s="288">
        <f>Základ!C274</f>
        <v>0</v>
      </c>
      <c r="D274" s="273">
        <f>SUM(Základ!D274,Základ!F274)</f>
        <v>0</v>
      </c>
      <c r="E274" s="273">
        <f>SUM(Základ!E274,Základ!G274)</f>
        <v>0</v>
      </c>
      <c r="F274" s="273">
        <f t="shared" si="1"/>
        <v>0</v>
      </c>
      <c r="G274" s="273">
        <f>SUM(Základ!I274)</f>
        <v>0</v>
      </c>
      <c r="H274" s="273"/>
      <c r="I274" s="299" t="s">
        <v>1432</v>
      </c>
      <c r="J274" s="300" t="s">
        <v>1433</v>
      </c>
      <c r="K274" s="300" t="s">
        <v>1434</v>
      </c>
      <c r="L274" s="300" t="s">
        <v>1435</v>
      </c>
      <c r="M274" s="300" t="s">
        <v>1436</v>
      </c>
      <c r="N274" s="300" t="s">
        <v>1437</v>
      </c>
      <c r="O274" s="300" t="s">
        <v>788</v>
      </c>
      <c r="P274" s="300" t="s">
        <v>1438</v>
      </c>
      <c r="Q274" s="300" t="s">
        <v>1439</v>
      </c>
      <c r="R274" s="300" t="s">
        <v>1440</v>
      </c>
      <c r="S274" s="290"/>
      <c r="T274" s="290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92">
        <v>273</v>
      </c>
      <c r="B275" s="288">
        <f>Základ!B275</f>
        <v>0</v>
      </c>
      <c r="C275" s="288">
        <f>Základ!C275</f>
        <v>0</v>
      </c>
      <c r="D275" s="273">
        <f>SUM(Základ!D275,Základ!F275)</f>
        <v>0</v>
      </c>
      <c r="E275" s="273">
        <f>SUM(Základ!E275,Základ!G275)</f>
        <v>0</v>
      </c>
      <c r="F275" s="273">
        <f t="shared" si="1"/>
        <v>0</v>
      </c>
      <c r="G275" s="273">
        <f>SUM(Základ!I275)</f>
        <v>0</v>
      </c>
      <c r="H275" s="273"/>
      <c r="I275" s="299" t="s">
        <v>1441</v>
      </c>
      <c r="J275" s="300" t="s">
        <v>1442</v>
      </c>
      <c r="K275" s="300" t="s">
        <v>1443</v>
      </c>
      <c r="L275" s="300" t="s">
        <v>1444</v>
      </c>
      <c r="M275" s="300" t="s">
        <v>1445</v>
      </c>
      <c r="N275" s="300" t="s">
        <v>1446</v>
      </c>
      <c r="O275" s="300" t="s">
        <v>798</v>
      </c>
      <c r="P275" s="300" t="s">
        <v>1447</v>
      </c>
      <c r="Q275" s="300" t="s">
        <v>1448</v>
      </c>
      <c r="R275" s="300" t="s">
        <v>1449</v>
      </c>
      <c r="S275" s="290"/>
      <c r="T275" s="290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91">
        <v>274</v>
      </c>
      <c r="B276" s="288">
        <f>Základ!B276</f>
        <v>0</v>
      </c>
      <c r="C276" s="288">
        <f>Základ!C276</f>
        <v>0</v>
      </c>
      <c r="D276" s="273">
        <f>SUM(Základ!D276,Základ!F276)</f>
        <v>0</v>
      </c>
      <c r="E276" s="273">
        <f>SUM(Základ!E276,Základ!G276)</f>
        <v>0</v>
      </c>
      <c r="F276" s="273">
        <f t="shared" si="1"/>
        <v>0</v>
      </c>
      <c r="G276" s="273">
        <f>SUM(Základ!I276)</f>
        <v>0</v>
      </c>
      <c r="H276" s="273"/>
      <c r="I276" s="299" t="s">
        <v>1450</v>
      </c>
      <c r="J276" s="300" t="s">
        <v>1451</v>
      </c>
      <c r="K276" s="300" t="s">
        <v>1452</v>
      </c>
      <c r="L276" s="300" t="s">
        <v>1453</v>
      </c>
      <c r="M276" s="300" t="s">
        <v>1454</v>
      </c>
      <c r="N276" s="300" t="s">
        <v>1455</v>
      </c>
      <c r="O276" s="300" t="s">
        <v>768</v>
      </c>
      <c r="P276" s="300" t="s">
        <v>1456</v>
      </c>
      <c r="Q276" s="300" t="s">
        <v>1457</v>
      </c>
      <c r="R276" s="300" t="s">
        <v>1458</v>
      </c>
      <c r="S276" s="290"/>
      <c r="T276" s="290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91">
        <v>275</v>
      </c>
      <c r="B277" s="288">
        <f>Základ!B277</f>
        <v>0</v>
      </c>
      <c r="C277" s="288">
        <f>Základ!C277</f>
        <v>0</v>
      </c>
      <c r="D277" s="273">
        <f>SUM(Základ!D277,Základ!F277)</f>
        <v>0</v>
      </c>
      <c r="E277" s="273">
        <f>SUM(Základ!E277,Základ!G277)</f>
        <v>0</v>
      </c>
      <c r="F277" s="273">
        <f t="shared" si="1"/>
        <v>0</v>
      </c>
      <c r="G277" s="273">
        <f>SUM(Základ!I277)</f>
        <v>0</v>
      </c>
      <c r="H277" s="273"/>
      <c r="I277" s="299" t="s">
        <v>1459</v>
      </c>
      <c r="J277" s="300" t="s">
        <v>1460</v>
      </c>
      <c r="K277" s="300" t="s">
        <v>1461</v>
      </c>
      <c r="L277" s="300" t="s">
        <v>1462</v>
      </c>
      <c r="M277" s="300" t="s">
        <v>1463</v>
      </c>
      <c r="N277" s="300" t="s">
        <v>1464</v>
      </c>
      <c r="O277" s="300" t="s">
        <v>778</v>
      </c>
      <c r="P277" s="300" t="s">
        <v>1465</v>
      </c>
      <c r="Q277" s="300" t="s">
        <v>1466</v>
      </c>
      <c r="R277" s="300" t="s">
        <v>1467</v>
      </c>
      <c r="S277" s="290"/>
      <c r="T277" s="290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91">
        <v>276</v>
      </c>
      <c r="B278" s="288">
        <f>Základ!B278</f>
        <v>0</v>
      </c>
      <c r="C278" s="288">
        <f>Základ!C278</f>
        <v>0</v>
      </c>
      <c r="D278" s="273">
        <f>SUM(Základ!D278,Základ!F278)</f>
        <v>0</v>
      </c>
      <c r="E278" s="273">
        <f>SUM(Základ!E278,Základ!G278)</f>
        <v>0</v>
      </c>
      <c r="F278" s="273">
        <f t="shared" si="1"/>
        <v>0</v>
      </c>
      <c r="G278" s="273">
        <f>SUM(Základ!I278)</f>
        <v>0</v>
      </c>
      <c r="H278" s="273"/>
      <c r="I278" s="299" t="s">
        <v>1468</v>
      </c>
      <c r="J278" s="300" t="s">
        <v>1469</v>
      </c>
      <c r="K278" s="300" t="s">
        <v>1470</v>
      </c>
      <c r="L278" s="300" t="s">
        <v>1471</v>
      </c>
      <c r="M278" s="300" t="s">
        <v>1472</v>
      </c>
      <c r="N278" s="300" t="s">
        <v>1473</v>
      </c>
      <c r="O278" s="300" t="s">
        <v>788</v>
      </c>
      <c r="P278" s="300" t="s">
        <v>1474</v>
      </c>
      <c r="Q278" s="300" t="s">
        <v>1475</v>
      </c>
      <c r="R278" s="300" t="s">
        <v>1476</v>
      </c>
      <c r="S278" s="290"/>
      <c r="T278" s="290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91">
        <v>277</v>
      </c>
      <c r="B279" s="288">
        <f>Základ!B279</f>
        <v>0</v>
      </c>
      <c r="C279" s="288">
        <f>Základ!C279</f>
        <v>0</v>
      </c>
      <c r="D279" s="273">
        <f>SUM(Základ!D279,Základ!F279)</f>
        <v>0</v>
      </c>
      <c r="E279" s="273">
        <f>SUM(Základ!E279,Základ!G279)</f>
        <v>0</v>
      </c>
      <c r="F279" s="273">
        <f t="shared" si="1"/>
        <v>0</v>
      </c>
      <c r="G279" s="273">
        <f>SUM(Základ!I279)</f>
        <v>0</v>
      </c>
      <c r="H279" s="273"/>
      <c r="I279" s="299" t="s">
        <v>1477</v>
      </c>
      <c r="J279" s="300" t="s">
        <v>1478</v>
      </c>
      <c r="K279" s="300" t="s">
        <v>1479</v>
      </c>
      <c r="L279" s="300" t="s">
        <v>1480</v>
      </c>
      <c r="M279" s="300" t="s">
        <v>1481</v>
      </c>
      <c r="N279" s="300" t="s">
        <v>1482</v>
      </c>
      <c r="O279" s="300" t="s">
        <v>798</v>
      </c>
      <c r="P279" s="300" t="s">
        <v>1483</v>
      </c>
      <c r="Q279" s="300" t="s">
        <v>1484</v>
      </c>
      <c r="R279" s="300" t="s">
        <v>1485</v>
      </c>
      <c r="S279" s="290"/>
      <c r="T279" s="290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91">
        <v>278</v>
      </c>
      <c r="B280" s="288">
        <f>Základ!B280</f>
        <v>0</v>
      </c>
      <c r="C280" s="288">
        <f>Základ!C280</f>
        <v>0</v>
      </c>
      <c r="D280" s="273">
        <f>SUM(Základ!D280,Základ!F280)</f>
        <v>0</v>
      </c>
      <c r="E280" s="273">
        <f>SUM(Základ!E280,Základ!G280)</f>
        <v>0</v>
      </c>
      <c r="F280" s="273">
        <f t="shared" si="1"/>
        <v>0</v>
      </c>
      <c r="G280" s="273">
        <f>SUM(Základ!I280)</f>
        <v>0</v>
      </c>
      <c r="H280" s="273"/>
      <c r="I280" s="299" t="s">
        <v>1486</v>
      </c>
      <c r="J280" s="300" t="s">
        <v>1487</v>
      </c>
      <c r="K280" s="300" t="s">
        <v>1488</v>
      </c>
      <c r="L280" s="300" t="s">
        <v>1489</v>
      </c>
      <c r="M280" s="300" t="s">
        <v>1490</v>
      </c>
      <c r="N280" s="300" t="s">
        <v>1491</v>
      </c>
      <c r="O280" s="300" t="s">
        <v>768</v>
      </c>
      <c r="P280" s="300" t="s">
        <v>1492</v>
      </c>
      <c r="Q280" s="300" t="s">
        <v>1493</v>
      </c>
      <c r="R280" s="300" t="s">
        <v>1494</v>
      </c>
      <c r="S280" s="290"/>
      <c r="T280" s="290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91">
        <v>279</v>
      </c>
      <c r="B281" s="288">
        <f>Základ!B281</f>
        <v>0</v>
      </c>
      <c r="C281" s="288">
        <f>Základ!C281</f>
        <v>0</v>
      </c>
      <c r="D281" s="273">
        <f>SUM(Základ!D281,Základ!F281)</f>
        <v>0</v>
      </c>
      <c r="E281" s="273">
        <f>SUM(Základ!E281,Základ!G281)</f>
        <v>0</v>
      </c>
      <c r="F281" s="273">
        <f t="shared" si="1"/>
        <v>0</v>
      </c>
      <c r="G281" s="273">
        <f>SUM(Základ!I281)</f>
        <v>0</v>
      </c>
      <c r="H281" s="273"/>
      <c r="I281" s="299" t="s">
        <v>1495</v>
      </c>
      <c r="J281" s="300" t="s">
        <v>1496</v>
      </c>
      <c r="K281" s="300" t="s">
        <v>1497</v>
      </c>
      <c r="L281" s="300" t="s">
        <v>1498</v>
      </c>
      <c r="M281" s="300" t="s">
        <v>1499</v>
      </c>
      <c r="N281" s="300" t="s">
        <v>1500</v>
      </c>
      <c r="O281" s="300" t="s">
        <v>778</v>
      </c>
      <c r="P281" s="300" t="s">
        <v>1501</v>
      </c>
      <c r="Q281" s="300" t="s">
        <v>1502</v>
      </c>
      <c r="R281" s="300" t="s">
        <v>1503</v>
      </c>
      <c r="S281" s="290"/>
      <c r="T281" s="290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91">
        <v>280</v>
      </c>
      <c r="B282" s="288">
        <f>Základ!B282</f>
        <v>0</v>
      </c>
      <c r="C282" s="288">
        <f>Základ!C282</f>
        <v>0</v>
      </c>
      <c r="D282" s="273">
        <f>SUM(Základ!D282,Základ!F282)</f>
        <v>0</v>
      </c>
      <c r="E282" s="273">
        <f>SUM(Základ!E282,Základ!G282)</f>
        <v>0</v>
      </c>
      <c r="F282" s="273">
        <f t="shared" si="1"/>
        <v>0</v>
      </c>
      <c r="G282" s="273">
        <f>SUM(Základ!I282)</f>
        <v>0</v>
      </c>
      <c r="H282" s="273"/>
      <c r="I282" s="299" t="s">
        <v>1504</v>
      </c>
      <c r="J282" s="300" t="s">
        <v>1505</v>
      </c>
      <c r="K282" s="300" t="s">
        <v>1506</v>
      </c>
      <c r="L282" s="300" t="s">
        <v>1507</v>
      </c>
      <c r="M282" s="300" t="s">
        <v>1508</v>
      </c>
      <c r="N282" s="300" t="s">
        <v>1509</v>
      </c>
      <c r="O282" s="300" t="s">
        <v>788</v>
      </c>
      <c r="P282" s="300" t="s">
        <v>1510</v>
      </c>
      <c r="Q282" s="300" t="s">
        <v>1511</v>
      </c>
      <c r="R282" s="300" t="s">
        <v>1512</v>
      </c>
      <c r="S282" s="290"/>
      <c r="T282" s="290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92">
        <v>281</v>
      </c>
      <c r="B283" s="288">
        <f>Základ!B283</f>
        <v>0</v>
      </c>
      <c r="C283" s="288">
        <f>Základ!C283</f>
        <v>0</v>
      </c>
      <c r="D283" s="273">
        <f>SUM(Základ!D283,Základ!F283)</f>
        <v>0</v>
      </c>
      <c r="E283" s="273">
        <f>SUM(Základ!E283,Základ!G283)</f>
        <v>0</v>
      </c>
      <c r="F283" s="273">
        <f t="shared" si="1"/>
        <v>0</v>
      </c>
      <c r="G283" s="273">
        <f>SUM(Základ!I283)</f>
        <v>0</v>
      </c>
      <c r="H283" s="273"/>
      <c r="I283" s="299" t="s">
        <v>1513</v>
      </c>
      <c r="J283" s="300" t="s">
        <v>1514</v>
      </c>
      <c r="K283" s="300" t="s">
        <v>1515</v>
      </c>
      <c r="L283" s="300" t="s">
        <v>1516</v>
      </c>
      <c r="M283" s="300" t="s">
        <v>1517</v>
      </c>
      <c r="N283" s="300" t="s">
        <v>1518</v>
      </c>
      <c r="O283" s="300" t="s">
        <v>798</v>
      </c>
      <c r="P283" s="300" t="s">
        <v>1519</v>
      </c>
      <c r="Q283" s="300" t="s">
        <v>1520</v>
      </c>
      <c r="R283" s="300" t="s">
        <v>1521</v>
      </c>
      <c r="S283" s="290"/>
      <c r="T283" s="290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92">
        <v>282</v>
      </c>
      <c r="B284" s="288">
        <f>Základ!B284</f>
        <v>0</v>
      </c>
      <c r="C284" s="288">
        <f>Základ!C284</f>
        <v>0</v>
      </c>
      <c r="D284" s="273">
        <f>SUM(Základ!D284,Základ!F284)</f>
        <v>0</v>
      </c>
      <c r="E284" s="273">
        <f>SUM(Základ!E284,Základ!G284)</f>
        <v>0</v>
      </c>
      <c r="F284" s="273">
        <f t="shared" si="1"/>
        <v>0</v>
      </c>
      <c r="G284" s="273">
        <f>SUM(Základ!I284)</f>
        <v>0</v>
      </c>
      <c r="H284" s="273"/>
      <c r="I284" s="299" t="s">
        <v>1522</v>
      </c>
      <c r="J284" s="300" t="s">
        <v>1523</v>
      </c>
      <c r="K284" s="300" t="s">
        <v>1524</v>
      </c>
      <c r="L284" s="300" t="s">
        <v>1525</v>
      </c>
      <c r="M284" s="300" t="s">
        <v>1526</v>
      </c>
      <c r="N284" s="300" t="s">
        <v>1527</v>
      </c>
      <c r="O284" s="300" t="s">
        <v>768</v>
      </c>
      <c r="P284" s="300" t="s">
        <v>1528</v>
      </c>
      <c r="Q284" s="300" t="s">
        <v>1529</v>
      </c>
      <c r="R284" s="300" t="s">
        <v>1530</v>
      </c>
      <c r="S284" s="290"/>
      <c r="T284" s="290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92">
        <v>283</v>
      </c>
      <c r="B285" s="288">
        <f>Základ!B285</f>
        <v>0</v>
      </c>
      <c r="C285" s="288">
        <f>Základ!C285</f>
        <v>0</v>
      </c>
      <c r="D285" s="273">
        <f>SUM(Základ!D285,Základ!F285)</f>
        <v>0</v>
      </c>
      <c r="E285" s="273">
        <f>SUM(Základ!E285,Základ!G285)</f>
        <v>0</v>
      </c>
      <c r="F285" s="273">
        <f t="shared" si="1"/>
        <v>0</v>
      </c>
      <c r="G285" s="273">
        <f>SUM(Základ!I285)</f>
        <v>0</v>
      </c>
      <c r="H285" s="273"/>
      <c r="I285" s="299" t="s">
        <v>1531</v>
      </c>
      <c r="J285" s="300" t="s">
        <v>1532</v>
      </c>
      <c r="K285" s="300" t="s">
        <v>1533</v>
      </c>
      <c r="L285" s="300" t="s">
        <v>1534</v>
      </c>
      <c r="M285" s="300" t="s">
        <v>1535</v>
      </c>
      <c r="N285" s="300" t="s">
        <v>1536</v>
      </c>
      <c r="O285" s="300" t="s">
        <v>778</v>
      </c>
      <c r="P285" s="300" t="s">
        <v>1537</v>
      </c>
      <c r="Q285" s="300" t="s">
        <v>1538</v>
      </c>
      <c r="R285" s="300" t="s">
        <v>1539</v>
      </c>
      <c r="S285" s="290"/>
      <c r="T285" s="290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92">
        <v>284</v>
      </c>
      <c r="B286" s="288">
        <f>Základ!B286</f>
        <v>0</v>
      </c>
      <c r="C286" s="288">
        <f>Základ!C286</f>
        <v>0</v>
      </c>
      <c r="D286" s="273">
        <f>SUM(Základ!D286,Základ!F286)</f>
        <v>0</v>
      </c>
      <c r="E286" s="273">
        <f>SUM(Základ!E286,Základ!G286)</f>
        <v>0</v>
      </c>
      <c r="F286" s="273">
        <f t="shared" si="1"/>
        <v>0</v>
      </c>
      <c r="G286" s="273">
        <f>SUM(Základ!I286)</f>
        <v>0</v>
      </c>
      <c r="H286" s="273"/>
      <c r="I286" s="299" t="s">
        <v>1540</v>
      </c>
      <c r="J286" s="300" t="s">
        <v>1541</v>
      </c>
      <c r="K286" s="300" t="s">
        <v>1542</v>
      </c>
      <c r="L286" s="300" t="s">
        <v>1543</v>
      </c>
      <c r="M286" s="300" t="s">
        <v>1544</v>
      </c>
      <c r="N286" s="300" t="s">
        <v>1545</v>
      </c>
      <c r="O286" s="300" t="s">
        <v>788</v>
      </c>
      <c r="P286" s="300" t="s">
        <v>1546</v>
      </c>
      <c r="Q286" s="300" t="s">
        <v>1547</v>
      </c>
      <c r="R286" s="300" t="s">
        <v>1548</v>
      </c>
      <c r="S286" s="290"/>
      <c r="T286" s="290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92">
        <v>285</v>
      </c>
      <c r="B287" s="288">
        <f>Základ!B287</f>
        <v>0</v>
      </c>
      <c r="C287" s="288">
        <f>Základ!C287</f>
        <v>0</v>
      </c>
      <c r="D287" s="273">
        <f>SUM(Základ!D287,Základ!F287)</f>
        <v>0</v>
      </c>
      <c r="E287" s="273">
        <f>SUM(Základ!E287,Základ!G287)</f>
        <v>0</v>
      </c>
      <c r="F287" s="273">
        <f t="shared" si="1"/>
        <v>0</v>
      </c>
      <c r="G287" s="273">
        <f>SUM(Základ!I287)</f>
        <v>0</v>
      </c>
      <c r="H287" s="273"/>
      <c r="I287" s="299" t="s">
        <v>1549</v>
      </c>
      <c r="J287" s="300" t="s">
        <v>1550</v>
      </c>
      <c r="K287" s="300" t="s">
        <v>1551</v>
      </c>
      <c r="L287" s="300" t="s">
        <v>1552</v>
      </c>
      <c r="M287" s="300" t="s">
        <v>1553</v>
      </c>
      <c r="N287" s="300" t="s">
        <v>1554</v>
      </c>
      <c r="O287" s="300" t="s">
        <v>798</v>
      </c>
      <c r="P287" s="300" t="s">
        <v>1555</v>
      </c>
      <c r="Q287" s="300" t="s">
        <v>1556</v>
      </c>
      <c r="R287" s="300" t="s">
        <v>1557</v>
      </c>
      <c r="S287" s="290"/>
      <c r="T287" s="290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92">
        <v>286</v>
      </c>
      <c r="B288" s="288">
        <f>Základ!B288</f>
        <v>0</v>
      </c>
      <c r="C288" s="288">
        <f>Základ!C288</f>
        <v>0</v>
      </c>
      <c r="D288" s="273">
        <f>SUM(Základ!D288,Základ!F288)</f>
        <v>0</v>
      </c>
      <c r="E288" s="273">
        <f>SUM(Základ!E288,Základ!G288)</f>
        <v>0</v>
      </c>
      <c r="F288" s="273">
        <f t="shared" si="1"/>
        <v>0</v>
      </c>
      <c r="G288" s="273">
        <f>SUM(Základ!I288)</f>
        <v>0</v>
      </c>
      <c r="H288" s="273"/>
      <c r="I288" s="299" t="s">
        <v>1558</v>
      </c>
      <c r="J288" s="300" t="s">
        <v>1559</v>
      </c>
      <c r="K288" s="300" t="s">
        <v>1560</v>
      </c>
      <c r="L288" s="300" t="s">
        <v>1561</v>
      </c>
      <c r="M288" s="300" t="s">
        <v>1562</v>
      </c>
      <c r="N288" s="300" t="s">
        <v>1563</v>
      </c>
      <c r="O288" s="300" t="s">
        <v>768</v>
      </c>
      <c r="P288" s="300" t="s">
        <v>1564</v>
      </c>
      <c r="Q288" s="300" t="s">
        <v>1565</v>
      </c>
      <c r="R288" s="300" t="s">
        <v>1566</v>
      </c>
      <c r="S288" s="290"/>
      <c r="T288" s="290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92">
        <v>287</v>
      </c>
      <c r="B289" s="288">
        <f>Základ!B289</f>
        <v>0</v>
      </c>
      <c r="C289" s="288">
        <f>Základ!C289</f>
        <v>0</v>
      </c>
      <c r="D289" s="273">
        <f>SUM(Základ!D289,Základ!F289)</f>
        <v>0</v>
      </c>
      <c r="E289" s="273">
        <f>SUM(Základ!E289,Základ!G289)</f>
        <v>0</v>
      </c>
      <c r="F289" s="273">
        <f t="shared" si="1"/>
        <v>0</v>
      </c>
      <c r="G289" s="273">
        <f>SUM(Základ!I289)</f>
        <v>0</v>
      </c>
      <c r="H289" s="273"/>
      <c r="I289" s="299" t="s">
        <v>1567</v>
      </c>
      <c r="J289" s="300" t="s">
        <v>1568</v>
      </c>
      <c r="K289" s="300" t="s">
        <v>1569</v>
      </c>
      <c r="L289" s="300" t="s">
        <v>1570</v>
      </c>
      <c r="M289" s="300" t="s">
        <v>1571</v>
      </c>
      <c r="N289" s="300" t="s">
        <v>1572</v>
      </c>
      <c r="O289" s="300" t="s">
        <v>778</v>
      </c>
      <c r="P289" s="300" t="s">
        <v>1573</v>
      </c>
      <c r="Q289" s="300" t="s">
        <v>1574</v>
      </c>
      <c r="R289" s="300" t="s">
        <v>1575</v>
      </c>
      <c r="S289" s="290"/>
      <c r="T289" s="290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91">
        <v>288</v>
      </c>
      <c r="B290" s="288">
        <f>Základ!B290</f>
        <v>0</v>
      </c>
      <c r="C290" s="288">
        <f>Základ!C290</f>
        <v>0</v>
      </c>
      <c r="D290" s="273">
        <f>SUM(Základ!D290,Základ!F290)</f>
        <v>0</v>
      </c>
      <c r="E290" s="273">
        <f>SUM(Základ!E290,Základ!G290)</f>
        <v>0</v>
      </c>
      <c r="F290" s="273">
        <f t="shared" si="1"/>
        <v>0</v>
      </c>
      <c r="G290" s="273">
        <f>SUM(Základ!I290)</f>
        <v>0</v>
      </c>
      <c r="H290" s="273"/>
      <c r="I290" s="299" t="s">
        <v>1576</v>
      </c>
      <c r="J290" s="300" t="s">
        <v>1577</v>
      </c>
      <c r="K290" s="300" t="s">
        <v>1578</v>
      </c>
      <c r="L290" s="300" t="s">
        <v>1579</v>
      </c>
      <c r="M290" s="300" t="s">
        <v>1580</v>
      </c>
      <c r="N290" s="300" t="s">
        <v>1581</v>
      </c>
      <c r="O290" s="300" t="s">
        <v>788</v>
      </c>
      <c r="P290" s="300" t="s">
        <v>1582</v>
      </c>
      <c r="Q290" s="300" t="s">
        <v>1583</v>
      </c>
      <c r="R290" s="300" t="s">
        <v>1584</v>
      </c>
      <c r="S290" s="290"/>
      <c r="T290" s="290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91">
        <v>289</v>
      </c>
      <c r="B291" s="288">
        <f>Základ!B291</f>
        <v>0</v>
      </c>
      <c r="C291" s="288">
        <f>Základ!C291</f>
        <v>0</v>
      </c>
      <c r="D291" s="273">
        <f>SUM(Základ!D291,Základ!F291)</f>
        <v>0</v>
      </c>
      <c r="E291" s="273">
        <f>SUM(Základ!E291,Základ!G291)</f>
        <v>0</v>
      </c>
      <c r="F291" s="273">
        <f t="shared" si="1"/>
        <v>0</v>
      </c>
      <c r="G291" s="273">
        <f>SUM(Základ!I291)</f>
        <v>0</v>
      </c>
      <c r="H291" s="273"/>
      <c r="I291" s="299" t="s">
        <v>1585</v>
      </c>
      <c r="J291" s="300" t="s">
        <v>1586</v>
      </c>
      <c r="K291" s="300" t="s">
        <v>1587</v>
      </c>
      <c r="L291" s="300" t="s">
        <v>1588</v>
      </c>
      <c r="M291" s="300" t="s">
        <v>1589</v>
      </c>
      <c r="N291" s="300" t="s">
        <v>1590</v>
      </c>
      <c r="O291" s="300" t="s">
        <v>798</v>
      </c>
      <c r="P291" s="300" t="s">
        <v>1591</v>
      </c>
      <c r="Q291" s="300" t="s">
        <v>1592</v>
      </c>
      <c r="R291" s="300" t="s">
        <v>1593</v>
      </c>
      <c r="S291" s="290"/>
      <c r="T291" s="290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91">
        <v>290</v>
      </c>
      <c r="B292" s="288">
        <f>Základ!B292</f>
        <v>0</v>
      </c>
      <c r="C292" s="288">
        <f>Základ!C292</f>
        <v>0</v>
      </c>
      <c r="D292" s="273">
        <f>SUM(Základ!D292,Základ!F292)</f>
        <v>0</v>
      </c>
      <c r="E292" s="273">
        <f>SUM(Základ!E292,Základ!G292)</f>
        <v>0</v>
      </c>
      <c r="F292" s="273">
        <f t="shared" si="1"/>
        <v>0</v>
      </c>
      <c r="G292" s="273">
        <f>SUM(Základ!I292)</f>
        <v>0</v>
      </c>
      <c r="H292" s="273"/>
      <c r="I292" s="299" t="s">
        <v>1594</v>
      </c>
      <c r="J292" s="300" t="s">
        <v>1595</v>
      </c>
      <c r="K292" s="300" t="s">
        <v>1596</v>
      </c>
      <c r="L292" s="300" t="s">
        <v>1597</v>
      </c>
      <c r="M292" s="300" t="s">
        <v>1598</v>
      </c>
      <c r="N292" s="300" t="s">
        <v>1599</v>
      </c>
      <c r="O292" s="300" t="s">
        <v>768</v>
      </c>
      <c r="P292" s="300" t="s">
        <v>1600</v>
      </c>
      <c r="Q292" s="300" t="s">
        <v>1601</v>
      </c>
      <c r="R292" s="300" t="s">
        <v>1602</v>
      </c>
      <c r="S292" s="290"/>
      <c r="T292" s="290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91">
        <v>291</v>
      </c>
      <c r="B293" s="288">
        <f>Základ!B293</f>
        <v>0</v>
      </c>
      <c r="C293" s="288">
        <f>Základ!C293</f>
        <v>0</v>
      </c>
      <c r="D293" s="273">
        <f>SUM(Základ!D293,Základ!F293)</f>
        <v>0</v>
      </c>
      <c r="E293" s="273">
        <f>SUM(Základ!E293,Základ!G293)</f>
        <v>0</v>
      </c>
      <c r="F293" s="273">
        <f t="shared" si="1"/>
        <v>0</v>
      </c>
      <c r="G293" s="273">
        <f>SUM(Základ!I293)</f>
        <v>0</v>
      </c>
      <c r="H293" s="273"/>
      <c r="I293" s="299" t="s">
        <v>1603</v>
      </c>
      <c r="J293" s="300" t="s">
        <v>1604</v>
      </c>
      <c r="K293" s="300" t="s">
        <v>1605</v>
      </c>
      <c r="L293" s="300" t="s">
        <v>1606</v>
      </c>
      <c r="M293" s="300" t="s">
        <v>1607</v>
      </c>
      <c r="N293" s="300" t="s">
        <v>1608</v>
      </c>
      <c r="O293" s="300" t="s">
        <v>778</v>
      </c>
      <c r="P293" s="300" t="s">
        <v>1609</v>
      </c>
      <c r="Q293" s="300" t="s">
        <v>1610</v>
      </c>
      <c r="R293" s="300" t="s">
        <v>1611</v>
      </c>
      <c r="S293" s="290"/>
      <c r="T293" s="290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91">
        <v>292</v>
      </c>
      <c r="B294" s="288">
        <f>Základ!B294</f>
        <v>0</v>
      </c>
      <c r="C294" s="288">
        <f>Základ!C294</f>
        <v>0</v>
      </c>
      <c r="D294" s="273">
        <f>SUM(Základ!D294,Základ!F294)</f>
        <v>0</v>
      </c>
      <c r="E294" s="273">
        <f>SUM(Základ!E294,Základ!G294)</f>
        <v>0</v>
      </c>
      <c r="F294" s="273">
        <f t="shared" si="1"/>
        <v>0</v>
      </c>
      <c r="G294" s="273">
        <f>SUM(Základ!I294)</f>
        <v>0</v>
      </c>
      <c r="H294" s="273"/>
      <c r="I294" s="299" t="s">
        <v>1612</v>
      </c>
      <c r="J294" s="300" t="s">
        <v>1613</v>
      </c>
      <c r="K294" s="300" t="s">
        <v>1614</v>
      </c>
      <c r="L294" s="300" t="s">
        <v>1615</v>
      </c>
      <c r="M294" s="300" t="s">
        <v>1616</v>
      </c>
      <c r="N294" s="300" t="s">
        <v>1617</v>
      </c>
      <c r="O294" s="300" t="s">
        <v>788</v>
      </c>
      <c r="P294" s="300" t="s">
        <v>1618</v>
      </c>
      <c r="Q294" s="300" t="s">
        <v>1619</v>
      </c>
      <c r="R294" s="300" t="s">
        <v>1620</v>
      </c>
      <c r="S294" s="290"/>
      <c r="T294" s="290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91">
        <v>293</v>
      </c>
      <c r="B295" s="288">
        <f>Základ!B295</f>
        <v>0</v>
      </c>
      <c r="C295" s="288">
        <f>Základ!C295</f>
        <v>0</v>
      </c>
      <c r="D295" s="273">
        <f>SUM(Základ!D295,Základ!F295)</f>
        <v>0</v>
      </c>
      <c r="E295" s="273">
        <f>SUM(Základ!E295,Základ!G295)</f>
        <v>0</v>
      </c>
      <c r="F295" s="273">
        <f t="shared" si="1"/>
        <v>0</v>
      </c>
      <c r="G295" s="273">
        <f>SUM(Základ!I295)</f>
        <v>0</v>
      </c>
      <c r="H295" s="273"/>
      <c r="I295" s="299" t="s">
        <v>1621</v>
      </c>
      <c r="J295" s="300" t="s">
        <v>1622</v>
      </c>
      <c r="K295" s="300" t="s">
        <v>1623</v>
      </c>
      <c r="L295" s="300" t="s">
        <v>1624</v>
      </c>
      <c r="M295" s="300" t="s">
        <v>1625</v>
      </c>
      <c r="N295" s="300" t="s">
        <v>1626</v>
      </c>
      <c r="O295" s="300" t="s">
        <v>798</v>
      </c>
      <c r="P295" s="300" t="s">
        <v>1627</v>
      </c>
      <c r="Q295" s="300" t="s">
        <v>1628</v>
      </c>
      <c r="R295" s="300" t="s">
        <v>1629</v>
      </c>
      <c r="S295" s="290"/>
      <c r="T295" s="290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91">
        <v>294</v>
      </c>
      <c r="B296" s="288">
        <f>Základ!B296</f>
        <v>0</v>
      </c>
      <c r="C296" s="288">
        <f>Základ!C296</f>
        <v>0</v>
      </c>
      <c r="D296" s="273">
        <f>SUM(Základ!D296,Základ!F296)</f>
        <v>0</v>
      </c>
      <c r="E296" s="273">
        <f>SUM(Základ!E296,Základ!G296)</f>
        <v>0</v>
      </c>
      <c r="F296" s="273">
        <f t="shared" si="1"/>
        <v>0</v>
      </c>
      <c r="G296" s="273">
        <f>SUM(Základ!I296)</f>
        <v>0</v>
      </c>
      <c r="H296" s="273"/>
      <c r="I296" s="299" t="s">
        <v>1630</v>
      </c>
      <c r="J296" s="300" t="s">
        <v>1631</v>
      </c>
      <c r="K296" s="300" t="s">
        <v>1632</v>
      </c>
      <c r="L296" s="300" t="s">
        <v>1633</v>
      </c>
      <c r="M296" s="300" t="s">
        <v>1634</v>
      </c>
      <c r="N296" s="300" t="s">
        <v>1635</v>
      </c>
      <c r="O296" s="300" t="s">
        <v>768</v>
      </c>
      <c r="P296" s="300" t="s">
        <v>1636</v>
      </c>
      <c r="Q296" s="300" t="s">
        <v>1637</v>
      </c>
      <c r="R296" s="300" t="s">
        <v>1638</v>
      </c>
      <c r="S296" s="290"/>
      <c r="T296" s="290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64"/>
      <c r="C297" s="264"/>
      <c r="D297" s="264"/>
      <c r="E297" s="264"/>
      <c r="F297" s="264"/>
      <c r="G297" s="264"/>
      <c r="H297" s="264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90"/>
      <c r="T297" s="290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64"/>
      <c r="C298" s="264"/>
      <c r="D298" s="264"/>
      <c r="E298" s="264"/>
      <c r="F298" s="264"/>
      <c r="G298" s="264"/>
      <c r="H298" s="264"/>
      <c r="I298" s="289"/>
      <c r="J298" s="289"/>
      <c r="K298" s="289"/>
      <c r="L298" s="289"/>
      <c r="M298" s="289"/>
      <c r="N298" s="289"/>
      <c r="O298" s="289"/>
      <c r="P298" s="289"/>
      <c r="Q298" s="289"/>
      <c r="R298" s="289"/>
      <c r="S298" s="290"/>
      <c r="T298" s="290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64"/>
      <c r="C299" s="264"/>
      <c r="D299" s="264"/>
      <c r="E299" s="264"/>
      <c r="F299" s="264"/>
      <c r="G299" s="264"/>
      <c r="H299" s="264"/>
      <c r="I299" s="289"/>
      <c r="J299" s="289"/>
      <c r="K299" s="289"/>
      <c r="L299" s="289"/>
      <c r="M299" s="289"/>
      <c r="N299" s="289"/>
      <c r="O299" s="289"/>
      <c r="P299" s="289"/>
      <c r="Q299" s="289"/>
      <c r="R299" s="289"/>
      <c r="S299" s="290"/>
      <c r="T299" s="290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64"/>
      <c r="C300" s="264"/>
      <c r="D300" s="264"/>
      <c r="E300" s="264"/>
      <c r="F300" s="264"/>
      <c r="G300" s="264"/>
      <c r="H300" s="264"/>
      <c r="I300" s="289"/>
      <c r="J300" s="289"/>
      <c r="K300" s="289"/>
      <c r="L300" s="289"/>
      <c r="M300" s="289"/>
      <c r="N300" s="289"/>
      <c r="O300" s="289"/>
      <c r="P300" s="289"/>
      <c r="Q300" s="289"/>
      <c r="R300" s="289"/>
      <c r="S300" s="290"/>
      <c r="T300" s="290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64"/>
      <c r="C301" s="264"/>
      <c r="D301" s="264"/>
      <c r="E301" s="264"/>
      <c r="F301" s="264"/>
      <c r="G301" s="264"/>
      <c r="H301" s="264"/>
      <c r="I301" s="289"/>
      <c r="J301" s="289"/>
      <c r="K301" s="289"/>
      <c r="L301" s="289"/>
      <c r="M301" s="289"/>
      <c r="N301" s="289"/>
      <c r="O301" s="289"/>
      <c r="P301" s="289"/>
      <c r="Q301" s="289"/>
      <c r="R301" s="289"/>
      <c r="S301" s="290"/>
      <c r="T301" s="290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64"/>
      <c r="C302" s="264"/>
      <c r="D302" s="264"/>
      <c r="E302" s="264"/>
      <c r="F302" s="264"/>
      <c r="G302" s="264"/>
      <c r="H302" s="264"/>
      <c r="I302" s="289"/>
      <c r="J302" s="289"/>
      <c r="K302" s="289"/>
      <c r="L302" s="289"/>
      <c r="M302" s="289"/>
      <c r="N302" s="289"/>
      <c r="O302" s="289"/>
      <c r="P302" s="289"/>
      <c r="Q302" s="289"/>
      <c r="R302" s="289"/>
      <c r="S302" s="290"/>
      <c r="T302" s="290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64"/>
      <c r="C303" s="264"/>
      <c r="D303" s="264"/>
      <c r="E303" s="264"/>
      <c r="F303" s="264"/>
      <c r="G303" s="264"/>
      <c r="H303" s="264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90"/>
      <c r="T303" s="290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64"/>
      <c r="C304" s="264"/>
      <c r="D304" s="264"/>
      <c r="E304" s="264"/>
      <c r="F304" s="264"/>
      <c r="G304" s="264"/>
      <c r="H304" s="264"/>
      <c r="I304" s="289"/>
      <c r="J304" s="289"/>
      <c r="K304" s="289"/>
      <c r="L304" s="289"/>
      <c r="M304" s="289"/>
      <c r="N304" s="289"/>
      <c r="O304" s="289"/>
      <c r="P304" s="289"/>
      <c r="Q304" s="289"/>
      <c r="R304" s="289"/>
      <c r="S304" s="290"/>
      <c r="T304" s="290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64"/>
      <c r="C305" s="264"/>
      <c r="D305" s="264"/>
      <c r="E305" s="264"/>
      <c r="F305" s="264"/>
      <c r="G305" s="264"/>
      <c r="H305" s="264"/>
      <c r="I305" s="289"/>
      <c r="J305" s="289"/>
      <c r="K305" s="289"/>
      <c r="L305" s="289"/>
      <c r="M305" s="289"/>
      <c r="N305" s="289"/>
      <c r="O305" s="289"/>
      <c r="P305" s="289"/>
      <c r="Q305" s="289"/>
      <c r="R305" s="289"/>
      <c r="S305" s="290"/>
      <c r="T305" s="290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64"/>
      <c r="C306" s="264"/>
      <c r="D306" s="264"/>
      <c r="E306" s="264"/>
      <c r="F306" s="264"/>
      <c r="G306" s="264"/>
      <c r="H306" s="264"/>
      <c r="I306" s="289"/>
      <c r="J306" s="289"/>
      <c r="K306" s="289"/>
      <c r="L306" s="289"/>
      <c r="M306" s="289"/>
      <c r="N306" s="289"/>
      <c r="O306" s="289"/>
      <c r="P306" s="289"/>
      <c r="Q306" s="289"/>
      <c r="R306" s="289"/>
      <c r="S306" s="290"/>
      <c r="T306" s="290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64"/>
      <c r="C307" s="264"/>
      <c r="D307" s="264"/>
      <c r="E307" s="264"/>
      <c r="F307" s="264"/>
      <c r="G307" s="264"/>
      <c r="H307" s="264"/>
      <c r="I307" s="289"/>
      <c r="J307" s="289"/>
      <c r="K307" s="289"/>
      <c r="L307" s="289"/>
      <c r="M307" s="289"/>
      <c r="N307" s="289"/>
      <c r="O307" s="289"/>
      <c r="P307" s="289"/>
      <c r="Q307" s="289"/>
      <c r="R307" s="289"/>
      <c r="S307" s="290"/>
      <c r="T307" s="290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64"/>
      <c r="C308" s="264"/>
      <c r="D308" s="264"/>
      <c r="E308" s="264"/>
      <c r="F308" s="264"/>
      <c r="G308" s="264"/>
      <c r="H308" s="264"/>
      <c r="I308" s="289"/>
      <c r="J308" s="289"/>
      <c r="K308" s="289"/>
      <c r="L308" s="289"/>
      <c r="M308" s="289"/>
      <c r="N308" s="289"/>
      <c r="O308" s="289"/>
      <c r="P308" s="289"/>
      <c r="Q308" s="289"/>
      <c r="R308" s="289"/>
      <c r="S308" s="290"/>
      <c r="T308" s="290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64"/>
      <c r="C309" s="264"/>
      <c r="D309" s="264"/>
      <c r="E309" s="264"/>
      <c r="F309" s="264"/>
      <c r="G309" s="264"/>
      <c r="H309" s="264"/>
      <c r="I309" s="289"/>
      <c r="J309" s="289"/>
      <c r="K309" s="289"/>
      <c r="L309" s="289"/>
      <c r="M309" s="289"/>
      <c r="N309" s="289"/>
      <c r="O309" s="289"/>
      <c r="P309" s="289"/>
      <c r="Q309" s="289"/>
      <c r="R309" s="289"/>
      <c r="S309" s="290"/>
      <c r="T309" s="290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64"/>
      <c r="C310" s="264"/>
      <c r="D310" s="264"/>
      <c r="E310" s="264"/>
      <c r="F310" s="264"/>
      <c r="G310" s="264"/>
      <c r="H310" s="264"/>
      <c r="I310" s="289"/>
      <c r="J310" s="289"/>
      <c r="K310" s="289"/>
      <c r="L310" s="289"/>
      <c r="M310" s="289"/>
      <c r="N310" s="289"/>
      <c r="O310" s="289"/>
      <c r="P310" s="289"/>
      <c r="Q310" s="289"/>
      <c r="R310" s="289"/>
      <c r="S310" s="290"/>
      <c r="T310" s="290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64"/>
      <c r="C311" s="264"/>
      <c r="D311" s="264"/>
      <c r="E311" s="264"/>
      <c r="F311" s="264"/>
      <c r="G311" s="264"/>
      <c r="H311" s="264"/>
      <c r="I311" s="289"/>
      <c r="J311" s="289"/>
      <c r="K311" s="289"/>
      <c r="L311" s="289"/>
      <c r="M311" s="289"/>
      <c r="N311" s="289"/>
      <c r="O311" s="289"/>
      <c r="P311" s="289"/>
      <c r="Q311" s="289"/>
      <c r="R311" s="289"/>
      <c r="S311" s="290"/>
      <c r="T311" s="290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64"/>
      <c r="C312" s="264"/>
      <c r="D312" s="264"/>
      <c r="E312" s="264"/>
      <c r="F312" s="264"/>
      <c r="G312" s="264"/>
      <c r="H312" s="264"/>
      <c r="I312" s="289"/>
      <c r="J312" s="289"/>
      <c r="K312" s="289"/>
      <c r="L312" s="289"/>
      <c r="M312" s="289"/>
      <c r="N312" s="289"/>
      <c r="O312" s="289"/>
      <c r="P312" s="289"/>
      <c r="Q312" s="289"/>
      <c r="R312" s="289"/>
      <c r="S312" s="290"/>
      <c r="T312" s="290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64"/>
      <c r="C313" s="264"/>
      <c r="D313" s="264"/>
      <c r="E313" s="264"/>
      <c r="F313" s="264"/>
      <c r="G313" s="264"/>
      <c r="H313" s="264"/>
      <c r="I313" s="289"/>
      <c r="J313" s="289"/>
      <c r="K313" s="289"/>
      <c r="L313" s="289"/>
      <c r="M313" s="289"/>
      <c r="N313" s="289"/>
      <c r="O313" s="289"/>
      <c r="P313" s="289"/>
      <c r="Q313" s="289"/>
      <c r="R313" s="289"/>
      <c r="S313" s="290"/>
      <c r="T313" s="290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64"/>
      <c r="C314" s="264"/>
      <c r="D314" s="264"/>
      <c r="E314" s="264"/>
      <c r="F314" s="264"/>
      <c r="G314" s="264"/>
      <c r="H314" s="264"/>
      <c r="I314" s="289"/>
      <c r="J314" s="289"/>
      <c r="K314" s="289"/>
      <c r="L314" s="289"/>
      <c r="M314" s="289"/>
      <c r="N314" s="289"/>
      <c r="O314" s="289"/>
      <c r="P314" s="289"/>
      <c r="Q314" s="289"/>
      <c r="R314" s="289"/>
      <c r="S314" s="290"/>
      <c r="T314" s="290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64"/>
      <c r="C315" s="264"/>
      <c r="D315" s="264"/>
      <c r="E315" s="264"/>
      <c r="F315" s="264"/>
      <c r="G315" s="264"/>
      <c r="H315" s="264"/>
      <c r="I315" s="289"/>
      <c r="J315" s="289"/>
      <c r="K315" s="289"/>
      <c r="L315" s="289"/>
      <c r="M315" s="289"/>
      <c r="N315" s="289"/>
      <c r="O315" s="289"/>
      <c r="P315" s="289"/>
      <c r="Q315" s="289"/>
      <c r="R315" s="289"/>
      <c r="S315" s="290"/>
      <c r="T315" s="290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64"/>
      <c r="C316" s="264"/>
      <c r="D316" s="264"/>
      <c r="E316" s="264"/>
      <c r="F316" s="264"/>
      <c r="G316" s="264"/>
      <c r="H316" s="264"/>
      <c r="I316" s="289"/>
      <c r="J316" s="289"/>
      <c r="K316" s="289"/>
      <c r="L316" s="289"/>
      <c r="M316" s="289"/>
      <c r="N316" s="289"/>
      <c r="O316" s="289"/>
      <c r="P316" s="289"/>
      <c r="Q316" s="289"/>
      <c r="R316" s="289"/>
      <c r="S316" s="290"/>
      <c r="T316" s="290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64"/>
      <c r="C317" s="264"/>
      <c r="D317" s="264"/>
      <c r="E317" s="264"/>
      <c r="F317" s="264"/>
      <c r="G317" s="264"/>
      <c r="H317" s="264"/>
      <c r="I317" s="289"/>
      <c r="J317" s="289"/>
      <c r="K317" s="289"/>
      <c r="L317" s="289"/>
      <c r="M317" s="289"/>
      <c r="N317" s="289"/>
      <c r="O317" s="289"/>
      <c r="P317" s="289"/>
      <c r="Q317" s="289"/>
      <c r="R317" s="289"/>
      <c r="S317" s="290"/>
      <c r="T317" s="290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64"/>
      <c r="C318" s="264"/>
      <c r="D318" s="264"/>
      <c r="E318" s="264"/>
      <c r="F318" s="264"/>
      <c r="G318" s="264"/>
      <c r="H318" s="264"/>
      <c r="I318" s="289"/>
      <c r="J318" s="289"/>
      <c r="K318" s="289"/>
      <c r="L318" s="289"/>
      <c r="M318" s="289"/>
      <c r="N318" s="289"/>
      <c r="O318" s="289"/>
      <c r="P318" s="289"/>
      <c r="Q318" s="289"/>
      <c r="R318" s="289"/>
      <c r="S318" s="290"/>
      <c r="T318" s="290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64"/>
      <c r="C319" s="264"/>
      <c r="D319" s="264"/>
      <c r="E319" s="264"/>
      <c r="F319" s="264"/>
      <c r="G319" s="264"/>
      <c r="H319" s="264"/>
      <c r="I319" s="289"/>
      <c r="J319" s="289"/>
      <c r="K319" s="289"/>
      <c r="L319" s="289"/>
      <c r="M319" s="289"/>
      <c r="N319" s="289"/>
      <c r="O319" s="289"/>
      <c r="P319" s="289"/>
      <c r="Q319" s="289"/>
      <c r="R319" s="289"/>
      <c r="S319" s="290"/>
      <c r="T319" s="290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64"/>
      <c r="C320" s="264"/>
      <c r="D320" s="264"/>
      <c r="E320" s="264"/>
      <c r="F320" s="264"/>
      <c r="G320" s="264"/>
      <c r="H320" s="264"/>
      <c r="I320" s="289"/>
      <c r="J320" s="289"/>
      <c r="K320" s="289"/>
      <c r="L320" s="289"/>
      <c r="M320" s="289"/>
      <c r="N320" s="289"/>
      <c r="O320" s="289"/>
      <c r="P320" s="289"/>
      <c r="Q320" s="289"/>
      <c r="R320" s="289"/>
      <c r="S320" s="290"/>
      <c r="T320" s="290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64"/>
      <c r="C321" s="264"/>
      <c r="D321" s="264"/>
      <c r="E321" s="264"/>
      <c r="F321" s="264"/>
      <c r="G321" s="264"/>
      <c r="H321" s="264"/>
      <c r="I321" s="289"/>
      <c r="J321" s="289"/>
      <c r="K321" s="289"/>
      <c r="L321" s="289"/>
      <c r="M321" s="289"/>
      <c r="N321" s="289"/>
      <c r="O321" s="289"/>
      <c r="P321" s="289"/>
      <c r="Q321" s="289"/>
      <c r="R321" s="289"/>
      <c r="S321" s="290"/>
      <c r="T321" s="290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64"/>
      <c r="C322" s="264"/>
      <c r="D322" s="264"/>
      <c r="E322" s="264"/>
      <c r="F322" s="264"/>
      <c r="G322" s="264"/>
      <c r="H322" s="264"/>
      <c r="I322" s="289"/>
      <c r="J322" s="289"/>
      <c r="K322" s="289"/>
      <c r="L322" s="289"/>
      <c r="M322" s="289"/>
      <c r="N322" s="289"/>
      <c r="O322" s="289"/>
      <c r="P322" s="289"/>
      <c r="Q322" s="289"/>
      <c r="R322" s="289"/>
      <c r="S322" s="290"/>
      <c r="T322" s="290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64"/>
      <c r="C323" s="264"/>
      <c r="D323" s="264"/>
      <c r="E323" s="264"/>
      <c r="F323" s="264"/>
      <c r="G323" s="264"/>
      <c r="H323" s="264"/>
      <c r="I323" s="289"/>
      <c r="J323" s="289"/>
      <c r="K323" s="289"/>
      <c r="L323" s="289"/>
      <c r="M323" s="289"/>
      <c r="N323" s="289"/>
      <c r="O323" s="289"/>
      <c r="P323" s="289"/>
      <c r="Q323" s="289"/>
      <c r="R323" s="289"/>
      <c r="S323" s="290"/>
      <c r="T323" s="290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64"/>
      <c r="C324" s="264"/>
      <c r="D324" s="264"/>
      <c r="E324" s="264"/>
      <c r="F324" s="264"/>
      <c r="G324" s="264"/>
      <c r="H324" s="264"/>
      <c r="I324" s="289"/>
      <c r="J324" s="289"/>
      <c r="K324" s="289"/>
      <c r="L324" s="289"/>
      <c r="M324" s="289"/>
      <c r="N324" s="289"/>
      <c r="O324" s="289"/>
      <c r="P324" s="289"/>
      <c r="Q324" s="289"/>
      <c r="R324" s="289"/>
      <c r="S324" s="290"/>
      <c r="T324" s="290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64"/>
      <c r="C325" s="264"/>
      <c r="D325" s="264"/>
      <c r="E325" s="264"/>
      <c r="F325" s="264"/>
      <c r="G325" s="264"/>
      <c r="H325" s="264"/>
      <c r="I325" s="289"/>
      <c r="J325" s="289"/>
      <c r="K325" s="289"/>
      <c r="L325" s="289"/>
      <c r="M325" s="289"/>
      <c r="N325" s="289"/>
      <c r="O325" s="289"/>
      <c r="P325" s="289"/>
      <c r="Q325" s="289"/>
      <c r="R325" s="289"/>
      <c r="S325" s="290"/>
      <c r="T325" s="290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64"/>
      <c r="C326" s="264"/>
      <c r="D326" s="264"/>
      <c r="E326" s="264"/>
      <c r="F326" s="264"/>
      <c r="G326" s="264"/>
      <c r="H326" s="264"/>
      <c r="I326" s="289"/>
      <c r="J326" s="289"/>
      <c r="K326" s="289"/>
      <c r="L326" s="289"/>
      <c r="M326" s="289"/>
      <c r="N326" s="289"/>
      <c r="O326" s="289"/>
      <c r="P326" s="289"/>
      <c r="Q326" s="289"/>
      <c r="R326" s="289"/>
      <c r="S326" s="290"/>
      <c r="T326" s="290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64"/>
      <c r="C327" s="264"/>
      <c r="D327" s="264"/>
      <c r="E327" s="264"/>
      <c r="F327" s="264"/>
      <c r="G327" s="264"/>
      <c r="H327" s="264"/>
      <c r="I327" s="289"/>
      <c r="J327" s="289"/>
      <c r="K327" s="289"/>
      <c r="L327" s="289"/>
      <c r="M327" s="289"/>
      <c r="N327" s="289"/>
      <c r="O327" s="289"/>
      <c r="P327" s="289"/>
      <c r="Q327" s="289"/>
      <c r="R327" s="289"/>
      <c r="S327" s="290"/>
      <c r="T327" s="290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64"/>
      <c r="C328" s="264"/>
      <c r="D328" s="264"/>
      <c r="E328" s="264"/>
      <c r="F328" s="264"/>
      <c r="G328" s="264"/>
      <c r="H328" s="264"/>
      <c r="I328" s="289"/>
      <c r="J328" s="289"/>
      <c r="K328" s="289"/>
      <c r="L328" s="289"/>
      <c r="M328" s="289"/>
      <c r="N328" s="289"/>
      <c r="O328" s="289"/>
      <c r="P328" s="289"/>
      <c r="Q328" s="289"/>
      <c r="R328" s="289"/>
      <c r="S328" s="290"/>
      <c r="T328" s="290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64"/>
      <c r="C329" s="264"/>
      <c r="D329" s="264"/>
      <c r="E329" s="264"/>
      <c r="F329" s="264"/>
      <c r="G329" s="264"/>
      <c r="H329" s="264"/>
      <c r="I329" s="289"/>
      <c r="J329" s="289"/>
      <c r="K329" s="289"/>
      <c r="L329" s="289"/>
      <c r="M329" s="289"/>
      <c r="N329" s="289"/>
      <c r="O329" s="289"/>
      <c r="P329" s="289"/>
      <c r="Q329" s="289"/>
      <c r="R329" s="289"/>
      <c r="S329" s="290"/>
      <c r="T329" s="290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64"/>
      <c r="C330" s="264"/>
      <c r="D330" s="264"/>
      <c r="E330" s="264"/>
      <c r="F330" s="264"/>
      <c r="G330" s="264"/>
      <c r="H330" s="264"/>
      <c r="I330" s="289"/>
      <c r="J330" s="289"/>
      <c r="K330" s="289"/>
      <c r="L330" s="289"/>
      <c r="M330" s="289"/>
      <c r="N330" s="289"/>
      <c r="O330" s="289"/>
      <c r="P330" s="289"/>
      <c r="Q330" s="289"/>
      <c r="R330" s="289"/>
      <c r="S330" s="290"/>
      <c r="T330" s="290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64"/>
      <c r="C331" s="264"/>
      <c r="D331" s="264"/>
      <c r="E331" s="264"/>
      <c r="F331" s="264"/>
      <c r="G331" s="264"/>
      <c r="H331" s="264"/>
      <c r="I331" s="289"/>
      <c r="J331" s="289"/>
      <c r="K331" s="289"/>
      <c r="L331" s="289"/>
      <c r="M331" s="289"/>
      <c r="N331" s="289"/>
      <c r="O331" s="289"/>
      <c r="P331" s="289"/>
      <c r="Q331" s="289"/>
      <c r="R331" s="289"/>
      <c r="S331" s="290"/>
      <c r="T331" s="290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64"/>
      <c r="C332" s="264"/>
      <c r="D332" s="264"/>
      <c r="E332" s="264"/>
      <c r="F332" s="264"/>
      <c r="G332" s="264"/>
      <c r="H332" s="264"/>
      <c r="I332" s="289"/>
      <c r="J332" s="289"/>
      <c r="K332" s="289"/>
      <c r="L332" s="289"/>
      <c r="M332" s="289"/>
      <c r="N332" s="289"/>
      <c r="O332" s="289"/>
      <c r="P332" s="289"/>
      <c r="Q332" s="289"/>
      <c r="R332" s="289"/>
      <c r="S332" s="290"/>
      <c r="T332" s="290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64"/>
      <c r="C333" s="264"/>
      <c r="D333" s="264"/>
      <c r="E333" s="264"/>
      <c r="F333" s="264"/>
      <c r="G333" s="264"/>
      <c r="H333" s="264"/>
      <c r="I333" s="289"/>
      <c r="J333" s="289"/>
      <c r="K333" s="289"/>
      <c r="L333" s="289"/>
      <c r="M333" s="289"/>
      <c r="N333" s="289"/>
      <c r="O333" s="289"/>
      <c r="P333" s="289"/>
      <c r="Q333" s="289"/>
      <c r="R333" s="289"/>
      <c r="S333" s="290"/>
      <c r="T333" s="290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64"/>
      <c r="C334" s="264"/>
      <c r="D334" s="264"/>
      <c r="E334" s="264"/>
      <c r="F334" s="264"/>
      <c r="G334" s="264"/>
      <c r="H334" s="264"/>
      <c r="I334" s="289"/>
      <c r="J334" s="289"/>
      <c r="K334" s="289"/>
      <c r="L334" s="289"/>
      <c r="M334" s="289"/>
      <c r="N334" s="289"/>
      <c r="O334" s="289"/>
      <c r="P334" s="289"/>
      <c r="Q334" s="289"/>
      <c r="R334" s="289"/>
      <c r="S334" s="290"/>
      <c r="T334" s="290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64"/>
      <c r="C335" s="264"/>
      <c r="D335" s="264"/>
      <c r="E335" s="264"/>
      <c r="F335" s="264"/>
      <c r="G335" s="264"/>
      <c r="H335" s="264"/>
      <c r="I335" s="289"/>
      <c r="J335" s="289"/>
      <c r="K335" s="289"/>
      <c r="L335" s="289"/>
      <c r="M335" s="289"/>
      <c r="N335" s="289"/>
      <c r="O335" s="289"/>
      <c r="P335" s="289"/>
      <c r="Q335" s="289"/>
      <c r="R335" s="289"/>
      <c r="S335" s="290"/>
      <c r="T335" s="290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64"/>
      <c r="C336" s="264"/>
      <c r="D336" s="264"/>
      <c r="E336" s="264"/>
      <c r="F336" s="264"/>
      <c r="G336" s="264"/>
      <c r="H336" s="264"/>
      <c r="I336" s="289"/>
      <c r="J336" s="289"/>
      <c r="K336" s="289"/>
      <c r="L336" s="289"/>
      <c r="M336" s="289"/>
      <c r="N336" s="289"/>
      <c r="O336" s="289"/>
      <c r="P336" s="289"/>
      <c r="Q336" s="289"/>
      <c r="R336" s="289"/>
      <c r="S336" s="290"/>
      <c r="T336" s="290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64"/>
      <c r="C337" s="264"/>
      <c r="D337" s="264"/>
      <c r="E337" s="264"/>
      <c r="F337" s="264"/>
      <c r="G337" s="264"/>
      <c r="H337" s="264"/>
      <c r="I337" s="289"/>
      <c r="J337" s="289"/>
      <c r="K337" s="289"/>
      <c r="L337" s="289"/>
      <c r="M337" s="289"/>
      <c r="N337" s="289"/>
      <c r="O337" s="289"/>
      <c r="P337" s="289"/>
      <c r="Q337" s="289"/>
      <c r="R337" s="289"/>
      <c r="S337" s="290"/>
      <c r="T337" s="290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64"/>
      <c r="C338" s="264"/>
      <c r="D338" s="264"/>
      <c r="E338" s="264"/>
      <c r="F338" s="264"/>
      <c r="G338" s="264"/>
      <c r="H338" s="264"/>
      <c r="I338" s="289"/>
      <c r="J338" s="289"/>
      <c r="K338" s="289"/>
      <c r="L338" s="289"/>
      <c r="M338" s="289"/>
      <c r="N338" s="289"/>
      <c r="O338" s="289"/>
      <c r="P338" s="289"/>
      <c r="Q338" s="289"/>
      <c r="R338" s="289"/>
      <c r="S338" s="290"/>
      <c r="T338" s="290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64"/>
      <c r="C339" s="264"/>
      <c r="D339" s="264"/>
      <c r="E339" s="264"/>
      <c r="F339" s="264"/>
      <c r="G339" s="264"/>
      <c r="H339" s="264"/>
      <c r="I339" s="289"/>
      <c r="J339" s="289"/>
      <c r="K339" s="289"/>
      <c r="L339" s="289"/>
      <c r="M339" s="289"/>
      <c r="N339" s="289"/>
      <c r="O339" s="289"/>
      <c r="P339" s="289"/>
      <c r="Q339" s="289"/>
      <c r="R339" s="289"/>
      <c r="S339" s="290"/>
      <c r="T339" s="290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64"/>
      <c r="C340" s="264"/>
      <c r="D340" s="264"/>
      <c r="E340" s="264"/>
      <c r="F340" s="264"/>
      <c r="G340" s="264"/>
      <c r="H340" s="264"/>
      <c r="I340" s="289"/>
      <c r="J340" s="289"/>
      <c r="K340" s="289"/>
      <c r="L340" s="289"/>
      <c r="M340" s="289"/>
      <c r="N340" s="289"/>
      <c r="O340" s="289"/>
      <c r="P340" s="289"/>
      <c r="Q340" s="289"/>
      <c r="R340" s="289"/>
      <c r="S340" s="290"/>
      <c r="T340" s="290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64"/>
      <c r="C341" s="264"/>
      <c r="D341" s="264"/>
      <c r="E341" s="264"/>
      <c r="F341" s="264"/>
      <c r="G341" s="264"/>
      <c r="H341" s="264"/>
      <c r="I341" s="289"/>
      <c r="J341" s="289"/>
      <c r="K341" s="289"/>
      <c r="L341" s="289"/>
      <c r="M341" s="289"/>
      <c r="N341" s="289"/>
      <c r="O341" s="289"/>
      <c r="P341" s="289"/>
      <c r="Q341" s="289"/>
      <c r="R341" s="289"/>
      <c r="S341" s="290"/>
      <c r="T341" s="290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64"/>
      <c r="C342" s="264"/>
      <c r="D342" s="264"/>
      <c r="E342" s="264"/>
      <c r="F342" s="264"/>
      <c r="G342" s="264"/>
      <c r="H342" s="264"/>
      <c r="I342" s="289"/>
      <c r="J342" s="289"/>
      <c r="K342" s="289"/>
      <c r="L342" s="289"/>
      <c r="M342" s="289"/>
      <c r="N342" s="289"/>
      <c r="O342" s="289"/>
      <c r="P342" s="289"/>
      <c r="Q342" s="289"/>
      <c r="R342" s="289"/>
      <c r="S342" s="290"/>
      <c r="T342" s="290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64"/>
      <c r="C343" s="264"/>
      <c r="D343" s="264"/>
      <c r="E343" s="264"/>
      <c r="F343" s="264"/>
      <c r="G343" s="264"/>
      <c r="H343" s="264"/>
      <c r="I343" s="289"/>
      <c r="J343" s="289"/>
      <c r="K343" s="289"/>
      <c r="L343" s="289"/>
      <c r="M343" s="289"/>
      <c r="N343" s="289"/>
      <c r="O343" s="289"/>
      <c r="P343" s="289"/>
      <c r="Q343" s="289"/>
      <c r="R343" s="289"/>
      <c r="S343" s="290"/>
      <c r="T343" s="290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64"/>
      <c r="C344" s="264"/>
      <c r="D344" s="264"/>
      <c r="E344" s="264"/>
      <c r="F344" s="264"/>
      <c r="G344" s="264"/>
      <c r="H344" s="264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90"/>
      <c r="T344" s="290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64"/>
      <c r="C345" s="264"/>
      <c r="D345" s="264"/>
      <c r="E345" s="264"/>
      <c r="F345" s="264"/>
      <c r="G345" s="264"/>
      <c r="H345" s="264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90"/>
      <c r="T345" s="290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64"/>
      <c r="C346" s="264"/>
      <c r="D346" s="264"/>
      <c r="E346" s="264"/>
      <c r="F346" s="264"/>
      <c r="G346" s="264"/>
      <c r="H346" s="264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90"/>
      <c r="T346" s="290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64"/>
      <c r="C347" s="264"/>
      <c r="D347" s="264"/>
      <c r="E347" s="264"/>
      <c r="F347" s="264"/>
      <c r="G347" s="264"/>
      <c r="H347" s="264"/>
      <c r="I347" s="289"/>
      <c r="J347" s="289"/>
      <c r="K347" s="289"/>
      <c r="L347" s="289"/>
      <c r="M347" s="289"/>
      <c r="N347" s="289"/>
      <c r="O347" s="289"/>
      <c r="P347" s="289"/>
      <c r="Q347" s="289"/>
      <c r="R347" s="289"/>
      <c r="S347" s="290"/>
      <c r="T347" s="290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64"/>
      <c r="C348" s="264"/>
      <c r="D348" s="264"/>
      <c r="E348" s="264"/>
      <c r="F348" s="264"/>
      <c r="G348" s="264"/>
      <c r="H348" s="264"/>
      <c r="I348" s="289"/>
      <c r="J348" s="289"/>
      <c r="K348" s="289"/>
      <c r="L348" s="289"/>
      <c r="M348" s="289"/>
      <c r="N348" s="289"/>
      <c r="O348" s="289"/>
      <c r="P348" s="289"/>
      <c r="Q348" s="289"/>
      <c r="R348" s="289"/>
      <c r="S348" s="290"/>
      <c r="T348" s="290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64"/>
      <c r="C349" s="264"/>
      <c r="D349" s="264"/>
      <c r="E349" s="264"/>
      <c r="F349" s="264"/>
      <c r="G349" s="264"/>
      <c r="H349" s="264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90"/>
      <c r="T349" s="290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64"/>
      <c r="C350" s="264"/>
      <c r="D350" s="264"/>
      <c r="E350" s="264"/>
      <c r="F350" s="264"/>
      <c r="G350" s="264"/>
      <c r="H350" s="264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90"/>
      <c r="T350" s="290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64"/>
      <c r="C351" s="264"/>
      <c r="D351" s="264"/>
      <c r="E351" s="264"/>
      <c r="F351" s="264"/>
      <c r="G351" s="264"/>
      <c r="H351" s="264"/>
      <c r="I351" s="289"/>
      <c r="J351" s="289"/>
      <c r="K351" s="289"/>
      <c r="L351" s="289"/>
      <c r="M351" s="289"/>
      <c r="N351" s="289"/>
      <c r="O351" s="289"/>
      <c r="P351" s="289"/>
      <c r="Q351" s="289"/>
      <c r="R351" s="289"/>
      <c r="S351" s="290"/>
      <c r="T351" s="290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64"/>
      <c r="C352" s="264"/>
      <c r="D352" s="264"/>
      <c r="E352" s="264"/>
      <c r="F352" s="264"/>
      <c r="G352" s="264"/>
      <c r="H352" s="264"/>
      <c r="I352" s="289"/>
      <c r="J352" s="289"/>
      <c r="K352" s="289"/>
      <c r="L352" s="289"/>
      <c r="M352" s="289"/>
      <c r="N352" s="289"/>
      <c r="O352" s="289"/>
      <c r="P352" s="289"/>
      <c r="Q352" s="289"/>
      <c r="R352" s="289"/>
      <c r="S352" s="290"/>
      <c r="T352" s="290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64"/>
      <c r="C353" s="264"/>
      <c r="D353" s="264"/>
      <c r="E353" s="264"/>
      <c r="F353" s="264"/>
      <c r="G353" s="264"/>
      <c r="H353" s="264"/>
      <c r="I353" s="289"/>
      <c r="J353" s="289"/>
      <c r="K353" s="289"/>
      <c r="L353" s="289"/>
      <c r="M353" s="289"/>
      <c r="N353" s="289"/>
      <c r="O353" s="289"/>
      <c r="P353" s="289"/>
      <c r="Q353" s="289"/>
      <c r="R353" s="289"/>
      <c r="S353" s="290"/>
      <c r="T353" s="290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64"/>
      <c r="C354" s="264"/>
      <c r="D354" s="264"/>
      <c r="E354" s="264"/>
      <c r="F354" s="264"/>
      <c r="G354" s="264"/>
      <c r="H354" s="264"/>
      <c r="I354" s="289"/>
      <c r="J354" s="289"/>
      <c r="K354" s="289"/>
      <c r="L354" s="289"/>
      <c r="M354" s="289"/>
      <c r="N354" s="289"/>
      <c r="O354" s="289"/>
      <c r="P354" s="289"/>
      <c r="Q354" s="289"/>
      <c r="R354" s="289"/>
      <c r="S354" s="290"/>
      <c r="T354" s="290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64"/>
      <c r="C355" s="264"/>
      <c r="D355" s="264"/>
      <c r="E355" s="264"/>
      <c r="F355" s="264"/>
      <c r="G355" s="264"/>
      <c r="H355" s="264"/>
      <c r="I355" s="289"/>
      <c r="J355" s="289"/>
      <c r="K355" s="289"/>
      <c r="L355" s="289"/>
      <c r="M355" s="289"/>
      <c r="N355" s="289"/>
      <c r="O355" s="289"/>
      <c r="P355" s="289"/>
      <c r="Q355" s="289"/>
      <c r="R355" s="289"/>
      <c r="S355" s="290"/>
      <c r="T355" s="290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64"/>
      <c r="C356" s="264"/>
      <c r="D356" s="264"/>
      <c r="E356" s="264"/>
      <c r="F356" s="264"/>
      <c r="G356" s="264"/>
      <c r="H356" s="264"/>
      <c r="I356" s="289"/>
      <c r="J356" s="289"/>
      <c r="K356" s="289"/>
      <c r="L356" s="289"/>
      <c r="M356" s="289"/>
      <c r="N356" s="289"/>
      <c r="O356" s="289"/>
      <c r="P356" s="289"/>
      <c r="Q356" s="289"/>
      <c r="R356" s="289"/>
      <c r="S356" s="290"/>
      <c r="T356" s="290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64"/>
      <c r="C357" s="264"/>
      <c r="D357" s="264"/>
      <c r="E357" s="264"/>
      <c r="F357" s="264"/>
      <c r="G357" s="264"/>
      <c r="H357" s="264"/>
      <c r="I357" s="289"/>
      <c r="J357" s="289"/>
      <c r="K357" s="289"/>
      <c r="L357" s="289"/>
      <c r="M357" s="289"/>
      <c r="N357" s="289"/>
      <c r="O357" s="289"/>
      <c r="P357" s="289"/>
      <c r="Q357" s="289"/>
      <c r="R357" s="289"/>
      <c r="S357" s="290"/>
      <c r="T357" s="290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64"/>
      <c r="C358" s="264"/>
      <c r="D358" s="264"/>
      <c r="E358" s="264"/>
      <c r="F358" s="264"/>
      <c r="G358" s="264"/>
      <c r="H358" s="264"/>
      <c r="I358" s="289"/>
      <c r="J358" s="289"/>
      <c r="K358" s="289"/>
      <c r="L358" s="289"/>
      <c r="M358" s="289"/>
      <c r="N358" s="289"/>
      <c r="O358" s="289"/>
      <c r="P358" s="289"/>
      <c r="Q358" s="289"/>
      <c r="R358" s="289"/>
      <c r="S358" s="290"/>
      <c r="T358" s="290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64"/>
      <c r="C359" s="264"/>
      <c r="D359" s="264"/>
      <c r="E359" s="264"/>
      <c r="F359" s="264"/>
      <c r="G359" s="264"/>
      <c r="H359" s="264"/>
      <c r="I359" s="289"/>
      <c r="J359" s="289"/>
      <c r="K359" s="289"/>
      <c r="L359" s="289"/>
      <c r="M359" s="289"/>
      <c r="N359" s="289"/>
      <c r="O359" s="289"/>
      <c r="P359" s="289"/>
      <c r="Q359" s="289"/>
      <c r="R359" s="289"/>
      <c r="S359" s="290"/>
      <c r="T359" s="290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64"/>
      <c r="C360" s="264"/>
      <c r="D360" s="264"/>
      <c r="E360" s="264"/>
      <c r="F360" s="264"/>
      <c r="G360" s="264"/>
      <c r="H360" s="264"/>
      <c r="I360" s="289"/>
      <c r="J360" s="289"/>
      <c r="K360" s="289"/>
      <c r="L360" s="289"/>
      <c r="M360" s="289"/>
      <c r="N360" s="289"/>
      <c r="O360" s="289"/>
      <c r="P360" s="289"/>
      <c r="Q360" s="289"/>
      <c r="R360" s="289"/>
      <c r="S360" s="290"/>
      <c r="T360" s="290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64"/>
      <c r="C361" s="264"/>
      <c r="D361" s="264"/>
      <c r="E361" s="264"/>
      <c r="F361" s="264"/>
      <c r="G361" s="264"/>
      <c r="H361" s="264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90"/>
      <c r="T361" s="290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64"/>
      <c r="C362" s="264"/>
      <c r="D362" s="264"/>
      <c r="E362" s="264"/>
      <c r="F362" s="264"/>
      <c r="G362" s="264"/>
      <c r="H362" s="264"/>
      <c r="I362" s="289"/>
      <c r="J362" s="289"/>
      <c r="K362" s="289"/>
      <c r="L362" s="289"/>
      <c r="M362" s="289"/>
      <c r="N362" s="289"/>
      <c r="O362" s="289"/>
      <c r="P362" s="289"/>
      <c r="Q362" s="289"/>
      <c r="R362" s="289"/>
      <c r="S362" s="290"/>
      <c r="T362" s="290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64"/>
      <c r="C363" s="264"/>
      <c r="D363" s="264"/>
      <c r="E363" s="264"/>
      <c r="F363" s="264"/>
      <c r="G363" s="264"/>
      <c r="H363" s="264"/>
      <c r="I363" s="289"/>
      <c r="J363" s="289"/>
      <c r="K363" s="289"/>
      <c r="L363" s="289"/>
      <c r="M363" s="289"/>
      <c r="N363" s="289"/>
      <c r="O363" s="289"/>
      <c r="P363" s="289"/>
      <c r="Q363" s="289"/>
      <c r="R363" s="289"/>
      <c r="S363" s="290"/>
      <c r="T363" s="290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64"/>
      <c r="C364" s="264"/>
      <c r="D364" s="264"/>
      <c r="E364" s="264"/>
      <c r="F364" s="264"/>
      <c r="G364" s="264"/>
      <c r="H364" s="264"/>
      <c r="I364" s="289"/>
      <c r="J364" s="289"/>
      <c r="K364" s="289"/>
      <c r="L364" s="289"/>
      <c r="M364" s="289"/>
      <c r="N364" s="289"/>
      <c r="O364" s="289"/>
      <c r="P364" s="289"/>
      <c r="Q364" s="289"/>
      <c r="R364" s="289"/>
      <c r="S364" s="290"/>
      <c r="T364" s="290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64"/>
      <c r="C365" s="264"/>
      <c r="D365" s="264"/>
      <c r="E365" s="264"/>
      <c r="F365" s="264"/>
      <c r="G365" s="264"/>
      <c r="H365" s="264"/>
      <c r="I365" s="289"/>
      <c r="J365" s="289"/>
      <c r="K365" s="289"/>
      <c r="L365" s="289"/>
      <c r="M365" s="289"/>
      <c r="N365" s="289"/>
      <c r="O365" s="289"/>
      <c r="P365" s="289"/>
      <c r="Q365" s="289"/>
      <c r="R365" s="289"/>
      <c r="S365" s="290"/>
      <c r="T365" s="290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64"/>
      <c r="C366" s="264"/>
      <c r="D366" s="264"/>
      <c r="E366" s="264"/>
      <c r="F366" s="264"/>
      <c r="G366" s="264"/>
      <c r="H366" s="264"/>
      <c r="I366" s="289"/>
      <c r="J366" s="289"/>
      <c r="K366" s="289"/>
      <c r="L366" s="289"/>
      <c r="M366" s="289"/>
      <c r="N366" s="289"/>
      <c r="O366" s="289"/>
      <c r="P366" s="289"/>
      <c r="Q366" s="289"/>
      <c r="R366" s="289"/>
      <c r="S366" s="290"/>
      <c r="T366" s="290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64"/>
      <c r="C367" s="264"/>
      <c r="D367" s="264"/>
      <c r="E367" s="264"/>
      <c r="F367" s="264"/>
      <c r="G367" s="264"/>
      <c r="H367" s="264"/>
      <c r="I367" s="289"/>
      <c r="J367" s="289"/>
      <c r="K367" s="289"/>
      <c r="L367" s="289"/>
      <c r="M367" s="289"/>
      <c r="N367" s="289"/>
      <c r="O367" s="289"/>
      <c r="P367" s="289"/>
      <c r="Q367" s="289"/>
      <c r="R367" s="289"/>
      <c r="S367" s="290"/>
      <c r="T367" s="290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64"/>
      <c r="C368" s="264"/>
      <c r="D368" s="264"/>
      <c r="E368" s="264"/>
      <c r="F368" s="264"/>
      <c r="G368" s="264"/>
      <c r="H368" s="264"/>
      <c r="I368" s="289"/>
      <c r="J368" s="289"/>
      <c r="K368" s="289"/>
      <c r="L368" s="289"/>
      <c r="M368" s="289"/>
      <c r="N368" s="289"/>
      <c r="O368" s="289"/>
      <c r="P368" s="289"/>
      <c r="Q368" s="289"/>
      <c r="R368" s="289"/>
      <c r="S368" s="290"/>
      <c r="T368" s="290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64"/>
      <c r="C369" s="264"/>
      <c r="D369" s="264"/>
      <c r="E369" s="264"/>
      <c r="F369" s="264"/>
      <c r="G369" s="264"/>
      <c r="H369" s="264"/>
      <c r="I369" s="289"/>
      <c r="J369" s="289"/>
      <c r="K369" s="289"/>
      <c r="L369" s="289"/>
      <c r="M369" s="289"/>
      <c r="N369" s="289"/>
      <c r="O369" s="289"/>
      <c r="P369" s="289"/>
      <c r="Q369" s="289"/>
      <c r="R369" s="289"/>
      <c r="S369" s="290"/>
      <c r="T369" s="290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64"/>
      <c r="C370" s="264"/>
      <c r="D370" s="264"/>
      <c r="E370" s="264"/>
      <c r="F370" s="264"/>
      <c r="G370" s="264"/>
      <c r="H370" s="264"/>
      <c r="I370" s="289"/>
      <c r="J370" s="289"/>
      <c r="K370" s="289"/>
      <c r="L370" s="289"/>
      <c r="M370" s="289"/>
      <c r="N370" s="289"/>
      <c r="O370" s="289"/>
      <c r="P370" s="289"/>
      <c r="Q370" s="289"/>
      <c r="R370" s="289"/>
      <c r="S370" s="290"/>
      <c r="T370" s="290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64"/>
      <c r="C371" s="264"/>
      <c r="D371" s="264"/>
      <c r="E371" s="264"/>
      <c r="F371" s="264"/>
      <c r="G371" s="264"/>
      <c r="H371" s="264"/>
      <c r="I371" s="289"/>
      <c r="J371" s="289"/>
      <c r="K371" s="289"/>
      <c r="L371" s="289"/>
      <c r="M371" s="289"/>
      <c r="N371" s="289"/>
      <c r="O371" s="289"/>
      <c r="P371" s="289"/>
      <c r="Q371" s="289"/>
      <c r="R371" s="289"/>
      <c r="S371" s="290"/>
      <c r="T371" s="290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64"/>
      <c r="C372" s="264"/>
      <c r="D372" s="264"/>
      <c r="E372" s="264"/>
      <c r="F372" s="264"/>
      <c r="G372" s="264"/>
      <c r="H372" s="264"/>
      <c r="I372" s="289"/>
      <c r="J372" s="289"/>
      <c r="K372" s="289"/>
      <c r="L372" s="289"/>
      <c r="M372" s="289"/>
      <c r="N372" s="289"/>
      <c r="O372" s="289"/>
      <c r="P372" s="289"/>
      <c r="Q372" s="289"/>
      <c r="R372" s="289"/>
      <c r="S372" s="290"/>
      <c r="T372" s="290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64"/>
      <c r="C373" s="264"/>
      <c r="D373" s="264"/>
      <c r="E373" s="264"/>
      <c r="F373" s="264"/>
      <c r="G373" s="264"/>
      <c r="H373" s="264"/>
      <c r="I373" s="289"/>
      <c r="J373" s="289"/>
      <c r="K373" s="289"/>
      <c r="L373" s="289"/>
      <c r="M373" s="289"/>
      <c r="N373" s="289"/>
      <c r="O373" s="289"/>
      <c r="P373" s="289"/>
      <c r="Q373" s="289"/>
      <c r="R373" s="289"/>
      <c r="S373" s="290"/>
      <c r="T373" s="290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64"/>
      <c r="C374" s="264"/>
      <c r="D374" s="264"/>
      <c r="E374" s="264"/>
      <c r="F374" s="264"/>
      <c r="G374" s="264"/>
      <c r="H374" s="264"/>
      <c r="I374" s="289"/>
      <c r="J374" s="289"/>
      <c r="K374" s="289"/>
      <c r="L374" s="289"/>
      <c r="M374" s="289"/>
      <c r="N374" s="289"/>
      <c r="O374" s="289"/>
      <c r="P374" s="289"/>
      <c r="Q374" s="289"/>
      <c r="R374" s="289"/>
      <c r="S374" s="290"/>
      <c r="T374" s="290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64"/>
      <c r="C375" s="264"/>
      <c r="D375" s="264"/>
      <c r="E375" s="264"/>
      <c r="F375" s="264"/>
      <c r="G375" s="264"/>
      <c r="H375" s="264"/>
      <c r="I375" s="289"/>
      <c r="J375" s="289"/>
      <c r="K375" s="289"/>
      <c r="L375" s="289"/>
      <c r="M375" s="289"/>
      <c r="N375" s="289"/>
      <c r="O375" s="289"/>
      <c r="P375" s="289"/>
      <c r="Q375" s="289"/>
      <c r="R375" s="289"/>
      <c r="S375" s="290"/>
      <c r="T375" s="290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64"/>
      <c r="C376" s="264"/>
      <c r="D376" s="264"/>
      <c r="E376" s="264"/>
      <c r="F376" s="264"/>
      <c r="G376" s="264"/>
      <c r="H376" s="264"/>
      <c r="I376" s="289"/>
      <c r="J376" s="289"/>
      <c r="K376" s="289"/>
      <c r="L376" s="289"/>
      <c r="M376" s="289"/>
      <c r="N376" s="289"/>
      <c r="O376" s="289"/>
      <c r="P376" s="289"/>
      <c r="Q376" s="289"/>
      <c r="R376" s="289"/>
      <c r="S376" s="290"/>
      <c r="T376" s="290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64"/>
      <c r="C377" s="264"/>
      <c r="D377" s="264"/>
      <c r="E377" s="264"/>
      <c r="F377" s="264"/>
      <c r="G377" s="264"/>
      <c r="H377" s="264"/>
      <c r="I377" s="289"/>
      <c r="J377" s="289"/>
      <c r="K377" s="289"/>
      <c r="L377" s="289"/>
      <c r="M377" s="289"/>
      <c r="N377" s="289"/>
      <c r="O377" s="289"/>
      <c r="P377" s="289"/>
      <c r="Q377" s="289"/>
      <c r="R377" s="289"/>
      <c r="S377" s="290"/>
      <c r="T377" s="290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64"/>
      <c r="C378" s="264"/>
      <c r="D378" s="264"/>
      <c r="E378" s="264"/>
      <c r="F378" s="264"/>
      <c r="G378" s="264"/>
      <c r="H378" s="264"/>
      <c r="I378" s="289"/>
      <c r="J378" s="289"/>
      <c r="K378" s="289"/>
      <c r="L378" s="289"/>
      <c r="M378" s="289"/>
      <c r="N378" s="289"/>
      <c r="O378" s="289"/>
      <c r="P378" s="289"/>
      <c r="Q378" s="289"/>
      <c r="R378" s="289"/>
      <c r="S378" s="290"/>
      <c r="T378" s="290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64"/>
      <c r="C379" s="264"/>
      <c r="D379" s="264"/>
      <c r="E379" s="264"/>
      <c r="F379" s="264"/>
      <c r="G379" s="264"/>
      <c r="H379" s="264"/>
      <c r="I379" s="289"/>
      <c r="J379" s="289"/>
      <c r="K379" s="289"/>
      <c r="L379" s="289"/>
      <c r="M379" s="289"/>
      <c r="N379" s="289"/>
      <c r="O379" s="289"/>
      <c r="P379" s="289"/>
      <c r="Q379" s="289"/>
      <c r="R379" s="289"/>
      <c r="S379" s="290"/>
      <c r="T379" s="290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64"/>
      <c r="C380" s="264"/>
      <c r="D380" s="264"/>
      <c r="E380" s="264"/>
      <c r="F380" s="264"/>
      <c r="G380" s="264"/>
      <c r="H380" s="264"/>
      <c r="I380" s="289"/>
      <c r="J380" s="289"/>
      <c r="K380" s="289"/>
      <c r="L380" s="289"/>
      <c r="M380" s="289"/>
      <c r="N380" s="289"/>
      <c r="O380" s="289"/>
      <c r="P380" s="289"/>
      <c r="Q380" s="289"/>
      <c r="R380" s="289"/>
      <c r="S380" s="290"/>
      <c r="T380" s="290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64"/>
      <c r="C381" s="264"/>
      <c r="D381" s="264"/>
      <c r="E381" s="264"/>
      <c r="F381" s="264"/>
      <c r="G381" s="264"/>
      <c r="H381" s="264"/>
      <c r="I381" s="289"/>
      <c r="J381" s="289"/>
      <c r="K381" s="289"/>
      <c r="L381" s="289"/>
      <c r="M381" s="289"/>
      <c r="N381" s="289"/>
      <c r="O381" s="289"/>
      <c r="P381" s="289"/>
      <c r="Q381" s="289"/>
      <c r="R381" s="289"/>
      <c r="S381" s="290"/>
      <c r="T381" s="290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64"/>
      <c r="C382" s="264"/>
      <c r="D382" s="264"/>
      <c r="E382" s="264"/>
      <c r="F382" s="264"/>
      <c r="G382" s="264"/>
      <c r="H382" s="264"/>
      <c r="I382" s="289"/>
      <c r="J382" s="289"/>
      <c r="K382" s="289"/>
      <c r="L382" s="289"/>
      <c r="M382" s="289"/>
      <c r="N382" s="289"/>
      <c r="O382" s="289"/>
      <c r="P382" s="289"/>
      <c r="Q382" s="289"/>
      <c r="R382" s="289"/>
      <c r="S382" s="290"/>
      <c r="T382" s="290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64"/>
      <c r="C383" s="264"/>
      <c r="D383" s="264"/>
      <c r="E383" s="264"/>
      <c r="F383" s="264"/>
      <c r="G383" s="264"/>
      <c r="H383" s="264"/>
      <c r="I383" s="289"/>
      <c r="J383" s="289"/>
      <c r="K383" s="289"/>
      <c r="L383" s="289"/>
      <c r="M383" s="289"/>
      <c r="N383" s="289"/>
      <c r="O383" s="289"/>
      <c r="P383" s="289"/>
      <c r="Q383" s="289"/>
      <c r="R383" s="289"/>
      <c r="S383" s="290"/>
      <c r="T383" s="290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64"/>
      <c r="C384" s="264"/>
      <c r="D384" s="264"/>
      <c r="E384" s="264"/>
      <c r="F384" s="264"/>
      <c r="G384" s="264"/>
      <c r="H384" s="264"/>
      <c r="I384" s="289"/>
      <c r="J384" s="289"/>
      <c r="K384" s="289"/>
      <c r="L384" s="289"/>
      <c r="M384" s="289"/>
      <c r="N384" s="289"/>
      <c r="O384" s="289"/>
      <c r="P384" s="289"/>
      <c r="Q384" s="289"/>
      <c r="R384" s="289"/>
      <c r="S384" s="290"/>
      <c r="T384" s="290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64"/>
      <c r="C385" s="264"/>
      <c r="D385" s="264"/>
      <c r="E385" s="264"/>
      <c r="F385" s="264"/>
      <c r="G385" s="264"/>
      <c r="H385" s="264"/>
      <c r="I385" s="289"/>
      <c r="J385" s="289"/>
      <c r="K385" s="289"/>
      <c r="L385" s="289"/>
      <c r="M385" s="289"/>
      <c r="N385" s="289"/>
      <c r="O385" s="289"/>
      <c r="P385" s="289"/>
      <c r="Q385" s="289"/>
      <c r="R385" s="289"/>
      <c r="S385" s="290"/>
      <c r="T385" s="290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64"/>
      <c r="C386" s="264"/>
      <c r="D386" s="264"/>
      <c r="E386" s="264"/>
      <c r="F386" s="264"/>
      <c r="G386" s="264"/>
      <c r="H386" s="264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90"/>
      <c r="T386" s="290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64"/>
      <c r="C387" s="264"/>
      <c r="D387" s="264"/>
      <c r="E387" s="264"/>
      <c r="F387" s="264"/>
      <c r="G387" s="264"/>
      <c r="H387" s="264"/>
      <c r="I387" s="289"/>
      <c r="J387" s="289"/>
      <c r="K387" s="289"/>
      <c r="L387" s="289"/>
      <c r="M387" s="289"/>
      <c r="N387" s="289"/>
      <c r="O387" s="289"/>
      <c r="P387" s="289"/>
      <c r="Q387" s="289"/>
      <c r="R387" s="289"/>
      <c r="S387" s="290"/>
      <c r="T387" s="290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64"/>
      <c r="C388" s="264"/>
      <c r="D388" s="264"/>
      <c r="E388" s="264"/>
      <c r="F388" s="264"/>
      <c r="G388" s="264"/>
      <c r="H388" s="264"/>
      <c r="I388" s="289"/>
      <c r="J388" s="289"/>
      <c r="K388" s="289"/>
      <c r="L388" s="289"/>
      <c r="M388" s="289"/>
      <c r="N388" s="289"/>
      <c r="O388" s="289"/>
      <c r="P388" s="289"/>
      <c r="Q388" s="289"/>
      <c r="R388" s="289"/>
      <c r="S388" s="290"/>
      <c r="T388" s="290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64"/>
      <c r="C389" s="264"/>
      <c r="D389" s="264"/>
      <c r="E389" s="264"/>
      <c r="F389" s="264"/>
      <c r="G389" s="264"/>
      <c r="H389" s="264"/>
      <c r="I389" s="289"/>
      <c r="J389" s="289"/>
      <c r="K389" s="289"/>
      <c r="L389" s="289"/>
      <c r="M389" s="289"/>
      <c r="N389" s="289"/>
      <c r="O389" s="289"/>
      <c r="P389" s="289"/>
      <c r="Q389" s="289"/>
      <c r="R389" s="289"/>
      <c r="S389" s="290"/>
      <c r="T389" s="290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64"/>
      <c r="C390" s="264"/>
      <c r="D390" s="264"/>
      <c r="E390" s="264"/>
      <c r="F390" s="264"/>
      <c r="G390" s="264"/>
      <c r="H390" s="264"/>
      <c r="I390" s="289"/>
      <c r="J390" s="289"/>
      <c r="K390" s="289"/>
      <c r="L390" s="289"/>
      <c r="M390" s="289"/>
      <c r="N390" s="289"/>
      <c r="O390" s="289"/>
      <c r="P390" s="289"/>
      <c r="Q390" s="289"/>
      <c r="R390" s="289"/>
      <c r="S390" s="290"/>
      <c r="T390" s="290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64"/>
      <c r="C391" s="264"/>
      <c r="D391" s="264"/>
      <c r="E391" s="264"/>
      <c r="F391" s="264"/>
      <c r="G391" s="264"/>
      <c r="H391" s="264"/>
      <c r="I391" s="289"/>
      <c r="J391" s="289"/>
      <c r="K391" s="289"/>
      <c r="L391" s="289"/>
      <c r="M391" s="289"/>
      <c r="N391" s="289"/>
      <c r="O391" s="289"/>
      <c r="P391" s="289"/>
      <c r="Q391" s="289"/>
      <c r="R391" s="289"/>
      <c r="S391" s="290"/>
      <c r="T391" s="290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64"/>
      <c r="C392" s="264"/>
      <c r="D392" s="264"/>
      <c r="E392" s="264"/>
      <c r="F392" s="264"/>
      <c r="G392" s="264"/>
      <c r="H392" s="264"/>
      <c r="I392" s="289"/>
      <c r="J392" s="289"/>
      <c r="K392" s="289"/>
      <c r="L392" s="289"/>
      <c r="M392" s="289"/>
      <c r="N392" s="289"/>
      <c r="O392" s="289"/>
      <c r="P392" s="289"/>
      <c r="Q392" s="289"/>
      <c r="R392" s="289"/>
      <c r="S392" s="290"/>
      <c r="T392" s="290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64"/>
      <c r="C393" s="264"/>
      <c r="D393" s="264"/>
      <c r="E393" s="264"/>
      <c r="F393" s="264"/>
      <c r="G393" s="264"/>
      <c r="H393" s="264"/>
      <c r="I393" s="289"/>
      <c r="J393" s="289"/>
      <c r="K393" s="289"/>
      <c r="L393" s="289"/>
      <c r="M393" s="289"/>
      <c r="N393" s="289"/>
      <c r="O393" s="289"/>
      <c r="P393" s="289"/>
      <c r="Q393" s="289"/>
      <c r="R393" s="289"/>
      <c r="S393" s="290"/>
      <c r="T393" s="290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64"/>
      <c r="C394" s="264"/>
      <c r="D394" s="264"/>
      <c r="E394" s="264"/>
      <c r="F394" s="264"/>
      <c r="G394" s="264"/>
      <c r="H394" s="264"/>
      <c r="I394" s="289"/>
      <c r="J394" s="289"/>
      <c r="K394" s="289"/>
      <c r="L394" s="289"/>
      <c r="M394" s="289"/>
      <c r="N394" s="289"/>
      <c r="O394" s="289"/>
      <c r="P394" s="289"/>
      <c r="Q394" s="289"/>
      <c r="R394" s="289"/>
      <c r="S394" s="290"/>
      <c r="T394" s="290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64"/>
      <c r="C395" s="264"/>
      <c r="D395" s="264"/>
      <c r="E395" s="264"/>
      <c r="F395" s="264"/>
      <c r="G395" s="264"/>
      <c r="H395" s="264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90"/>
      <c r="T395" s="290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64"/>
      <c r="C396" s="264"/>
      <c r="D396" s="264"/>
      <c r="E396" s="264"/>
      <c r="F396" s="264"/>
      <c r="G396" s="264"/>
      <c r="H396" s="264"/>
      <c r="I396" s="289"/>
      <c r="J396" s="289"/>
      <c r="K396" s="289"/>
      <c r="L396" s="289"/>
      <c r="M396" s="289"/>
      <c r="N396" s="289"/>
      <c r="O396" s="289"/>
      <c r="P396" s="289"/>
      <c r="Q396" s="289"/>
      <c r="R396" s="289"/>
      <c r="S396" s="290"/>
      <c r="T396" s="290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64"/>
      <c r="C397" s="264"/>
      <c r="D397" s="264"/>
      <c r="E397" s="264"/>
      <c r="F397" s="264"/>
      <c r="G397" s="264"/>
      <c r="H397" s="264"/>
      <c r="I397" s="289"/>
      <c r="J397" s="289"/>
      <c r="K397" s="289"/>
      <c r="L397" s="289"/>
      <c r="M397" s="289"/>
      <c r="N397" s="289"/>
      <c r="O397" s="289"/>
      <c r="P397" s="289"/>
      <c r="Q397" s="289"/>
      <c r="R397" s="289"/>
      <c r="S397" s="290"/>
      <c r="T397" s="290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64"/>
      <c r="C398" s="264"/>
      <c r="D398" s="264"/>
      <c r="E398" s="264"/>
      <c r="F398" s="264"/>
      <c r="G398" s="264"/>
      <c r="H398" s="264"/>
      <c r="I398" s="289"/>
      <c r="J398" s="289"/>
      <c r="K398" s="289"/>
      <c r="L398" s="289"/>
      <c r="M398" s="289"/>
      <c r="N398" s="289"/>
      <c r="O398" s="289"/>
      <c r="P398" s="289"/>
      <c r="Q398" s="289"/>
      <c r="R398" s="289"/>
      <c r="S398" s="290"/>
      <c r="T398" s="290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64"/>
      <c r="C399" s="264"/>
      <c r="D399" s="264"/>
      <c r="E399" s="264"/>
      <c r="F399" s="264"/>
      <c r="G399" s="264"/>
      <c r="H399" s="264"/>
      <c r="I399" s="289"/>
      <c r="J399" s="289"/>
      <c r="K399" s="289"/>
      <c r="L399" s="289"/>
      <c r="M399" s="289"/>
      <c r="N399" s="289"/>
      <c r="O399" s="289"/>
      <c r="P399" s="289"/>
      <c r="Q399" s="289"/>
      <c r="R399" s="289"/>
      <c r="S399" s="290"/>
      <c r="T399" s="290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64"/>
      <c r="C400" s="264"/>
      <c r="D400" s="264"/>
      <c r="E400" s="264"/>
      <c r="F400" s="264"/>
      <c r="G400" s="264"/>
      <c r="H400" s="264"/>
      <c r="I400" s="289"/>
      <c r="J400" s="289"/>
      <c r="K400" s="289"/>
      <c r="L400" s="289"/>
      <c r="M400" s="289"/>
      <c r="N400" s="289"/>
      <c r="O400" s="289"/>
      <c r="P400" s="289"/>
      <c r="Q400" s="289"/>
      <c r="R400" s="289"/>
      <c r="S400" s="290"/>
      <c r="T400" s="290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64"/>
      <c r="C401" s="264"/>
      <c r="D401" s="264"/>
      <c r="E401" s="264"/>
      <c r="F401" s="264"/>
      <c r="G401" s="264"/>
      <c r="H401" s="264"/>
      <c r="I401" s="289"/>
      <c r="J401" s="289"/>
      <c r="K401" s="289"/>
      <c r="L401" s="289"/>
      <c r="M401" s="289"/>
      <c r="N401" s="289"/>
      <c r="O401" s="289"/>
      <c r="P401" s="289"/>
      <c r="Q401" s="289"/>
      <c r="R401" s="289"/>
      <c r="S401" s="290"/>
      <c r="T401" s="290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64"/>
      <c r="C402" s="264"/>
      <c r="D402" s="264"/>
      <c r="E402" s="264"/>
      <c r="F402" s="264"/>
      <c r="G402" s="264"/>
      <c r="H402" s="264"/>
      <c r="I402" s="289"/>
      <c r="J402" s="289"/>
      <c r="K402" s="289"/>
      <c r="L402" s="289"/>
      <c r="M402" s="289"/>
      <c r="N402" s="289"/>
      <c r="O402" s="289"/>
      <c r="P402" s="289"/>
      <c r="Q402" s="289"/>
      <c r="R402" s="289"/>
      <c r="S402" s="290"/>
      <c r="T402" s="290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64"/>
      <c r="C403" s="264"/>
      <c r="D403" s="264"/>
      <c r="E403" s="264"/>
      <c r="F403" s="264"/>
      <c r="G403" s="264"/>
      <c r="H403" s="264"/>
      <c r="I403" s="289"/>
      <c r="J403" s="289"/>
      <c r="K403" s="289"/>
      <c r="L403" s="289"/>
      <c r="M403" s="289"/>
      <c r="N403" s="289"/>
      <c r="O403" s="289"/>
      <c r="P403" s="289"/>
      <c r="Q403" s="289"/>
      <c r="R403" s="289"/>
      <c r="S403" s="290"/>
      <c r="T403" s="290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64"/>
      <c r="C404" s="264"/>
      <c r="D404" s="264"/>
      <c r="E404" s="264"/>
      <c r="F404" s="264"/>
      <c r="G404" s="264"/>
      <c r="H404" s="264"/>
      <c r="I404" s="289"/>
      <c r="J404" s="289"/>
      <c r="K404" s="289"/>
      <c r="L404" s="289"/>
      <c r="M404" s="289"/>
      <c r="N404" s="289"/>
      <c r="O404" s="289"/>
      <c r="P404" s="289"/>
      <c r="Q404" s="289"/>
      <c r="R404" s="289"/>
      <c r="S404" s="290"/>
      <c r="T404" s="290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64"/>
      <c r="C405" s="264"/>
      <c r="D405" s="264"/>
      <c r="E405" s="264"/>
      <c r="F405" s="264"/>
      <c r="G405" s="264"/>
      <c r="H405" s="264"/>
      <c r="I405" s="289"/>
      <c r="J405" s="289"/>
      <c r="K405" s="289"/>
      <c r="L405" s="289"/>
      <c r="M405" s="289"/>
      <c r="N405" s="289"/>
      <c r="O405" s="289"/>
      <c r="P405" s="289"/>
      <c r="Q405" s="289"/>
      <c r="R405" s="289"/>
      <c r="S405" s="290"/>
      <c r="T405" s="290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64"/>
      <c r="C406" s="264"/>
      <c r="D406" s="264"/>
      <c r="E406" s="264"/>
      <c r="F406" s="264"/>
      <c r="G406" s="264"/>
      <c r="H406" s="264"/>
      <c r="I406" s="289"/>
      <c r="J406" s="289"/>
      <c r="K406" s="289"/>
      <c r="L406" s="289"/>
      <c r="M406" s="289"/>
      <c r="N406" s="289"/>
      <c r="O406" s="289"/>
      <c r="P406" s="289"/>
      <c r="Q406" s="289"/>
      <c r="R406" s="289"/>
      <c r="S406" s="290"/>
      <c r="T406" s="290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64"/>
      <c r="C407" s="264"/>
      <c r="D407" s="264"/>
      <c r="E407" s="264"/>
      <c r="F407" s="264"/>
      <c r="G407" s="264"/>
      <c r="H407" s="264"/>
      <c r="I407" s="289"/>
      <c r="J407" s="289"/>
      <c r="K407" s="289"/>
      <c r="L407" s="289"/>
      <c r="M407" s="289"/>
      <c r="N407" s="289"/>
      <c r="O407" s="289"/>
      <c r="P407" s="289"/>
      <c r="Q407" s="289"/>
      <c r="R407" s="289"/>
      <c r="S407" s="290"/>
      <c r="T407" s="290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64"/>
      <c r="C408" s="264"/>
      <c r="D408" s="264"/>
      <c r="E408" s="264"/>
      <c r="F408" s="264"/>
      <c r="G408" s="264"/>
      <c r="H408" s="264"/>
      <c r="I408" s="289"/>
      <c r="J408" s="289"/>
      <c r="K408" s="289"/>
      <c r="L408" s="289"/>
      <c r="M408" s="289"/>
      <c r="N408" s="289"/>
      <c r="O408" s="289"/>
      <c r="P408" s="289"/>
      <c r="Q408" s="289"/>
      <c r="R408" s="289"/>
      <c r="S408" s="290"/>
      <c r="T408" s="290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64"/>
      <c r="C409" s="264"/>
      <c r="D409" s="264"/>
      <c r="E409" s="264"/>
      <c r="F409" s="264"/>
      <c r="G409" s="264"/>
      <c r="H409" s="264"/>
      <c r="I409" s="289"/>
      <c r="J409" s="289"/>
      <c r="K409" s="289"/>
      <c r="L409" s="289"/>
      <c r="M409" s="289"/>
      <c r="N409" s="289"/>
      <c r="O409" s="289"/>
      <c r="P409" s="289"/>
      <c r="Q409" s="289"/>
      <c r="R409" s="289"/>
      <c r="S409" s="290"/>
      <c r="T409" s="290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64"/>
      <c r="C410" s="264"/>
      <c r="D410" s="264"/>
      <c r="E410" s="264"/>
      <c r="F410" s="264"/>
      <c r="G410" s="264"/>
      <c r="H410" s="264"/>
      <c r="I410" s="289"/>
      <c r="J410" s="289"/>
      <c r="K410" s="289"/>
      <c r="L410" s="289"/>
      <c r="M410" s="289"/>
      <c r="N410" s="289"/>
      <c r="O410" s="289"/>
      <c r="P410" s="289"/>
      <c r="Q410" s="289"/>
      <c r="R410" s="289"/>
      <c r="S410" s="290"/>
      <c r="T410" s="290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64"/>
      <c r="C411" s="264"/>
      <c r="D411" s="264"/>
      <c r="E411" s="264"/>
      <c r="F411" s="264"/>
      <c r="G411" s="264"/>
      <c r="H411" s="264"/>
      <c r="I411" s="289"/>
      <c r="J411" s="289"/>
      <c r="K411" s="289"/>
      <c r="L411" s="289"/>
      <c r="M411" s="289"/>
      <c r="N411" s="289"/>
      <c r="O411" s="289"/>
      <c r="P411" s="289"/>
      <c r="Q411" s="289"/>
      <c r="R411" s="289"/>
      <c r="S411" s="290"/>
      <c r="T411" s="290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64"/>
      <c r="C412" s="264"/>
      <c r="D412" s="264"/>
      <c r="E412" s="264"/>
      <c r="F412" s="264"/>
      <c r="G412" s="264"/>
      <c r="H412" s="264"/>
      <c r="I412" s="289"/>
      <c r="J412" s="289"/>
      <c r="K412" s="289"/>
      <c r="L412" s="289"/>
      <c r="M412" s="289"/>
      <c r="N412" s="289"/>
      <c r="O412" s="289"/>
      <c r="P412" s="289"/>
      <c r="Q412" s="289"/>
      <c r="R412" s="289"/>
      <c r="S412" s="290"/>
      <c r="T412" s="290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64"/>
      <c r="C413" s="264"/>
      <c r="D413" s="264"/>
      <c r="E413" s="264"/>
      <c r="F413" s="264"/>
      <c r="G413" s="264"/>
      <c r="H413" s="264"/>
      <c r="I413" s="289"/>
      <c r="J413" s="289"/>
      <c r="K413" s="289"/>
      <c r="L413" s="289"/>
      <c r="M413" s="289"/>
      <c r="N413" s="289"/>
      <c r="O413" s="289"/>
      <c r="P413" s="289"/>
      <c r="Q413" s="289"/>
      <c r="R413" s="289"/>
      <c r="S413" s="290"/>
      <c r="T413" s="290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64"/>
      <c r="C414" s="264"/>
      <c r="D414" s="264"/>
      <c r="E414" s="264"/>
      <c r="F414" s="264"/>
      <c r="G414" s="264"/>
      <c r="H414" s="264"/>
      <c r="I414" s="289"/>
      <c r="J414" s="289"/>
      <c r="K414" s="289"/>
      <c r="L414" s="289"/>
      <c r="M414" s="289"/>
      <c r="N414" s="289"/>
      <c r="O414" s="289"/>
      <c r="P414" s="289"/>
      <c r="Q414" s="289"/>
      <c r="R414" s="289"/>
      <c r="S414" s="290"/>
      <c r="T414" s="290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64"/>
      <c r="C415" s="264"/>
      <c r="D415" s="264"/>
      <c r="E415" s="264"/>
      <c r="F415" s="264"/>
      <c r="G415" s="264"/>
      <c r="H415" s="264"/>
      <c r="I415" s="289"/>
      <c r="J415" s="289"/>
      <c r="K415" s="289"/>
      <c r="L415" s="289"/>
      <c r="M415" s="289"/>
      <c r="N415" s="289"/>
      <c r="O415" s="289"/>
      <c r="P415" s="289"/>
      <c r="Q415" s="289"/>
      <c r="R415" s="289"/>
      <c r="S415" s="290"/>
      <c r="T415" s="290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64"/>
      <c r="C416" s="264"/>
      <c r="D416" s="264"/>
      <c r="E416" s="264"/>
      <c r="F416" s="264"/>
      <c r="G416" s="264"/>
      <c r="H416" s="264"/>
      <c r="I416" s="289"/>
      <c r="J416" s="289"/>
      <c r="K416" s="289"/>
      <c r="L416" s="289"/>
      <c r="M416" s="289"/>
      <c r="N416" s="289"/>
      <c r="O416" s="289"/>
      <c r="P416" s="289"/>
      <c r="Q416" s="289"/>
      <c r="R416" s="289"/>
      <c r="S416" s="290"/>
      <c r="T416" s="290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64"/>
      <c r="C417" s="264"/>
      <c r="D417" s="264"/>
      <c r="E417" s="264"/>
      <c r="F417" s="264"/>
      <c r="G417" s="264"/>
      <c r="H417" s="264"/>
      <c r="I417" s="289"/>
      <c r="J417" s="289"/>
      <c r="K417" s="289"/>
      <c r="L417" s="289"/>
      <c r="M417" s="289"/>
      <c r="N417" s="289"/>
      <c r="O417" s="289"/>
      <c r="P417" s="289"/>
      <c r="Q417" s="289"/>
      <c r="R417" s="289"/>
      <c r="S417" s="290"/>
      <c r="T417" s="290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64"/>
      <c r="C418" s="264"/>
      <c r="D418" s="264"/>
      <c r="E418" s="264"/>
      <c r="F418" s="264"/>
      <c r="G418" s="264"/>
      <c r="H418" s="264"/>
      <c r="I418" s="289"/>
      <c r="J418" s="289"/>
      <c r="K418" s="289"/>
      <c r="L418" s="289"/>
      <c r="M418" s="289"/>
      <c r="N418" s="289"/>
      <c r="O418" s="289"/>
      <c r="P418" s="289"/>
      <c r="Q418" s="289"/>
      <c r="R418" s="289"/>
      <c r="S418" s="290"/>
      <c r="T418" s="290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64"/>
      <c r="C419" s="264"/>
      <c r="D419" s="264"/>
      <c r="E419" s="264"/>
      <c r="F419" s="264"/>
      <c r="G419" s="264"/>
      <c r="H419" s="264"/>
      <c r="I419" s="289"/>
      <c r="J419" s="289"/>
      <c r="K419" s="289"/>
      <c r="L419" s="289"/>
      <c r="M419" s="289"/>
      <c r="N419" s="289"/>
      <c r="O419" s="289"/>
      <c r="P419" s="289"/>
      <c r="Q419" s="289"/>
      <c r="R419" s="289"/>
      <c r="S419" s="290"/>
      <c r="T419" s="290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64"/>
      <c r="C420" s="264"/>
      <c r="D420" s="264"/>
      <c r="E420" s="264"/>
      <c r="F420" s="264"/>
      <c r="G420" s="264"/>
      <c r="H420" s="264"/>
      <c r="I420" s="289"/>
      <c r="J420" s="289"/>
      <c r="K420" s="289"/>
      <c r="L420" s="289"/>
      <c r="M420" s="289"/>
      <c r="N420" s="289"/>
      <c r="O420" s="289"/>
      <c r="P420" s="289"/>
      <c r="Q420" s="289"/>
      <c r="R420" s="289"/>
      <c r="S420" s="290"/>
      <c r="T420" s="290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64"/>
      <c r="C421" s="264"/>
      <c r="D421" s="264"/>
      <c r="E421" s="264"/>
      <c r="F421" s="264"/>
      <c r="G421" s="264"/>
      <c r="H421" s="264"/>
      <c r="I421" s="289"/>
      <c r="J421" s="289"/>
      <c r="K421" s="289"/>
      <c r="L421" s="289"/>
      <c r="M421" s="289"/>
      <c r="N421" s="289"/>
      <c r="O421" s="289"/>
      <c r="P421" s="289"/>
      <c r="Q421" s="289"/>
      <c r="R421" s="289"/>
      <c r="S421" s="290"/>
      <c r="T421" s="290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64"/>
      <c r="C422" s="264"/>
      <c r="D422" s="264"/>
      <c r="E422" s="264"/>
      <c r="F422" s="264"/>
      <c r="G422" s="264"/>
      <c r="H422" s="264"/>
      <c r="I422" s="289"/>
      <c r="J422" s="289"/>
      <c r="K422" s="289"/>
      <c r="L422" s="289"/>
      <c r="M422" s="289"/>
      <c r="N422" s="289"/>
      <c r="O422" s="289"/>
      <c r="P422" s="289"/>
      <c r="Q422" s="289"/>
      <c r="R422" s="289"/>
      <c r="S422" s="290"/>
      <c r="T422" s="290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64"/>
      <c r="C423" s="264"/>
      <c r="D423" s="264"/>
      <c r="E423" s="264"/>
      <c r="F423" s="264"/>
      <c r="G423" s="264"/>
      <c r="H423" s="264"/>
      <c r="I423" s="289"/>
      <c r="J423" s="289"/>
      <c r="K423" s="289"/>
      <c r="L423" s="289"/>
      <c r="M423" s="289"/>
      <c r="N423" s="289"/>
      <c r="O423" s="289"/>
      <c r="P423" s="289"/>
      <c r="Q423" s="289"/>
      <c r="R423" s="289"/>
      <c r="S423" s="290"/>
      <c r="T423" s="290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64"/>
      <c r="C424" s="264"/>
      <c r="D424" s="264"/>
      <c r="E424" s="264"/>
      <c r="F424" s="264"/>
      <c r="G424" s="264"/>
      <c r="H424" s="264"/>
      <c r="I424" s="289"/>
      <c r="J424" s="289"/>
      <c r="K424" s="289"/>
      <c r="L424" s="289"/>
      <c r="M424" s="289"/>
      <c r="N424" s="289"/>
      <c r="O424" s="289"/>
      <c r="P424" s="289"/>
      <c r="Q424" s="289"/>
      <c r="R424" s="289"/>
      <c r="S424" s="290"/>
      <c r="T424" s="290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64"/>
      <c r="C425" s="264"/>
      <c r="D425" s="264"/>
      <c r="E425" s="264"/>
      <c r="F425" s="264"/>
      <c r="G425" s="264"/>
      <c r="H425" s="264"/>
      <c r="I425" s="289"/>
      <c r="J425" s="289"/>
      <c r="K425" s="289"/>
      <c r="L425" s="289"/>
      <c r="M425" s="289"/>
      <c r="N425" s="289"/>
      <c r="O425" s="289"/>
      <c r="P425" s="289"/>
      <c r="Q425" s="289"/>
      <c r="R425" s="289"/>
      <c r="S425" s="290"/>
      <c r="T425" s="290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64"/>
      <c r="C426" s="264"/>
      <c r="D426" s="264"/>
      <c r="E426" s="264"/>
      <c r="F426" s="264"/>
      <c r="G426" s="264"/>
      <c r="H426" s="264"/>
      <c r="I426" s="289"/>
      <c r="J426" s="289"/>
      <c r="K426" s="289"/>
      <c r="L426" s="289"/>
      <c r="M426" s="289"/>
      <c r="N426" s="289"/>
      <c r="O426" s="289"/>
      <c r="P426" s="289"/>
      <c r="Q426" s="289"/>
      <c r="R426" s="289"/>
      <c r="S426" s="290"/>
      <c r="T426" s="290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64"/>
      <c r="C427" s="264"/>
      <c r="D427" s="264"/>
      <c r="E427" s="264"/>
      <c r="F427" s="264"/>
      <c r="G427" s="264"/>
      <c r="H427" s="264"/>
      <c r="I427" s="289"/>
      <c r="J427" s="289"/>
      <c r="K427" s="289"/>
      <c r="L427" s="289"/>
      <c r="M427" s="289"/>
      <c r="N427" s="289"/>
      <c r="O427" s="289"/>
      <c r="P427" s="289"/>
      <c r="Q427" s="289"/>
      <c r="R427" s="289"/>
      <c r="S427" s="290"/>
      <c r="T427" s="290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64"/>
      <c r="C428" s="264"/>
      <c r="D428" s="264"/>
      <c r="E428" s="264"/>
      <c r="F428" s="264"/>
      <c r="G428" s="264"/>
      <c r="H428" s="264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90"/>
      <c r="T428" s="290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64"/>
      <c r="C429" s="264"/>
      <c r="D429" s="264"/>
      <c r="E429" s="264"/>
      <c r="F429" s="264"/>
      <c r="G429" s="264"/>
      <c r="H429" s="264"/>
      <c r="I429" s="289"/>
      <c r="J429" s="289"/>
      <c r="K429" s="289"/>
      <c r="L429" s="289"/>
      <c r="M429" s="289"/>
      <c r="N429" s="289"/>
      <c r="O429" s="289"/>
      <c r="P429" s="289"/>
      <c r="Q429" s="289"/>
      <c r="R429" s="289"/>
      <c r="S429" s="290"/>
      <c r="T429" s="290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64"/>
      <c r="C430" s="264"/>
      <c r="D430" s="264"/>
      <c r="E430" s="264"/>
      <c r="F430" s="264"/>
      <c r="G430" s="264"/>
      <c r="H430" s="264"/>
      <c r="I430" s="289"/>
      <c r="J430" s="289"/>
      <c r="K430" s="289"/>
      <c r="L430" s="289"/>
      <c r="M430" s="289"/>
      <c r="N430" s="289"/>
      <c r="O430" s="289"/>
      <c r="P430" s="289"/>
      <c r="Q430" s="289"/>
      <c r="R430" s="289"/>
      <c r="S430" s="290"/>
      <c r="T430" s="290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64"/>
      <c r="C431" s="264"/>
      <c r="D431" s="264"/>
      <c r="E431" s="264"/>
      <c r="F431" s="264"/>
      <c r="G431" s="264"/>
      <c r="H431" s="264"/>
      <c r="I431" s="289"/>
      <c r="J431" s="289"/>
      <c r="K431" s="289"/>
      <c r="L431" s="289"/>
      <c r="M431" s="289"/>
      <c r="N431" s="289"/>
      <c r="O431" s="289"/>
      <c r="P431" s="289"/>
      <c r="Q431" s="289"/>
      <c r="R431" s="289"/>
      <c r="S431" s="290"/>
      <c r="T431" s="290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64"/>
      <c r="C432" s="264"/>
      <c r="D432" s="264"/>
      <c r="E432" s="264"/>
      <c r="F432" s="264"/>
      <c r="G432" s="264"/>
      <c r="H432" s="264"/>
      <c r="I432" s="289"/>
      <c r="J432" s="289"/>
      <c r="K432" s="289"/>
      <c r="L432" s="289"/>
      <c r="M432" s="289"/>
      <c r="N432" s="289"/>
      <c r="O432" s="289"/>
      <c r="P432" s="289"/>
      <c r="Q432" s="289"/>
      <c r="R432" s="289"/>
      <c r="S432" s="290"/>
      <c r="T432" s="290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64"/>
      <c r="C433" s="264"/>
      <c r="D433" s="264"/>
      <c r="E433" s="264"/>
      <c r="F433" s="264"/>
      <c r="G433" s="264"/>
      <c r="H433" s="264"/>
      <c r="I433" s="289"/>
      <c r="J433" s="289"/>
      <c r="K433" s="289"/>
      <c r="L433" s="289"/>
      <c r="M433" s="289"/>
      <c r="N433" s="289"/>
      <c r="O433" s="289"/>
      <c r="P433" s="289"/>
      <c r="Q433" s="289"/>
      <c r="R433" s="289"/>
      <c r="S433" s="290"/>
      <c r="T433" s="290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64"/>
      <c r="C434" s="264"/>
      <c r="D434" s="264"/>
      <c r="E434" s="264"/>
      <c r="F434" s="264"/>
      <c r="G434" s="264"/>
      <c r="H434" s="264"/>
      <c r="I434" s="289"/>
      <c r="J434" s="289"/>
      <c r="K434" s="289"/>
      <c r="L434" s="289"/>
      <c r="M434" s="289"/>
      <c r="N434" s="289"/>
      <c r="O434" s="289"/>
      <c r="P434" s="289"/>
      <c r="Q434" s="289"/>
      <c r="R434" s="289"/>
      <c r="S434" s="290"/>
      <c r="T434" s="290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64"/>
      <c r="C435" s="264"/>
      <c r="D435" s="264"/>
      <c r="E435" s="264"/>
      <c r="F435" s="264"/>
      <c r="G435" s="264"/>
      <c r="H435" s="264"/>
      <c r="I435" s="289"/>
      <c r="J435" s="289"/>
      <c r="K435" s="289"/>
      <c r="L435" s="289"/>
      <c r="M435" s="289"/>
      <c r="N435" s="289"/>
      <c r="O435" s="289"/>
      <c r="P435" s="289"/>
      <c r="Q435" s="289"/>
      <c r="R435" s="289"/>
      <c r="S435" s="290"/>
      <c r="T435" s="290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64"/>
      <c r="C436" s="264"/>
      <c r="D436" s="264"/>
      <c r="E436" s="264"/>
      <c r="F436" s="264"/>
      <c r="G436" s="264"/>
      <c r="H436" s="264"/>
      <c r="I436" s="289"/>
      <c r="J436" s="289"/>
      <c r="K436" s="289"/>
      <c r="L436" s="289"/>
      <c r="M436" s="289"/>
      <c r="N436" s="289"/>
      <c r="O436" s="289"/>
      <c r="P436" s="289"/>
      <c r="Q436" s="289"/>
      <c r="R436" s="289"/>
      <c r="S436" s="290"/>
      <c r="T436" s="290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64"/>
      <c r="C437" s="264"/>
      <c r="D437" s="264"/>
      <c r="E437" s="264"/>
      <c r="F437" s="264"/>
      <c r="G437" s="264"/>
      <c r="H437" s="264"/>
      <c r="I437" s="289"/>
      <c r="J437" s="289"/>
      <c r="K437" s="289"/>
      <c r="L437" s="289"/>
      <c r="M437" s="289"/>
      <c r="N437" s="289"/>
      <c r="O437" s="289"/>
      <c r="P437" s="289"/>
      <c r="Q437" s="289"/>
      <c r="R437" s="289"/>
      <c r="S437" s="290"/>
      <c r="T437" s="290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64"/>
      <c r="C438" s="264"/>
      <c r="D438" s="264"/>
      <c r="E438" s="264"/>
      <c r="F438" s="264"/>
      <c r="G438" s="264"/>
      <c r="H438" s="264"/>
      <c r="I438" s="289"/>
      <c r="J438" s="289"/>
      <c r="K438" s="289"/>
      <c r="L438" s="289"/>
      <c r="M438" s="289"/>
      <c r="N438" s="289"/>
      <c r="O438" s="289"/>
      <c r="P438" s="289"/>
      <c r="Q438" s="289"/>
      <c r="R438" s="289"/>
      <c r="S438" s="290"/>
      <c r="T438" s="290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64"/>
      <c r="C439" s="264"/>
      <c r="D439" s="264"/>
      <c r="E439" s="264"/>
      <c r="F439" s="264"/>
      <c r="G439" s="264"/>
      <c r="H439" s="264"/>
      <c r="I439" s="289"/>
      <c r="J439" s="289"/>
      <c r="K439" s="289"/>
      <c r="L439" s="289"/>
      <c r="M439" s="289"/>
      <c r="N439" s="289"/>
      <c r="O439" s="289"/>
      <c r="P439" s="289"/>
      <c r="Q439" s="289"/>
      <c r="R439" s="289"/>
      <c r="S439" s="290"/>
      <c r="T439" s="290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64"/>
      <c r="C440" s="264"/>
      <c r="D440" s="264"/>
      <c r="E440" s="264"/>
      <c r="F440" s="264"/>
      <c r="G440" s="264"/>
      <c r="H440" s="264"/>
      <c r="I440" s="289"/>
      <c r="J440" s="289"/>
      <c r="K440" s="289"/>
      <c r="L440" s="289"/>
      <c r="M440" s="289"/>
      <c r="N440" s="289"/>
      <c r="O440" s="289"/>
      <c r="P440" s="289"/>
      <c r="Q440" s="289"/>
      <c r="R440" s="289"/>
      <c r="S440" s="290"/>
      <c r="T440" s="290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64"/>
      <c r="C441" s="264"/>
      <c r="D441" s="264"/>
      <c r="E441" s="264"/>
      <c r="F441" s="264"/>
      <c r="G441" s="264"/>
      <c r="H441" s="264"/>
      <c r="I441" s="289"/>
      <c r="J441" s="289"/>
      <c r="K441" s="289"/>
      <c r="L441" s="289"/>
      <c r="M441" s="289"/>
      <c r="N441" s="289"/>
      <c r="O441" s="289"/>
      <c r="P441" s="289"/>
      <c r="Q441" s="289"/>
      <c r="R441" s="289"/>
      <c r="S441" s="290"/>
      <c r="T441" s="290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64"/>
      <c r="C442" s="264"/>
      <c r="D442" s="264"/>
      <c r="E442" s="264"/>
      <c r="F442" s="264"/>
      <c r="G442" s="264"/>
      <c r="H442" s="264"/>
      <c r="I442" s="289"/>
      <c r="J442" s="289"/>
      <c r="K442" s="289"/>
      <c r="L442" s="289"/>
      <c r="M442" s="289"/>
      <c r="N442" s="289"/>
      <c r="O442" s="289"/>
      <c r="P442" s="289"/>
      <c r="Q442" s="289"/>
      <c r="R442" s="289"/>
      <c r="S442" s="290"/>
      <c r="T442" s="290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64"/>
      <c r="C443" s="264"/>
      <c r="D443" s="264"/>
      <c r="E443" s="264"/>
      <c r="F443" s="264"/>
      <c r="G443" s="264"/>
      <c r="H443" s="264"/>
      <c r="I443" s="289"/>
      <c r="J443" s="289"/>
      <c r="K443" s="289"/>
      <c r="L443" s="289"/>
      <c r="M443" s="289"/>
      <c r="N443" s="289"/>
      <c r="O443" s="289"/>
      <c r="P443" s="289"/>
      <c r="Q443" s="289"/>
      <c r="R443" s="289"/>
      <c r="S443" s="290"/>
      <c r="T443" s="290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64"/>
      <c r="C444" s="264"/>
      <c r="D444" s="264"/>
      <c r="E444" s="264"/>
      <c r="F444" s="264"/>
      <c r="G444" s="264"/>
      <c r="H444" s="264"/>
      <c r="I444" s="289"/>
      <c r="J444" s="289"/>
      <c r="K444" s="289"/>
      <c r="L444" s="289"/>
      <c r="M444" s="289"/>
      <c r="N444" s="289"/>
      <c r="O444" s="289"/>
      <c r="P444" s="289"/>
      <c r="Q444" s="289"/>
      <c r="R444" s="289"/>
      <c r="S444" s="290"/>
      <c r="T444" s="290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64"/>
      <c r="C445" s="264"/>
      <c r="D445" s="264"/>
      <c r="E445" s="264"/>
      <c r="F445" s="264"/>
      <c r="G445" s="264"/>
      <c r="H445" s="264"/>
      <c r="I445" s="289"/>
      <c r="J445" s="289"/>
      <c r="K445" s="289"/>
      <c r="L445" s="289"/>
      <c r="M445" s="289"/>
      <c r="N445" s="289"/>
      <c r="O445" s="289"/>
      <c r="P445" s="289"/>
      <c r="Q445" s="289"/>
      <c r="R445" s="289"/>
      <c r="S445" s="290"/>
      <c r="T445" s="290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64"/>
      <c r="C446" s="264"/>
      <c r="D446" s="264"/>
      <c r="E446" s="264"/>
      <c r="F446" s="264"/>
      <c r="G446" s="264"/>
      <c r="H446" s="264"/>
      <c r="I446" s="289"/>
      <c r="J446" s="289"/>
      <c r="K446" s="289"/>
      <c r="L446" s="289"/>
      <c r="M446" s="289"/>
      <c r="N446" s="289"/>
      <c r="O446" s="289"/>
      <c r="P446" s="289"/>
      <c r="Q446" s="289"/>
      <c r="R446" s="289"/>
      <c r="S446" s="290"/>
      <c r="T446" s="290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64"/>
      <c r="C447" s="264"/>
      <c r="D447" s="264"/>
      <c r="E447" s="264"/>
      <c r="F447" s="264"/>
      <c r="G447" s="264"/>
      <c r="H447" s="264"/>
      <c r="I447" s="289"/>
      <c r="J447" s="289"/>
      <c r="K447" s="289"/>
      <c r="L447" s="289"/>
      <c r="M447" s="289"/>
      <c r="N447" s="289"/>
      <c r="O447" s="289"/>
      <c r="P447" s="289"/>
      <c r="Q447" s="289"/>
      <c r="R447" s="289"/>
      <c r="S447" s="290"/>
      <c r="T447" s="290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64"/>
      <c r="C448" s="264"/>
      <c r="D448" s="264"/>
      <c r="E448" s="264"/>
      <c r="F448" s="264"/>
      <c r="G448" s="264"/>
      <c r="H448" s="264"/>
      <c r="I448" s="289"/>
      <c r="J448" s="289"/>
      <c r="K448" s="289"/>
      <c r="L448" s="289"/>
      <c r="M448" s="289"/>
      <c r="N448" s="289"/>
      <c r="O448" s="289"/>
      <c r="P448" s="289"/>
      <c r="Q448" s="289"/>
      <c r="R448" s="289"/>
      <c r="S448" s="290"/>
      <c r="T448" s="290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64"/>
      <c r="C449" s="264"/>
      <c r="D449" s="264"/>
      <c r="E449" s="264"/>
      <c r="F449" s="264"/>
      <c r="G449" s="264"/>
      <c r="H449" s="264"/>
      <c r="I449" s="289"/>
      <c r="J449" s="289"/>
      <c r="K449" s="289"/>
      <c r="L449" s="289"/>
      <c r="M449" s="289"/>
      <c r="N449" s="289"/>
      <c r="O449" s="289"/>
      <c r="P449" s="289"/>
      <c r="Q449" s="289"/>
      <c r="R449" s="289"/>
      <c r="S449" s="290"/>
      <c r="T449" s="290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64"/>
      <c r="C450" s="264"/>
      <c r="D450" s="264"/>
      <c r="E450" s="264"/>
      <c r="F450" s="264"/>
      <c r="G450" s="264"/>
      <c r="H450" s="264"/>
      <c r="I450" s="289"/>
      <c r="J450" s="289"/>
      <c r="K450" s="289"/>
      <c r="L450" s="289"/>
      <c r="M450" s="289"/>
      <c r="N450" s="289"/>
      <c r="O450" s="289"/>
      <c r="P450" s="289"/>
      <c r="Q450" s="289"/>
      <c r="R450" s="289"/>
      <c r="S450" s="290"/>
      <c r="T450" s="290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64"/>
      <c r="C451" s="264"/>
      <c r="D451" s="264"/>
      <c r="E451" s="264"/>
      <c r="F451" s="264"/>
      <c r="G451" s="264"/>
      <c r="H451" s="264"/>
      <c r="I451" s="289"/>
      <c r="J451" s="289"/>
      <c r="K451" s="289"/>
      <c r="L451" s="289"/>
      <c r="M451" s="289"/>
      <c r="N451" s="289"/>
      <c r="O451" s="289"/>
      <c r="P451" s="289"/>
      <c r="Q451" s="289"/>
      <c r="R451" s="289"/>
      <c r="S451" s="290"/>
      <c r="T451" s="290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64"/>
      <c r="C452" s="264"/>
      <c r="D452" s="264"/>
      <c r="E452" s="264"/>
      <c r="F452" s="264"/>
      <c r="G452" s="264"/>
      <c r="H452" s="264"/>
      <c r="I452" s="289"/>
      <c r="J452" s="289"/>
      <c r="K452" s="289"/>
      <c r="L452" s="289"/>
      <c r="M452" s="289"/>
      <c r="N452" s="289"/>
      <c r="O452" s="289"/>
      <c r="P452" s="289"/>
      <c r="Q452" s="289"/>
      <c r="R452" s="289"/>
      <c r="S452" s="290"/>
      <c r="T452" s="290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64"/>
      <c r="C453" s="264"/>
      <c r="D453" s="264"/>
      <c r="E453" s="264"/>
      <c r="F453" s="264"/>
      <c r="G453" s="264"/>
      <c r="H453" s="264"/>
      <c r="I453" s="289"/>
      <c r="J453" s="289"/>
      <c r="K453" s="289"/>
      <c r="L453" s="289"/>
      <c r="M453" s="289"/>
      <c r="N453" s="289"/>
      <c r="O453" s="289"/>
      <c r="P453" s="289"/>
      <c r="Q453" s="289"/>
      <c r="R453" s="289"/>
      <c r="S453" s="290"/>
      <c r="T453" s="290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64"/>
      <c r="C454" s="264"/>
      <c r="D454" s="264"/>
      <c r="E454" s="264"/>
      <c r="F454" s="264"/>
      <c r="G454" s="264"/>
      <c r="H454" s="264"/>
      <c r="I454" s="289"/>
      <c r="J454" s="289"/>
      <c r="K454" s="289"/>
      <c r="L454" s="289"/>
      <c r="M454" s="289"/>
      <c r="N454" s="289"/>
      <c r="O454" s="289"/>
      <c r="P454" s="289"/>
      <c r="Q454" s="289"/>
      <c r="R454" s="289"/>
      <c r="S454" s="290"/>
      <c r="T454" s="290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64"/>
      <c r="C455" s="264"/>
      <c r="D455" s="264"/>
      <c r="E455" s="264"/>
      <c r="F455" s="264"/>
      <c r="G455" s="264"/>
      <c r="H455" s="264"/>
      <c r="I455" s="289"/>
      <c r="J455" s="289"/>
      <c r="K455" s="289"/>
      <c r="L455" s="289"/>
      <c r="M455" s="289"/>
      <c r="N455" s="289"/>
      <c r="O455" s="289"/>
      <c r="P455" s="289"/>
      <c r="Q455" s="289"/>
      <c r="R455" s="289"/>
      <c r="S455" s="290"/>
      <c r="T455" s="290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64"/>
      <c r="C456" s="264"/>
      <c r="D456" s="264"/>
      <c r="E456" s="264"/>
      <c r="F456" s="264"/>
      <c r="G456" s="264"/>
      <c r="H456" s="264"/>
      <c r="I456" s="289"/>
      <c r="J456" s="289"/>
      <c r="K456" s="289"/>
      <c r="L456" s="289"/>
      <c r="M456" s="289"/>
      <c r="N456" s="289"/>
      <c r="O456" s="289"/>
      <c r="P456" s="289"/>
      <c r="Q456" s="289"/>
      <c r="R456" s="289"/>
      <c r="S456" s="290"/>
      <c r="T456" s="290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64"/>
      <c r="C457" s="264"/>
      <c r="D457" s="264"/>
      <c r="E457" s="264"/>
      <c r="F457" s="264"/>
      <c r="G457" s="264"/>
      <c r="H457" s="264"/>
      <c r="I457" s="289"/>
      <c r="J457" s="289"/>
      <c r="K457" s="289"/>
      <c r="L457" s="289"/>
      <c r="M457" s="289"/>
      <c r="N457" s="289"/>
      <c r="O457" s="289"/>
      <c r="P457" s="289"/>
      <c r="Q457" s="289"/>
      <c r="R457" s="289"/>
      <c r="S457" s="290"/>
      <c r="T457" s="290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64"/>
      <c r="C458" s="264"/>
      <c r="D458" s="264"/>
      <c r="E458" s="264"/>
      <c r="F458" s="264"/>
      <c r="G458" s="264"/>
      <c r="H458" s="264"/>
      <c r="I458" s="289"/>
      <c r="J458" s="289"/>
      <c r="K458" s="289"/>
      <c r="L458" s="289"/>
      <c r="M458" s="289"/>
      <c r="N458" s="289"/>
      <c r="O458" s="289"/>
      <c r="P458" s="289"/>
      <c r="Q458" s="289"/>
      <c r="R458" s="289"/>
      <c r="S458" s="290"/>
      <c r="T458" s="290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64"/>
      <c r="C459" s="264"/>
      <c r="D459" s="264"/>
      <c r="E459" s="264"/>
      <c r="F459" s="264"/>
      <c r="G459" s="264"/>
      <c r="H459" s="264"/>
      <c r="I459" s="289"/>
      <c r="J459" s="289"/>
      <c r="K459" s="289"/>
      <c r="L459" s="289"/>
      <c r="M459" s="289"/>
      <c r="N459" s="289"/>
      <c r="O459" s="289"/>
      <c r="P459" s="289"/>
      <c r="Q459" s="289"/>
      <c r="R459" s="289"/>
      <c r="S459" s="290"/>
      <c r="T459" s="290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64"/>
      <c r="C460" s="264"/>
      <c r="D460" s="264"/>
      <c r="E460" s="264"/>
      <c r="F460" s="264"/>
      <c r="G460" s="264"/>
      <c r="H460" s="264"/>
      <c r="I460" s="289"/>
      <c r="J460" s="289"/>
      <c r="K460" s="289"/>
      <c r="L460" s="289"/>
      <c r="M460" s="289"/>
      <c r="N460" s="289"/>
      <c r="O460" s="289"/>
      <c r="P460" s="289"/>
      <c r="Q460" s="289"/>
      <c r="R460" s="289"/>
      <c r="S460" s="290"/>
      <c r="T460" s="290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64"/>
      <c r="C461" s="264"/>
      <c r="D461" s="264"/>
      <c r="E461" s="264"/>
      <c r="F461" s="264"/>
      <c r="G461" s="264"/>
      <c r="H461" s="264"/>
      <c r="I461" s="289"/>
      <c r="J461" s="289"/>
      <c r="K461" s="289"/>
      <c r="L461" s="289"/>
      <c r="M461" s="289"/>
      <c r="N461" s="289"/>
      <c r="O461" s="289"/>
      <c r="P461" s="289"/>
      <c r="Q461" s="289"/>
      <c r="R461" s="289"/>
      <c r="S461" s="290"/>
      <c r="T461" s="290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64"/>
      <c r="C462" s="264"/>
      <c r="D462" s="264"/>
      <c r="E462" s="264"/>
      <c r="F462" s="264"/>
      <c r="G462" s="264"/>
      <c r="H462" s="264"/>
      <c r="I462" s="289"/>
      <c r="J462" s="289"/>
      <c r="K462" s="289"/>
      <c r="L462" s="289"/>
      <c r="M462" s="289"/>
      <c r="N462" s="289"/>
      <c r="O462" s="289"/>
      <c r="P462" s="289"/>
      <c r="Q462" s="289"/>
      <c r="R462" s="289"/>
      <c r="S462" s="290"/>
      <c r="T462" s="290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64"/>
      <c r="C463" s="264"/>
      <c r="D463" s="264"/>
      <c r="E463" s="264"/>
      <c r="F463" s="264"/>
      <c r="G463" s="264"/>
      <c r="H463" s="264"/>
      <c r="I463" s="289"/>
      <c r="J463" s="289"/>
      <c r="K463" s="289"/>
      <c r="L463" s="289"/>
      <c r="M463" s="289"/>
      <c r="N463" s="289"/>
      <c r="O463" s="289"/>
      <c r="P463" s="289"/>
      <c r="Q463" s="289"/>
      <c r="R463" s="289"/>
      <c r="S463" s="290"/>
      <c r="T463" s="290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64"/>
      <c r="C464" s="264"/>
      <c r="D464" s="264"/>
      <c r="E464" s="264"/>
      <c r="F464" s="264"/>
      <c r="G464" s="264"/>
      <c r="H464" s="264"/>
      <c r="I464" s="289"/>
      <c r="J464" s="289"/>
      <c r="K464" s="289"/>
      <c r="L464" s="289"/>
      <c r="M464" s="289"/>
      <c r="N464" s="289"/>
      <c r="O464" s="289"/>
      <c r="P464" s="289"/>
      <c r="Q464" s="289"/>
      <c r="R464" s="289"/>
      <c r="S464" s="290"/>
      <c r="T464" s="290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64"/>
      <c r="C465" s="264"/>
      <c r="D465" s="264"/>
      <c r="E465" s="264"/>
      <c r="F465" s="264"/>
      <c r="G465" s="264"/>
      <c r="H465" s="264"/>
      <c r="I465" s="289"/>
      <c r="J465" s="289"/>
      <c r="K465" s="289"/>
      <c r="L465" s="289"/>
      <c r="M465" s="289"/>
      <c r="N465" s="289"/>
      <c r="O465" s="289"/>
      <c r="P465" s="289"/>
      <c r="Q465" s="289"/>
      <c r="R465" s="289"/>
      <c r="S465" s="290"/>
      <c r="T465" s="290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64"/>
      <c r="C466" s="264"/>
      <c r="D466" s="264"/>
      <c r="E466" s="264"/>
      <c r="F466" s="264"/>
      <c r="G466" s="264"/>
      <c r="H466" s="264"/>
      <c r="I466" s="289"/>
      <c r="J466" s="289"/>
      <c r="K466" s="289"/>
      <c r="L466" s="289"/>
      <c r="M466" s="289"/>
      <c r="N466" s="289"/>
      <c r="O466" s="289"/>
      <c r="P466" s="289"/>
      <c r="Q466" s="289"/>
      <c r="R466" s="289"/>
      <c r="S466" s="290"/>
      <c r="T466" s="290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64"/>
      <c r="C467" s="264"/>
      <c r="D467" s="264"/>
      <c r="E467" s="264"/>
      <c r="F467" s="264"/>
      <c r="G467" s="264"/>
      <c r="H467" s="264"/>
      <c r="I467" s="289"/>
      <c r="J467" s="289"/>
      <c r="K467" s="289"/>
      <c r="L467" s="289"/>
      <c r="M467" s="289"/>
      <c r="N467" s="289"/>
      <c r="O467" s="289"/>
      <c r="P467" s="289"/>
      <c r="Q467" s="289"/>
      <c r="R467" s="289"/>
      <c r="S467" s="290"/>
      <c r="T467" s="290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64"/>
      <c r="C468" s="264"/>
      <c r="D468" s="264"/>
      <c r="E468" s="264"/>
      <c r="F468" s="264"/>
      <c r="G468" s="264"/>
      <c r="H468" s="264"/>
      <c r="I468" s="289"/>
      <c r="J468" s="289"/>
      <c r="K468" s="289"/>
      <c r="L468" s="289"/>
      <c r="M468" s="289"/>
      <c r="N468" s="289"/>
      <c r="O468" s="289"/>
      <c r="P468" s="289"/>
      <c r="Q468" s="289"/>
      <c r="R468" s="289"/>
      <c r="S468" s="290"/>
      <c r="T468" s="290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64"/>
      <c r="C469" s="264"/>
      <c r="D469" s="264"/>
      <c r="E469" s="264"/>
      <c r="F469" s="264"/>
      <c r="G469" s="264"/>
      <c r="H469" s="264"/>
      <c r="I469" s="289"/>
      <c r="J469" s="289"/>
      <c r="K469" s="289"/>
      <c r="L469" s="289"/>
      <c r="M469" s="289"/>
      <c r="N469" s="289"/>
      <c r="O469" s="289"/>
      <c r="P469" s="289"/>
      <c r="Q469" s="289"/>
      <c r="R469" s="289"/>
      <c r="S469" s="290"/>
      <c r="T469" s="290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64"/>
      <c r="C470" s="264"/>
      <c r="D470" s="264"/>
      <c r="E470" s="264"/>
      <c r="F470" s="264"/>
      <c r="G470" s="264"/>
      <c r="H470" s="264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90"/>
      <c r="T470" s="290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64"/>
      <c r="C471" s="264"/>
      <c r="D471" s="264"/>
      <c r="E471" s="264"/>
      <c r="F471" s="264"/>
      <c r="G471" s="264"/>
      <c r="H471" s="264"/>
      <c r="I471" s="289"/>
      <c r="J471" s="289"/>
      <c r="K471" s="289"/>
      <c r="L471" s="289"/>
      <c r="M471" s="289"/>
      <c r="N471" s="289"/>
      <c r="O471" s="289"/>
      <c r="P471" s="289"/>
      <c r="Q471" s="289"/>
      <c r="R471" s="289"/>
      <c r="S471" s="290"/>
      <c r="T471" s="290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64"/>
      <c r="C472" s="264"/>
      <c r="D472" s="264"/>
      <c r="E472" s="264"/>
      <c r="F472" s="264"/>
      <c r="G472" s="264"/>
      <c r="H472" s="264"/>
      <c r="I472" s="289"/>
      <c r="J472" s="289"/>
      <c r="K472" s="289"/>
      <c r="L472" s="289"/>
      <c r="M472" s="289"/>
      <c r="N472" s="289"/>
      <c r="O472" s="289"/>
      <c r="P472" s="289"/>
      <c r="Q472" s="289"/>
      <c r="R472" s="289"/>
      <c r="S472" s="290"/>
      <c r="T472" s="290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64"/>
      <c r="C473" s="264"/>
      <c r="D473" s="264"/>
      <c r="E473" s="264"/>
      <c r="F473" s="264"/>
      <c r="G473" s="264"/>
      <c r="H473" s="264"/>
      <c r="I473" s="289"/>
      <c r="J473" s="289"/>
      <c r="K473" s="289"/>
      <c r="L473" s="289"/>
      <c r="M473" s="289"/>
      <c r="N473" s="289"/>
      <c r="O473" s="289"/>
      <c r="P473" s="289"/>
      <c r="Q473" s="289"/>
      <c r="R473" s="289"/>
      <c r="S473" s="290"/>
      <c r="T473" s="290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64"/>
      <c r="C474" s="264"/>
      <c r="D474" s="264"/>
      <c r="E474" s="264"/>
      <c r="F474" s="264"/>
      <c r="G474" s="264"/>
      <c r="H474" s="264"/>
      <c r="I474" s="289"/>
      <c r="J474" s="289"/>
      <c r="K474" s="289"/>
      <c r="L474" s="289"/>
      <c r="M474" s="289"/>
      <c r="N474" s="289"/>
      <c r="O474" s="289"/>
      <c r="P474" s="289"/>
      <c r="Q474" s="289"/>
      <c r="R474" s="289"/>
      <c r="S474" s="290"/>
      <c r="T474" s="290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64"/>
      <c r="C475" s="264"/>
      <c r="D475" s="264"/>
      <c r="E475" s="264"/>
      <c r="F475" s="264"/>
      <c r="G475" s="264"/>
      <c r="H475" s="264"/>
      <c r="I475" s="289"/>
      <c r="J475" s="289"/>
      <c r="K475" s="289"/>
      <c r="L475" s="289"/>
      <c r="M475" s="289"/>
      <c r="N475" s="289"/>
      <c r="O475" s="289"/>
      <c r="P475" s="289"/>
      <c r="Q475" s="289"/>
      <c r="R475" s="289"/>
      <c r="S475" s="290"/>
      <c r="T475" s="290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64"/>
      <c r="C476" s="264"/>
      <c r="D476" s="264"/>
      <c r="E476" s="264"/>
      <c r="F476" s="264"/>
      <c r="G476" s="264"/>
      <c r="H476" s="264"/>
      <c r="I476" s="289"/>
      <c r="J476" s="289"/>
      <c r="K476" s="289"/>
      <c r="L476" s="289"/>
      <c r="M476" s="289"/>
      <c r="N476" s="289"/>
      <c r="O476" s="289"/>
      <c r="P476" s="289"/>
      <c r="Q476" s="289"/>
      <c r="R476" s="289"/>
      <c r="S476" s="290"/>
      <c r="T476" s="290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64"/>
      <c r="C477" s="264"/>
      <c r="D477" s="264"/>
      <c r="E477" s="264"/>
      <c r="F477" s="264"/>
      <c r="G477" s="264"/>
      <c r="H477" s="264"/>
      <c r="I477" s="289"/>
      <c r="J477" s="289"/>
      <c r="K477" s="289"/>
      <c r="L477" s="289"/>
      <c r="M477" s="289"/>
      <c r="N477" s="289"/>
      <c r="O477" s="289"/>
      <c r="P477" s="289"/>
      <c r="Q477" s="289"/>
      <c r="R477" s="289"/>
      <c r="S477" s="290"/>
      <c r="T477" s="290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64"/>
      <c r="C478" s="264"/>
      <c r="D478" s="264"/>
      <c r="E478" s="264"/>
      <c r="F478" s="264"/>
      <c r="G478" s="264"/>
      <c r="H478" s="264"/>
      <c r="I478" s="289"/>
      <c r="J478" s="289"/>
      <c r="K478" s="289"/>
      <c r="L478" s="289"/>
      <c r="M478" s="289"/>
      <c r="N478" s="289"/>
      <c r="O478" s="289"/>
      <c r="P478" s="289"/>
      <c r="Q478" s="289"/>
      <c r="R478" s="289"/>
      <c r="S478" s="290"/>
      <c r="T478" s="290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64"/>
      <c r="C479" s="264"/>
      <c r="D479" s="264"/>
      <c r="E479" s="264"/>
      <c r="F479" s="264"/>
      <c r="G479" s="264"/>
      <c r="H479" s="264"/>
      <c r="I479" s="289"/>
      <c r="J479" s="289"/>
      <c r="K479" s="289"/>
      <c r="L479" s="289"/>
      <c r="M479" s="289"/>
      <c r="N479" s="289"/>
      <c r="O479" s="289"/>
      <c r="P479" s="289"/>
      <c r="Q479" s="289"/>
      <c r="R479" s="289"/>
      <c r="S479" s="290"/>
      <c r="T479" s="290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64"/>
      <c r="C480" s="264"/>
      <c r="D480" s="264"/>
      <c r="E480" s="264"/>
      <c r="F480" s="264"/>
      <c r="G480" s="264"/>
      <c r="H480" s="264"/>
      <c r="I480" s="289"/>
      <c r="J480" s="289"/>
      <c r="K480" s="289"/>
      <c r="L480" s="289"/>
      <c r="M480" s="289"/>
      <c r="N480" s="289"/>
      <c r="O480" s="289"/>
      <c r="P480" s="289"/>
      <c r="Q480" s="289"/>
      <c r="R480" s="289"/>
      <c r="S480" s="290"/>
      <c r="T480" s="290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64"/>
      <c r="C481" s="264"/>
      <c r="D481" s="264"/>
      <c r="E481" s="264"/>
      <c r="F481" s="264"/>
      <c r="G481" s="264"/>
      <c r="H481" s="264"/>
      <c r="I481" s="289"/>
      <c r="J481" s="289"/>
      <c r="K481" s="289"/>
      <c r="L481" s="289"/>
      <c r="M481" s="289"/>
      <c r="N481" s="289"/>
      <c r="O481" s="289"/>
      <c r="P481" s="289"/>
      <c r="Q481" s="289"/>
      <c r="R481" s="289"/>
      <c r="S481" s="290"/>
      <c r="T481" s="290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64"/>
      <c r="C482" s="264"/>
      <c r="D482" s="264"/>
      <c r="E482" s="264"/>
      <c r="F482" s="264"/>
      <c r="G482" s="264"/>
      <c r="H482" s="264"/>
      <c r="I482" s="289"/>
      <c r="J482" s="289"/>
      <c r="K482" s="289"/>
      <c r="L482" s="289"/>
      <c r="M482" s="289"/>
      <c r="N482" s="289"/>
      <c r="O482" s="289"/>
      <c r="P482" s="289"/>
      <c r="Q482" s="289"/>
      <c r="R482" s="289"/>
      <c r="S482" s="290"/>
      <c r="T482" s="290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64"/>
      <c r="C483" s="264"/>
      <c r="D483" s="264"/>
      <c r="E483" s="264"/>
      <c r="F483" s="264"/>
      <c r="G483" s="264"/>
      <c r="H483" s="264"/>
      <c r="I483" s="289"/>
      <c r="J483" s="289"/>
      <c r="K483" s="289"/>
      <c r="L483" s="289"/>
      <c r="M483" s="289"/>
      <c r="N483" s="289"/>
      <c r="O483" s="289"/>
      <c r="P483" s="289"/>
      <c r="Q483" s="289"/>
      <c r="R483" s="289"/>
      <c r="S483" s="290"/>
      <c r="T483" s="290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64"/>
      <c r="C484" s="264"/>
      <c r="D484" s="264"/>
      <c r="E484" s="264"/>
      <c r="F484" s="264"/>
      <c r="G484" s="264"/>
      <c r="H484" s="264"/>
      <c r="I484" s="289"/>
      <c r="J484" s="289"/>
      <c r="K484" s="289"/>
      <c r="L484" s="289"/>
      <c r="M484" s="289"/>
      <c r="N484" s="289"/>
      <c r="O484" s="289"/>
      <c r="P484" s="289"/>
      <c r="Q484" s="289"/>
      <c r="R484" s="289"/>
      <c r="S484" s="290"/>
      <c r="T484" s="290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64"/>
      <c r="C485" s="264"/>
      <c r="D485" s="264"/>
      <c r="E485" s="264"/>
      <c r="F485" s="264"/>
      <c r="G485" s="264"/>
      <c r="H485" s="264"/>
      <c r="I485" s="289"/>
      <c r="J485" s="289"/>
      <c r="K485" s="289"/>
      <c r="L485" s="289"/>
      <c r="M485" s="289"/>
      <c r="N485" s="289"/>
      <c r="O485" s="289"/>
      <c r="P485" s="289"/>
      <c r="Q485" s="289"/>
      <c r="R485" s="289"/>
      <c r="S485" s="290"/>
      <c r="T485" s="290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64"/>
      <c r="C486" s="264"/>
      <c r="D486" s="264"/>
      <c r="E486" s="264"/>
      <c r="F486" s="264"/>
      <c r="G486" s="264"/>
      <c r="H486" s="264"/>
      <c r="I486" s="289"/>
      <c r="J486" s="289"/>
      <c r="K486" s="289"/>
      <c r="L486" s="289"/>
      <c r="M486" s="289"/>
      <c r="N486" s="289"/>
      <c r="O486" s="289"/>
      <c r="P486" s="289"/>
      <c r="Q486" s="289"/>
      <c r="R486" s="289"/>
      <c r="S486" s="290"/>
      <c r="T486" s="290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64"/>
      <c r="C487" s="264"/>
      <c r="D487" s="264"/>
      <c r="E487" s="264"/>
      <c r="F487" s="264"/>
      <c r="G487" s="264"/>
      <c r="H487" s="264"/>
      <c r="I487" s="289"/>
      <c r="J487" s="289"/>
      <c r="K487" s="289"/>
      <c r="L487" s="289"/>
      <c r="M487" s="289"/>
      <c r="N487" s="289"/>
      <c r="O487" s="289"/>
      <c r="P487" s="289"/>
      <c r="Q487" s="289"/>
      <c r="R487" s="289"/>
      <c r="S487" s="290"/>
      <c r="T487" s="290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64"/>
      <c r="C488" s="264"/>
      <c r="D488" s="264"/>
      <c r="E488" s="264"/>
      <c r="F488" s="264"/>
      <c r="G488" s="264"/>
      <c r="H488" s="264"/>
      <c r="I488" s="289"/>
      <c r="J488" s="289"/>
      <c r="K488" s="289"/>
      <c r="L488" s="289"/>
      <c r="M488" s="289"/>
      <c r="N488" s="289"/>
      <c r="O488" s="289"/>
      <c r="P488" s="289"/>
      <c r="Q488" s="289"/>
      <c r="R488" s="289"/>
      <c r="S488" s="290"/>
      <c r="T488" s="290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64"/>
      <c r="C489" s="264"/>
      <c r="D489" s="264"/>
      <c r="E489" s="264"/>
      <c r="F489" s="264"/>
      <c r="G489" s="264"/>
      <c r="H489" s="264"/>
      <c r="I489" s="289"/>
      <c r="J489" s="289"/>
      <c r="K489" s="289"/>
      <c r="L489" s="289"/>
      <c r="M489" s="289"/>
      <c r="N489" s="289"/>
      <c r="O489" s="289"/>
      <c r="P489" s="289"/>
      <c r="Q489" s="289"/>
      <c r="R489" s="289"/>
      <c r="S489" s="290"/>
      <c r="T489" s="290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64"/>
      <c r="C490" s="264"/>
      <c r="D490" s="264"/>
      <c r="E490" s="264"/>
      <c r="F490" s="264"/>
      <c r="G490" s="264"/>
      <c r="H490" s="264"/>
      <c r="I490" s="289"/>
      <c r="J490" s="289"/>
      <c r="K490" s="289"/>
      <c r="L490" s="289"/>
      <c r="M490" s="289"/>
      <c r="N490" s="289"/>
      <c r="O490" s="289"/>
      <c r="P490" s="289"/>
      <c r="Q490" s="289"/>
      <c r="R490" s="289"/>
      <c r="S490" s="290"/>
      <c r="T490" s="290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64"/>
      <c r="C491" s="264"/>
      <c r="D491" s="264"/>
      <c r="E491" s="264"/>
      <c r="F491" s="264"/>
      <c r="G491" s="264"/>
      <c r="H491" s="264"/>
      <c r="I491" s="289"/>
      <c r="J491" s="289"/>
      <c r="K491" s="289"/>
      <c r="L491" s="289"/>
      <c r="M491" s="289"/>
      <c r="N491" s="289"/>
      <c r="O491" s="289"/>
      <c r="P491" s="289"/>
      <c r="Q491" s="289"/>
      <c r="R491" s="289"/>
      <c r="S491" s="290"/>
      <c r="T491" s="290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64"/>
      <c r="C492" s="264"/>
      <c r="D492" s="264"/>
      <c r="E492" s="264"/>
      <c r="F492" s="264"/>
      <c r="G492" s="264"/>
      <c r="H492" s="264"/>
      <c r="I492" s="289"/>
      <c r="J492" s="289"/>
      <c r="K492" s="289"/>
      <c r="L492" s="289"/>
      <c r="M492" s="289"/>
      <c r="N492" s="289"/>
      <c r="O492" s="289"/>
      <c r="P492" s="289"/>
      <c r="Q492" s="289"/>
      <c r="R492" s="289"/>
      <c r="S492" s="290"/>
      <c r="T492" s="290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64"/>
      <c r="C493" s="264"/>
      <c r="D493" s="264"/>
      <c r="E493" s="264"/>
      <c r="F493" s="264"/>
      <c r="G493" s="264"/>
      <c r="H493" s="264"/>
      <c r="I493" s="289"/>
      <c r="J493" s="289"/>
      <c r="K493" s="289"/>
      <c r="L493" s="289"/>
      <c r="M493" s="289"/>
      <c r="N493" s="289"/>
      <c r="O493" s="289"/>
      <c r="P493" s="289"/>
      <c r="Q493" s="289"/>
      <c r="R493" s="289"/>
      <c r="S493" s="290"/>
      <c r="T493" s="290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64"/>
      <c r="C494" s="264"/>
      <c r="D494" s="264"/>
      <c r="E494" s="264"/>
      <c r="F494" s="264"/>
      <c r="G494" s="264"/>
      <c r="H494" s="264"/>
      <c r="I494" s="289"/>
      <c r="J494" s="289"/>
      <c r="K494" s="289"/>
      <c r="L494" s="289"/>
      <c r="M494" s="289"/>
      <c r="N494" s="289"/>
      <c r="O494" s="289"/>
      <c r="P494" s="289"/>
      <c r="Q494" s="289"/>
      <c r="R494" s="289"/>
      <c r="S494" s="290"/>
      <c r="T494" s="290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64"/>
      <c r="C495" s="264"/>
      <c r="D495" s="264"/>
      <c r="E495" s="264"/>
      <c r="F495" s="264"/>
      <c r="G495" s="264"/>
      <c r="H495" s="264"/>
      <c r="I495" s="289"/>
      <c r="J495" s="289"/>
      <c r="K495" s="289"/>
      <c r="L495" s="289"/>
      <c r="M495" s="289"/>
      <c r="N495" s="289"/>
      <c r="O495" s="289"/>
      <c r="P495" s="289"/>
      <c r="Q495" s="289"/>
      <c r="R495" s="289"/>
      <c r="S495" s="290"/>
      <c r="T495" s="290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64"/>
      <c r="C496" s="264"/>
      <c r="D496" s="264"/>
      <c r="E496" s="264"/>
      <c r="F496" s="264"/>
      <c r="G496" s="264"/>
      <c r="H496" s="264"/>
      <c r="I496" s="289"/>
      <c r="J496" s="289"/>
      <c r="K496" s="289"/>
      <c r="L496" s="289"/>
      <c r="M496" s="289"/>
      <c r="N496" s="289"/>
      <c r="O496" s="289"/>
      <c r="P496" s="289"/>
      <c r="Q496" s="289"/>
      <c r="R496" s="289"/>
      <c r="S496" s="290"/>
      <c r="T496" s="290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64"/>
      <c r="C497" s="264"/>
      <c r="D497" s="264"/>
      <c r="E497" s="264"/>
      <c r="F497" s="264"/>
      <c r="G497" s="264"/>
      <c r="H497" s="264"/>
      <c r="I497" s="289"/>
      <c r="J497" s="289"/>
      <c r="K497" s="289"/>
      <c r="L497" s="289"/>
      <c r="M497" s="289"/>
      <c r="N497" s="289"/>
      <c r="O497" s="289"/>
      <c r="P497" s="289"/>
      <c r="Q497" s="289"/>
      <c r="R497" s="289"/>
      <c r="S497" s="290"/>
      <c r="T497" s="290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64"/>
      <c r="C498" s="264"/>
      <c r="D498" s="264"/>
      <c r="E498" s="264"/>
      <c r="F498" s="264"/>
      <c r="G498" s="264"/>
      <c r="H498" s="264"/>
      <c r="I498" s="289"/>
      <c r="J498" s="289"/>
      <c r="K498" s="289"/>
      <c r="L498" s="289"/>
      <c r="M498" s="289"/>
      <c r="N498" s="289"/>
      <c r="O498" s="289"/>
      <c r="P498" s="289"/>
      <c r="Q498" s="289"/>
      <c r="R498" s="289"/>
      <c r="S498" s="290"/>
      <c r="T498" s="290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64"/>
      <c r="C499" s="264"/>
      <c r="D499" s="264"/>
      <c r="E499" s="264"/>
      <c r="F499" s="264"/>
      <c r="G499" s="264"/>
      <c r="H499" s="264"/>
      <c r="I499" s="289"/>
      <c r="J499" s="289"/>
      <c r="K499" s="289"/>
      <c r="L499" s="289"/>
      <c r="M499" s="289"/>
      <c r="N499" s="289"/>
      <c r="O499" s="289"/>
      <c r="P499" s="289"/>
      <c r="Q499" s="289"/>
      <c r="R499" s="289"/>
      <c r="S499" s="290"/>
      <c r="T499" s="290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64"/>
      <c r="C500" s="264"/>
      <c r="D500" s="264"/>
      <c r="E500" s="264"/>
      <c r="F500" s="264"/>
      <c r="G500" s="264"/>
      <c r="H500" s="264"/>
      <c r="I500" s="289"/>
      <c r="J500" s="289"/>
      <c r="K500" s="289"/>
      <c r="L500" s="289"/>
      <c r="M500" s="289"/>
      <c r="N500" s="289"/>
      <c r="O500" s="289"/>
      <c r="P500" s="289"/>
      <c r="Q500" s="289"/>
      <c r="R500" s="289"/>
      <c r="S500" s="290"/>
      <c r="T500" s="290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64"/>
      <c r="C501" s="264"/>
      <c r="D501" s="264"/>
      <c r="E501" s="264"/>
      <c r="F501" s="264"/>
      <c r="G501" s="264"/>
      <c r="H501" s="264"/>
      <c r="I501" s="289"/>
      <c r="J501" s="289"/>
      <c r="K501" s="289"/>
      <c r="L501" s="289"/>
      <c r="M501" s="289"/>
      <c r="N501" s="289"/>
      <c r="O501" s="289"/>
      <c r="P501" s="289"/>
      <c r="Q501" s="289"/>
      <c r="R501" s="289"/>
      <c r="S501" s="290"/>
      <c r="T501" s="290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64"/>
      <c r="C502" s="264"/>
      <c r="D502" s="264"/>
      <c r="E502" s="264"/>
      <c r="F502" s="264"/>
      <c r="G502" s="264"/>
      <c r="H502" s="264"/>
      <c r="I502" s="289"/>
      <c r="J502" s="289"/>
      <c r="K502" s="289"/>
      <c r="L502" s="289"/>
      <c r="M502" s="289"/>
      <c r="N502" s="289"/>
      <c r="O502" s="289"/>
      <c r="P502" s="289"/>
      <c r="Q502" s="289"/>
      <c r="R502" s="289"/>
      <c r="S502" s="290"/>
      <c r="T502" s="290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64"/>
      <c r="C503" s="264"/>
      <c r="D503" s="264"/>
      <c r="E503" s="264"/>
      <c r="F503" s="264"/>
      <c r="G503" s="264"/>
      <c r="H503" s="264"/>
      <c r="I503" s="289"/>
      <c r="J503" s="289"/>
      <c r="K503" s="289"/>
      <c r="L503" s="289"/>
      <c r="M503" s="289"/>
      <c r="N503" s="289"/>
      <c r="O503" s="289"/>
      <c r="P503" s="289"/>
      <c r="Q503" s="289"/>
      <c r="R503" s="289"/>
      <c r="S503" s="290"/>
      <c r="T503" s="290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64"/>
      <c r="C504" s="264"/>
      <c r="D504" s="264"/>
      <c r="E504" s="264"/>
      <c r="F504" s="264"/>
      <c r="G504" s="264"/>
      <c r="H504" s="264"/>
      <c r="I504" s="289"/>
      <c r="J504" s="289"/>
      <c r="K504" s="289"/>
      <c r="L504" s="289"/>
      <c r="M504" s="289"/>
      <c r="N504" s="289"/>
      <c r="O504" s="289"/>
      <c r="P504" s="289"/>
      <c r="Q504" s="289"/>
      <c r="R504" s="289"/>
      <c r="S504" s="290"/>
      <c r="T504" s="290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64"/>
      <c r="C505" s="264"/>
      <c r="D505" s="264"/>
      <c r="E505" s="264"/>
      <c r="F505" s="264"/>
      <c r="G505" s="264"/>
      <c r="H505" s="264"/>
      <c r="I505" s="289"/>
      <c r="J505" s="289"/>
      <c r="K505" s="289"/>
      <c r="L505" s="289"/>
      <c r="M505" s="289"/>
      <c r="N505" s="289"/>
      <c r="O505" s="289"/>
      <c r="P505" s="289"/>
      <c r="Q505" s="289"/>
      <c r="R505" s="289"/>
      <c r="S505" s="290"/>
      <c r="T505" s="290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64"/>
      <c r="C506" s="264"/>
      <c r="D506" s="264"/>
      <c r="E506" s="264"/>
      <c r="F506" s="264"/>
      <c r="G506" s="264"/>
      <c r="H506" s="264"/>
      <c r="I506" s="289"/>
      <c r="J506" s="289"/>
      <c r="K506" s="289"/>
      <c r="L506" s="289"/>
      <c r="M506" s="289"/>
      <c r="N506" s="289"/>
      <c r="O506" s="289"/>
      <c r="P506" s="289"/>
      <c r="Q506" s="289"/>
      <c r="R506" s="289"/>
      <c r="S506" s="290"/>
      <c r="T506" s="290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64"/>
      <c r="C507" s="264"/>
      <c r="D507" s="264"/>
      <c r="E507" s="264"/>
      <c r="F507" s="264"/>
      <c r="G507" s="264"/>
      <c r="H507" s="264"/>
      <c r="I507" s="289"/>
      <c r="J507" s="289"/>
      <c r="K507" s="289"/>
      <c r="L507" s="289"/>
      <c r="M507" s="289"/>
      <c r="N507" s="289"/>
      <c r="O507" s="289"/>
      <c r="P507" s="289"/>
      <c r="Q507" s="289"/>
      <c r="R507" s="289"/>
      <c r="S507" s="290"/>
      <c r="T507" s="290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64"/>
      <c r="C508" s="264"/>
      <c r="D508" s="264"/>
      <c r="E508" s="264"/>
      <c r="F508" s="264"/>
      <c r="G508" s="264"/>
      <c r="H508" s="264"/>
      <c r="I508" s="289"/>
      <c r="J508" s="289"/>
      <c r="K508" s="289"/>
      <c r="L508" s="289"/>
      <c r="M508" s="289"/>
      <c r="N508" s="289"/>
      <c r="O508" s="289"/>
      <c r="P508" s="289"/>
      <c r="Q508" s="289"/>
      <c r="R508" s="289"/>
      <c r="S508" s="290"/>
      <c r="T508" s="290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64"/>
      <c r="C509" s="264"/>
      <c r="D509" s="264"/>
      <c r="E509" s="264"/>
      <c r="F509" s="264"/>
      <c r="G509" s="264"/>
      <c r="H509" s="264"/>
      <c r="I509" s="289"/>
      <c r="J509" s="289"/>
      <c r="K509" s="289"/>
      <c r="L509" s="289"/>
      <c r="M509" s="289"/>
      <c r="N509" s="289"/>
      <c r="O509" s="289"/>
      <c r="P509" s="289"/>
      <c r="Q509" s="289"/>
      <c r="R509" s="289"/>
      <c r="S509" s="290"/>
      <c r="T509" s="290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64"/>
      <c r="C510" s="264"/>
      <c r="D510" s="264"/>
      <c r="E510" s="264"/>
      <c r="F510" s="264"/>
      <c r="G510" s="264"/>
      <c r="H510" s="264"/>
      <c r="I510" s="289"/>
      <c r="J510" s="289"/>
      <c r="K510" s="289"/>
      <c r="L510" s="289"/>
      <c r="M510" s="289"/>
      <c r="N510" s="289"/>
      <c r="O510" s="289"/>
      <c r="P510" s="289"/>
      <c r="Q510" s="289"/>
      <c r="R510" s="289"/>
      <c r="S510" s="290"/>
      <c r="T510" s="290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64"/>
      <c r="C511" s="264"/>
      <c r="D511" s="264"/>
      <c r="E511" s="264"/>
      <c r="F511" s="264"/>
      <c r="G511" s="264"/>
      <c r="H511" s="264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90"/>
      <c r="T511" s="290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64"/>
      <c r="C512" s="264"/>
      <c r="D512" s="264"/>
      <c r="E512" s="264"/>
      <c r="F512" s="264"/>
      <c r="G512" s="264"/>
      <c r="H512" s="264"/>
      <c r="I512" s="289"/>
      <c r="J512" s="289"/>
      <c r="K512" s="289"/>
      <c r="L512" s="289"/>
      <c r="M512" s="289"/>
      <c r="N512" s="289"/>
      <c r="O512" s="289"/>
      <c r="P512" s="289"/>
      <c r="Q512" s="289"/>
      <c r="R512" s="289"/>
      <c r="S512" s="290"/>
      <c r="T512" s="290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64"/>
      <c r="C513" s="264"/>
      <c r="D513" s="264"/>
      <c r="E513" s="264"/>
      <c r="F513" s="264"/>
      <c r="G513" s="264"/>
      <c r="H513" s="264"/>
      <c r="I513" s="289"/>
      <c r="J513" s="289"/>
      <c r="K513" s="289"/>
      <c r="L513" s="289"/>
      <c r="M513" s="289"/>
      <c r="N513" s="289"/>
      <c r="O513" s="289"/>
      <c r="P513" s="289"/>
      <c r="Q513" s="289"/>
      <c r="R513" s="289"/>
      <c r="S513" s="290"/>
      <c r="T513" s="290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64"/>
      <c r="C514" s="264"/>
      <c r="D514" s="264"/>
      <c r="E514" s="264"/>
      <c r="F514" s="264"/>
      <c r="G514" s="264"/>
      <c r="H514" s="264"/>
      <c r="I514" s="289"/>
      <c r="J514" s="289"/>
      <c r="K514" s="289"/>
      <c r="L514" s="289"/>
      <c r="M514" s="289"/>
      <c r="N514" s="289"/>
      <c r="O514" s="289"/>
      <c r="P514" s="289"/>
      <c r="Q514" s="289"/>
      <c r="R514" s="289"/>
      <c r="S514" s="290"/>
      <c r="T514" s="290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64"/>
      <c r="C515" s="264"/>
      <c r="D515" s="264"/>
      <c r="E515" s="264"/>
      <c r="F515" s="264"/>
      <c r="G515" s="264"/>
      <c r="H515" s="264"/>
      <c r="I515" s="289"/>
      <c r="J515" s="289"/>
      <c r="K515" s="289"/>
      <c r="L515" s="289"/>
      <c r="M515" s="289"/>
      <c r="N515" s="289"/>
      <c r="O515" s="289"/>
      <c r="P515" s="289"/>
      <c r="Q515" s="289"/>
      <c r="R515" s="289"/>
      <c r="S515" s="290"/>
      <c r="T515" s="290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64"/>
      <c r="C516" s="264"/>
      <c r="D516" s="264"/>
      <c r="E516" s="264"/>
      <c r="F516" s="264"/>
      <c r="G516" s="264"/>
      <c r="H516" s="264"/>
      <c r="I516" s="289"/>
      <c r="J516" s="289"/>
      <c r="K516" s="289"/>
      <c r="L516" s="289"/>
      <c r="M516" s="289"/>
      <c r="N516" s="289"/>
      <c r="O516" s="289"/>
      <c r="P516" s="289"/>
      <c r="Q516" s="289"/>
      <c r="R516" s="289"/>
      <c r="S516" s="290"/>
      <c r="T516" s="290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64"/>
      <c r="C517" s="264"/>
      <c r="D517" s="264"/>
      <c r="E517" s="264"/>
      <c r="F517" s="264"/>
      <c r="G517" s="264"/>
      <c r="H517" s="264"/>
      <c r="I517" s="289"/>
      <c r="J517" s="289"/>
      <c r="K517" s="289"/>
      <c r="L517" s="289"/>
      <c r="M517" s="289"/>
      <c r="N517" s="289"/>
      <c r="O517" s="289"/>
      <c r="P517" s="289"/>
      <c r="Q517" s="289"/>
      <c r="R517" s="289"/>
      <c r="S517" s="290"/>
      <c r="T517" s="290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64"/>
      <c r="C518" s="264"/>
      <c r="D518" s="264"/>
      <c r="E518" s="264"/>
      <c r="F518" s="264"/>
      <c r="G518" s="264"/>
      <c r="H518" s="264"/>
      <c r="I518" s="289"/>
      <c r="J518" s="289"/>
      <c r="K518" s="289"/>
      <c r="L518" s="289"/>
      <c r="M518" s="289"/>
      <c r="N518" s="289"/>
      <c r="O518" s="289"/>
      <c r="P518" s="289"/>
      <c r="Q518" s="289"/>
      <c r="R518" s="289"/>
      <c r="S518" s="290"/>
      <c r="T518" s="290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64"/>
      <c r="C519" s="264"/>
      <c r="D519" s="264"/>
      <c r="E519" s="264"/>
      <c r="F519" s="264"/>
      <c r="G519" s="264"/>
      <c r="H519" s="264"/>
      <c r="I519" s="289"/>
      <c r="J519" s="289"/>
      <c r="K519" s="289"/>
      <c r="L519" s="289"/>
      <c r="M519" s="289"/>
      <c r="N519" s="289"/>
      <c r="O519" s="289"/>
      <c r="P519" s="289"/>
      <c r="Q519" s="289"/>
      <c r="R519" s="289"/>
      <c r="S519" s="290"/>
      <c r="T519" s="290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64"/>
      <c r="C520" s="264"/>
      <c r="D520" s="264"/>
      <c r="E520" s="264"/>
      <c r="F520" s="264"/>
      <c r="G520" s="264"/>
      <c r="H520" s="264"/>
      <c r="I520" s="289"/>
      <c r="J520" s="289"/>
      <c r="K520" s="289"/>
      <c r="L520" s="289"/>
      <c r="M520" s="289"/>
      <c r="N520" s="289"/>
      <c r="O520" s="289"/>
      <c r="P520" s="289"/>
      <c r="Q520" s="289"/>
      <c r="R520" s="289"/>
      <c r="S520" s="290"/>
      <c r="T520" s="290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64"/>
      <c r="C521" s="264"/>
      <c r="D521" s="264"/>
      <c r="E521" s="264"/>
      <c r="F521" s="264"/>
      <c r="G521" s="264"/>
      <c r="H521" s="264"/>
      <c r="I521" s="289"/>
      <c r="J521" s="289"/>
      <c r="K521" s="289"/>
      <c r="L521" s="289"/>
      <c r="M521" s="289"/>
      <c r="N521" s="289"/>
      <c r="O521" s="289"/>
      <c r="P521" s="289"/>
      <c r="Q521" s="289"/>
      <c r="R521" s="289"/>
      <c r="S521" s="290"/>
      <c r="T521" s="290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64"/>
      <c r="C522" s="264"/>
      <c r="D522" s="264"/>
      <c r="E522" s="264"/>
      <c r="F522" s="264"/>
      <c r="G522" s="264"/>
      <c r="H522" s="264"/>
      <c r="I522" s="289"/>
      <c r="J522" s="289"/>
      <c r="K522" s="289"/>
      <c r="L522" s="289"/>
      <c r="M522" s="289"/>
      <c r="N522" s="289"/>
      <c r="O522" s="289"/>
      <c r="P522" s="289"/>
      <c r="Q522" s="289"/>
      <c r="R522" s="289"/>
      <c r="S522" s="290"/>
      <c r="T522" s="290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64"/>
      <c r="C523" s="264"/>
      <c r="D523" s="264"/>
      <c r="E523" s="264"/>
      <c r="F523" s="264"/>
      <c r="G523" s="264"/>
      <c r="H523" s="264"/>
      <c r="I523" s="289"/>
      <c r="J523" s="289"/>
      <c r="K523" s="289"/>
      <c r="L523" s="289"/>
      <c r="M523" s="289"/>
      <c r="N523" s="289"/>
      <c r="O523" s="289"/>
      <c r="P523" s="289"/>
      <c r="Q523" s="289"/>
      <c r="R523" s="289"/>
      <c r="S523" s="290"/>
      <c r="T523" s="290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64"/>
      <c r="C524" s="264"/>
      <c r="D524" s="264"/>
      <c r="E524" s="264"/>
      <c r="F524" s="264"/>
      <c r="G524" s="264"/>
      <c r="H524" s="264"/>
      <c r="I524" s="289"/>
      <c r="J524" s="289"/>
      <c r="K524" s="289"/>
      <c r="L524" s="289"/>
      <c r="M524" s="289"/>
      <c r="N524" s="289"/>
      <c r="O524" s="289"/>
      <c r="P524" s="289"/>
      <c r="Q524" s="289"/>
      <c r="R524" s="289"/>
      <c r="S524" s="290"/>
      <c r="T524" s="290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64"/>
      <c r="C525" s="264"/>
      <c r="D525" s="264"/>
      <c r="E525" s="264"/>
      <c r="F525" s="264"/>
      <c r="G525" s="264"/>
      <c r="H525" s="264"/>
      <c r="I525" s="289"/>
      <c r="J525" s="289"/>
      <c r="K525" s="289"/>
      <c r="L525" s="289"/>
      <c r="M525" s="289"/>
      <c r="N525" s="289"/>
      <c r="O525" s="289"/>
      <c r="P525" s="289"/>
      <c r="Q525" s="289"/>
      <c r="R525" s="289"/>
      <c r="S525" s="290"/>
      <c r="T525" s="290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64"/>
      <c r="C526" s="264"/>
      <c r="D526" s="264"/>
      <c r="E526" s="264"/>
      <c r="F526" s="264"/>
      <c r="G526" s="264"/>
      <c r="H526" s="264"/>
      <c r="I526" s="289"/>
      <c r="J526" s="289"/>
      <c r="K526" s="289"/>
      <c r="L526" s="289"/>
      <c r="M526" s="289"/>
      <c r="N526" s="289"/>
      <c r="O526" s="289"/>
      <c r="P526" s="289"/>
      <c r="Q526" s="289"/>
      <c r="R526" s="289"/>
      <c r="S526" s="290"/>
      <c r="T526" s="290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64"/>
      <c r="C527" s="264"/>
      <c r="D527" s="264"/>
      <c r="E527" s="264"/>
      <c r="F527" s="264"/>
      <c r="G527" s="264"/>
      <c r="H527" s="264"/>
      <c r="I527" s="289"/>
      <c r="J527" s="289"/>
      <c r="K527" s="289"/>
      <c r="L527" s="289"/>
      <c r="M527" s="289"/>
      <c r="N527" s="289"/>
      <c r="O527" s="289"/>
      <c r="P527" s="289"/>
      <c r="Q527" s="289"/>
      <c r="R527" s="289"/>
      <c r="S527" s="290"/>
      <c r="T527" s="290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64"/>
      <c r="C528" s="264"/>
      <c r="D528" s="264"/>
      <c r="E528" s="264"/>
      <c r="F528" s="264"/>
      <c r="G528" s="264"/>
      <c r="H528" s="264"/>
      <c r="I528" s="289"/>
      <c r="J528" s="289"/>
      <c r="K528" s="289"/>
      <c r="L528" s="289"/>
      <c r="M528" s="289"/>
      <c r="N528" s="289"/>
      <c r="O528" s="289"/>
      <c r="P528" s="289"/>
      <c r="Q528" s="289"/>
      <c r="R528" s="289"/>
      <c r="S528" s="290"/>
      <c r="T528" s="290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64"/>
      <c r="C529" s="264"/>
      <c r="D529" s="264"/>
      <c r="E529" s="264"/>
      <c r="F529" s="264"/>
      <c r="G529" s="264"/>
      <c r="H529" s="264"/>
      <c r="I529" s="289"/>
      <c r="J529" s="289"/>
      <c r="K529" s="289"/>
      <c r="L529" s="289"/>
      <c r="M529" s="289"/>
      <c r="N529" s="289"/>
      <c r="O529" s="289"/>
      <c r="P529" s="289"/>
      <c r="Q529" s="289"/>
      <c r="R529" s="289"/>
      <c r="S529" s="290"/>
      <c r="T529" s="290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64"/>
      <c r="C530" s="264"/>
      <c r="D530" s="264"/>
      <c r="E530" s="264"/>
      <c r="F530" s="264"/>
      <c r="G530" s="264"/>
      <c r="H530" s="264"/>
      <c r="I530" s="289"/>
      <c r="J530" s="289"/>
      <c r="K530" s="289"/>
      <c r="L530" s="289"/>
      <c r="M530" s="289"/>
      <c r="N530" s="289"/>
      <c r="O530" s="289"/>
      <c r="P530" s="289"/>
      <c r="Q530" s="289"/>
      <c r="R530" s="289"/>
      <c r="S530" s="290"/>
      <c r="T530" s="290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64"/>
      <c r="C531" s="264"/>
      <c r="D531" s="264"/>
      <c r="E531" s="264"/>
      <c r="F531" s="264"/>
      <c r="G531" s="264"/>
      <c r="H531" s="264"/>
      <c r="I531" s="289"/>
      <c r="J531" s="289"/>
      <c r="K531" s="289"/>
      <c r="L531" s="289"/>
      <c r="M531" s="289"/>
      <c r="N531" s="289"/>
      <c r="O531" s="289"/>
      <c r="P531" s="289"/>
      <c r="Q531" s="289"/>
      <c r="R531" s="289"/>
      <c r="S531" s="290"/>
      <c r="T531" s="290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64"/>
      <c r="C532" s="264"/>
      <c r="D532" s="264"/>
      <c r="E532" s="264"/>
      <c r="F532" s="264"/>
      <c r="G532" s="264"/>
      <c r="H532" s="264"/>
      <c r="I532" s="289"/>
      <c r="J532" s="289"/>
      <c r="K532" s="289"/>
      <c r="L532" s="289"/>
      <c r="M532" s="289"/>
      <c r="N532" s="289"/>
      <c r="O532" s="289"/>
      <c r="P532" s="289"/>
      <c r="Q532" s="289"/>
      <c r="R532" s="289"/>
      <c r="S532" s="290"/>
      <c r="T532" s="290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64"/>
      <c r="C533" s="264"/>
      <c r="D533" s="264"/>
      <c r="E533" s="264"/>
      <c r="F533" s="264"/>
      <c r="G533" s="264"/>
      <c r="H533" s="264"/>
      <c r="I533" s="289"/>
      <c r="J533" s="289"/>
      <c r="K533" s="289"/>
      <c r="L533" s="289"/>
      <c r="M533" s="289"/>
      <c r="N533" s="289"/>
      <c r="O533" s="289"/>
      <c r="P533" s="289"/>
      <c r="Q533" s="289"/>
      <c r="R533" s="289"/>
      <c r="S533" s="290"/>
      <c r="T533" s="290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64"/>
      <c r="C534" s="264"/>
      <c r="D534" s="264"/>
      <c r="E534" s="264"/>
      <c r="F534" s="264"/>
      <c r="G534" s="264"/>
      <c r="H534" s="264"/>
      <c r="I534" s="289"/>
      <c r="J534" s="289"/>
      <c r="K534" s="289"/>
      <c r="L534" s="289"/>
      <c r="M534" s="289"/>
      <c r="N534" s="289"/>
      <c r="O534" s="289"/>
      <c r="P534" s="289"/>
      <c r="Q534" s="289"/>
      <c r="R534" s="289"/>
      <c r="S534" s="290"/>
      <c r="T534" s="290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64"/>
      <c r="C535" s="264"/>
      <c r="D535" s="264"/>
      <c r="E535" s="264"/>
      <c r="F535" s="264"/>
      <c r="G535" s="264"/>
      <c r="H535" s="264"/>
      <c r="I535" s="289"/>
      <c r="J535" s="289"/>
      <c r="K535" s="289"/>
      <c r="L535" s="289"/>
      <c r="M535" s="289"/>
      <c r="N535" s="289"/>
      <c r="O535" s="289"/>
      <c r="P535" s="289"/>
      <c r="Q535" s="289"/>
      <c r="R535" s="289"/>
      <c r="S535" s="290"/>
      <c r="T535" s="290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64"/>
      <c r="C536" s="264"/>
      <c r="D536" s="264"/>
      <c r="E536" s="264"/>
      <c r="F536" s="264"/>
      <c r="G536" s="264"/>
      <c r="H536" s="264"/>
      <c r="I536" s="289"/>
      <c r="J536" s="289"/>
      <c r="K536" s="289"/>
      <c r="L536" s="289"/>
      <c r="M536" s="289"/>
      <c r="N536" s="289"/>
      <c r="O536" s="289"/>
      <c r="P536" s="289"/>
      <c r="Q536" s="289"/>
      <c r="R536" s="289"/>
      <c r="S536" s="290"/>
      <c r="T536" s="290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64"/>
      <c r="C537" s="264"/>
      <c r="D537" s="264"/>
      <c r="E537" s="264"/>
      <c r="F537" s="264"/>
      <c r="G537" s="264"/>
      <c r="H537" s="264"/>
      <c r="I537" s="289"/>
      <c r="J537" s="289"/>
      <c r="K537" s="289"/>
      <c r="L537" s="289"/>
      <c r="M537" s="289"/>
      <c r="N537" s="289"/>
      <c r="O537" s="289"/>
      <c r="P537" s="289"/>
      <c r="Q537" s="289"/>
      <c r="R537" s="289"/>
      <c r="S537" s="290"/>
      <c r="T537" s="290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64"/>
      <c r="C538" s="264"/>
      <c r="D538" s="264"/>
      <c r="E538" s="264"/>
      <c r="F538" s="264"/>
      <c r="G538" s="264"/>
      <c r="H538" s="264"/>
      <c r="I538" s="289"/>
      <c r="J538" s="289"/>
      <c r="K538" s="289"/>
      <c r="L538" s="289"/>
      <c r="M538" s="289"/>
      <c r="N538" s="289"/>
      <c r="O538" s="289"/>
      <c r="P538" s="289"/>
      <c r="Q538" s="289"/>
      <c r="R538" s="289"/>
      <c r="S538" s="290"/>
      <c r="T538" s="290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64"/>
      <c r="C539" s="264"/>
      <c r="D539" s="264"/>
      <c r="E539" s="264"/>
      <c r="F539" s="264"/>
      <c r="G539" s="264"/>
      <c r="H539" s="264"/>
      <c r="I539" s="289"/>
      <c r="J539" s="289"/>
      <c r="K539" s="289"/>
      <c r="L539" s="289"/>
      <c r="M539" s="289"/>
      <c r="N539" s="289"/>
      <c r="O539" s="289"/>
      <c r="P539" s="289"/>
      <c r="Q539" s="289"/>
      <c r="R539" s="289"/>
      <c r="S539" s="290"/>
      <c r="T539" s="290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64"/>
      <c r="C540" s="264"/>
      <c r="D540" s="264"/>
      <c r="E540" s="264"/>
      <c r="F540" s="264"/>
      <c r="G540" s="264"/>
      <c r="H540" s="264"/>
      <c r="I540" s="289"/>
      <c r="J540" s="289"/>
      <c r="K540" s="289"/>
      <c r="L540" s="289"/>
      <c r="M540" s="289"/>
      <c r="N540" s="289"/>
      <c r="O540" s="289"/>
      <c r="P540" s="289"/>
      <c r="Q540" s="289"/>
      <c r="R540" s="289"/>
      <c r="S540" s="290"/>
      <c r="T540" s="290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64"/>
      <c r="C541" s="264"/>
      <c r="D541" s="264"/>
      <c r="E541" s="264"/>
      <c r="F541" s="264"/>
      <c r="G541" s="264"/>
      <c r="H541" s="264"/>
      <c r="I541" s="289"/>
      <c r="J541" s="289"/>
      <c r="K541" s="289"/>
      <c r="L541" s="289"/>
      <c r="M541" s="289"/>
      <c r="N541" s="289"/>
      <c r="O541" s="289"/>
      <c r="P541" s="289"/>
      <c r="Q541" s="289"/>
      <c r="R541" s="289"/>
      <c r="S541" s="290"/>
      <c r="T541" s="290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64"/>
      <c r="C542" s="264"/>
      <c r="D542" s="264"/>
      <c r="E542" s="264"/>
      <c r="F542" s="264"/>
      <c r="G542" s="264"/>
      <c r="H542" s="264"/>
      <c r="I542" s="289"/>
      <c r="J542" s="289"/>
      <c r="K542" s="289"/>
      <c r="L542" s="289"/>
      <c r="M542" s="289"/>
      <c r="N542" s="289"/>
      <c r="O542" s="289"/>
      <c r="P542" s="289"/>
      <c r="Q542" s="289"/>
      <c r="R542" s="289"/>
      <c r="S542" s="290"/>
      <c r="T542" s="290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64"/>
      <c r="C543" s="264"/>
      <c r="D543" s="264"/>
      <c r="E543" s="264"/>
      <c r="F543" s="264"/>
      <c r="G543" s="264"/>
      <c r="H543" s="264"/>
      <c r="I543" s="289"/>
      <c r="J543" s="289"/>
      <c r="K543" s="289"/>
      <c r="L543" s="289"/>
      <c r="M543" s="289"/>
      <c r="N543" s="289"/>
      <c r="O543" s="289"/>
      <c r="P543" s="289"/>
      <c r="Q543" s="289"/>
      <c r="R543" s="289"/>
      <c r="S543" s="290"/>
      <c r="T543" s="290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64"/>
      <c r="C544" s="264"/>
      <c r="D544" s="264"/>
      <c r="E544" s="264"/>
      <c r="F544" s="264"/>
      <c r="G544" s="264"/>
      <c r="H544" s="264"/>
      <c r="I544" s="289"/>
      <c r="J544" s="289"/>
      <c r="K544" s="289"/>
      <c r="L544" s="289"/>
      <c r="M544" s="289"/>
      <c r="N544" s="289"/>
      <c r="O544" s="289"/>
      <c r="P544" s="289"/>
      <c r="Q544" s="289"/>
      <c r="R544" s="289"/>
      <c r="S544" s="290"/>
      <c r="T544" s="290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64"/>
      <c r="C545" s="264"/>
      <c r="D545" s="264"/>
      <c r="E545" s="264"/>
      <c r="F545" s="264"/>
      <c r="G545" s="264"/>
      <c r="H545" s="264"/>
      <c r="I545" s="289"/>
      <c r="J545" s="289"/>
      <c r="K545" s="289"/>
      <c r="L545" s="289"/>
      <c r="M545" s="289"/>
      <c r="N545" s="289"/>
      <c r="O545" s="289"/>
      <c r="P545" s="289"/>
      <c r="Q545" s="289"/>
      <c r="R545" s="289"/>
      <c r="S545" s="290"/>
      <c r="T545" s="290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64"/>
      <c r="C546" s="264"/>
      <c r="D546" s="264"/>
      <c r="E546" s="264"/>
      <c r="F546" s="264"/>
      <c r="G546" s="264"/>
      <c r="H546" s="264"/>
      <c r="I546" s="289"/>
      <c r="J546" s="289"/>
      <c r="K546" s="289"/>
      <c r="L546" s="289"/>
      <c r="M546" s="289"/>
      <c r="N546" s="289"/>
      <c r="O546" s="289"/>
      <c r="P546" s="289"/>
      <c r="Q546" s="289"/>
      <c r="R546" s="289"/>
      <c r="S546" s="290"/>
      <c r="T546" s="290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64"/>
      <c r="C547" s="264"/>
      <c r="D547" s="264"/>
      <c r="E547" s="264"/>
      <c r="F547" s="264"/>
      <c r="G547" s="264"/>
      <c r="H547" s="264"/>
      <c r="I547" s="289"/>
      <c r="J547" s="289"/>
      <c r="K547" s="289"/>
      <c r="L547" s="289"/>
      <c r="M547" s="289"/>
      <c r="N547" s="289"/>
      <c r="O547" s="289"/>
      <c r="P547" s="289"/>
      <c r="Q547" s="289"/>
      <c r="R547" s="289"/>
      <c r="S547" s="290"/>
      <c r="T547" s="290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64"/>
      <c r="C548" s="264"/>
      <c r="D548" s="264"/>
      <c r="E548" s="264"/>
      <c r="F548" s="264"/>
      <c r="G548" s="264"/>
      <c r="H548" s="264"/>
      <c r="I548" s="289"/>
      <c r="J548" s="289"/>
      <c r="K548" s="289"/>
      <c r="L548" s="289"/>
      <c r="M548" s="289"/>
      <c r="N548" s="289"/>
      <c r="O548" s="289"/>
      <c r="P548" s="289"/>
      <c r="Q548" s="289"/>
      <c r="R548" s="289"/>
      <c r="S548" s="290"/>
      <c r="T548" s="290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64"/>
      <c r="C549" s="264"/>
      <c r="D549" s="264"/>
      <c r="E549" s="264"/>
      <c r="F549" s="264"/>
      <c r="G549" s="264"/>
      <c r="H549" s="264"/>
      <c r="I549" s="289"/>
      <c r="J549" s="289"/>
      <c r="K549" s="289"/>
      <c r="L549" s="289"/>
      <c r="M549" s="289"/>
      <c r="N549" s="289"/>
      <c r="O549" s="289"/>
      <c r="P549" s="289"/>
      <c r="Q549" s="289"/>
      <c r="R549" s="289"/>
      <c r="S549" s="290"/>
      <c r="T549" s="290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64"/>
      <c r="C550" s="264"/>
      <c r="D550" s="264"/>
      <c r="E550" s="264"/>
      <c r="F550" s="264"/>
      <c r="G550" s="264"/>
      <c r="H550" s="264"/>
      <c r="I550" s="289"/>
      <c r="J550" s="289"/>
      <c r="K550" s="289"/>
      <c r="L550" s="289"/>
      <c r="M550" s="289"/>
      <c r="N550" s="289"/>
      <c r="O550" s="289"/>
      <c r="P550" s="289"/>
      <c r="Q550" s="289"/>
      <c r="R550" s="289"/>
      <c r="S550" s="290"/>
      <c r="T550" s="290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64"/>
      <c r="C551" s="264"/>
      <c r="D551" s="264"/>
      <c r="E551" s="264"/>
      <c r="F551" s="264"/>
      <c r="G551" s="264"/>
      <c r="H551" s="264"/>
      <c r="I551" s="289"/>
      <c r="J551" s="289"/>
      <c r="K551" s="289"/>
      <c r="L551" s="289"/>
      <c r="M551" s="289"/>
      <c r="N551" s="289"/>
      <c r="O551" s="289"/>
      <c r="P551" s="289"/>
      <c r="Q551" s="289"/>
      <c r="R551" s="289"/>
      <c r="S551" s="290"/>
      <c r="T551" s="290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64"/>
      <c r="C552" s="264"/>
      <c r="D552" s="264"/>
      <c r="E552" s="264"/>
      <c r="F552" s="264"/>
      <c r="G552" s="264"/>
      <c r="H552" s="264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90"/>
      <c r="T552" s="290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64"/>
      <c r="C553" s="264"/>
      <c r="D553" s="264"/>
      <c r="E553" s="264"/>
      <c r="F553" s="264"/>
      <c r="G553" s="264"/>
      <c r="H553" s="264"/>
      <c r="I553" s="289"/>
      <c r="J553" s="289"/>
      <c r="K553" s="289"/>
      <c r="L553" s="289"/>
      <c r="M553" s="289"/>
      <c r="N553" s="289"/>
      <c r="O553" s="289"/>
      <c r="P553" s="289"/>
      <c r="Q553" s="289"/>
      <c r="R553" s="289"/>
      <c r="S553" s="290"/>
      <c r="T553" s="290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64"/>
      <c r="C554" s="264"/>
      <c r="D554" s="264"/>
      <c r="E554" s="264"/>
      <c r="F554" s="264"/>
      <c r="G554" s="264"/>
      <c r="H554" s="264"/>
      <c r="I554" s="289"/>
      <c r="J554" s="289"/>
      <c r="K554" s="289"/>
      <c r="L554" s="289"/>
      <c r="M554" s="289"/>
      <c r="N554" s="289"/>
      <c r="O554" s="289"/>
      <c r="P554" s="289"/>
      <c r="Q554" s="289"/>
      <c r="R554" s="289"/>
      <c r="S554" s="290"/>
      <c r="T554" s="290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64"/>
      <c r="C555" s="264"/>
      <c r="D555" s="264"/>
      <c r="E555" s="264"/>
      <c r="F555" s="264"/>
      <c r="G555" s="264"/>
      <c r="H555" s="264"/>
      <c r="I555" s="289"/>
      <c r="J555" s="289"/>
      <c r="K555" s="289"/>
      <c r="L555" s="289"/>
      <c r="M555" s="289"/>
      <c r="N555" s="289"/>
      <c r="O555" s="289"/>
      <c r="P555" s="289"/>
      <c r="Q555" s="289"/>
      <c r="R555" s="289"/>
      <c r="S555" s="290"/>
      <c r="T555" s="290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64"/>
      <c r="C556" s="264"/>
      <c r="D556" s="264"/>
      <c r="E556" s="264"/>
      <c r="F556" s="264"/>
      <c r="G556" s="264"/>
      <c r="H556" s="264"/>
      <c r="I556" s="289"/>
      <c r="J556" s="289"/>
      <c r="K556" s="289"/>
      <c r="L556" s="289"/>
      <c r="M556" s="289"/>
      <c r="N556" s="289"/>
      <c r="O556" s="289"/>
      <c r="P556" s="289"/>
      <c r="Q556" s="289"/>
      <c r="R556" s="289"/>
      <c r="S556" s="290"/>
      <c r="T556" s="290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64"/>
      <c r="C557" s="264"/>
      <c r="D557" s="264"/>
      <c r="E557" s="264"/>
      <c r="F557" s="264"/>
      <c r="G557" s="264"/>
      <c r="H557" s="264"/>
      <c r="I557" s="289"/>
      <c r="J557" s="289"/>
      <c r="K557" s="289"/>
      <c r="L557" s="289"/>
      <c r="M557" s="289"/>
      <c r="N557" s="289"/>
      <c r="O557" s="289"/>
      <c r="P557" s="289"/>
      <c r="Q557" s="289"/>
      <c r="R557" s="289"/>
      <c r="S557" s="290"/>
      <c r="T557" s="290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64"/>
      <c r="C558" s="264"/>
      <c r="D558" s="264"/>
      <c r="E558" s="264"/>
      <c r="F558" s="264"/>
      <c r="G558" s="264"/>
      <c r="H558" s="264"/>
      <c r="I558" s="289"/>
      <c r="J558" s="289"/>
      <c r="K558" s="289"/>
      <c r="L558" s="289"/>
      <c r="M558" s="289"/>
      <c r="N558" s="289"/>
      <c r="O558" s="289"/>
      <c r="P558" s="289"/>
      <c r="Q558" s="289"/>
      <c r="R558" s="289"/>
      <c r="S558" s="290"/>
      <c r="T558" s="290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64"/>
      <c r="C559" s="264"/>
      <c r="D559" s="264"/>
      <c r="E559" s="264"/>
      <c r="F559" s="264"/>
      <c r="G559" s="264"/>
      <c r="H559" s="264"/>
      <c r="I559" s="289"/>
      <c r="J559" s="289"/>
      <c r="K559" s="289"/>
      <c r="L559" s="289"/>
      <c r="M559" s="289"/>
      <c r="N559" s="289"/>
      <c r="O559" s="289"/>
      <c r="P559" s="289"/>
      <c r="Q559" s="289"/>
      <c r="R559" s="289"/>
      <c r="S559" s="290"/>
      <c r="T559" s="290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64"/>
      <c r="C560" s="264"/>
      <c r="D560" s="264"/>
      <c r="E560" s="264"/>
      <c r="F560" s="264"/>
      <c r="G560" s="264"/>
      <c r="H560" s="264"/>
      <c r="I560" s="289"/>
      <c r="J560" s="289"/>
      <c r="K560" s="289"/>
      <c r="L560" s="289"/>
      <c r="M560" s="289"/>
      <c r="N560" s="289"/>
      <c r="O560" s="289"/>
      <c r="P560" s="289"/>
      <c r="Q560" s="289"/>
      <c r="R560" s="289"/>
      <c r="S560" s="290"/>
      <c r="T560" s="290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64"/>
      <c r="C561" s="264"/>
      <c r="D561" s="264"/>
      <c r="E561" s="264"/>
      <c r="F561" s="264"/>
      <c r="G561" s="264"/>
      <c r="H561" s="264"/>
      <c r="I561" s="289"/>
      <c r="J561" s="289"/>
      <c r="K561" s="289"/>
      <c r="L561" s="289"/>
      <c r="M561" s="289"/>
      <c r="N561" s="289"/>
      <c r="O561" s="289"/>
      <c r="P561" s="289"/>
      <c r="Q561" s="289"/>
      <c r="R561" s="289"/>
      <c r="S561" s="290"/>
      <c r="T561" s="290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64"/>
      <c r="C562" s="264"/>
      <c r="D562" s="264"/>
      <c r="E562" s="264"/>
      <c r="F562" s="264"/>
      <c r="G562" s="264"/>
      <c r="H562" s="264"/>
      <c r="I562" s="289"/>
      <c r="J562" s="289"/>
      <c r="K562" s="289"/>
      <c r="L562" s="289"/>
      <c r="M562" s="289"/>
      <c r="N562" s="289"/>
      <c r="O562" s="289"/>
      <c r="P562" s="289"/>
      <c r="Q562" s="289"/>
      <c r="R562" s="289"/>
      <c r="S562" s="290"/>
      <c r="T562" s="290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64"/>
      <c r="C563" s="264"/>
      <c r="D563" s="264"/>
      <c r="E563" s="264"/>
      <c r="F563" s="264"/>
      <c r="G563" s="264"/>
      <c r="H563" s="264"/>
      <c r="I563" s="289"/>
      <c r="J563" s="289"/>
      <c r="K563" s="289"/>
      <c r="L563" s="289"/>
      <c r="M563" s="289"/>
      <c r="N563" s="289"/>
      <c r="O563" s="289"/>
      <c r="P563" s="289"/>
      <c r="Q563" s="289"/>
      <c r="R563" s="289"/>
      <c r="S563" s="290"/>
      <c r="T563" s="290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64"/>
      <c r="C564" s="264"/>
      <c r="D564" s="264"/>
      <c r="E564" s="264"/>
      <c r="F564" s="264"/>
      <c r="G564" s="264"/>
      <c r="H564" s="264"/>
      <c r="I564" s="289"/>
      <c r="J564" s="289"/>
      <c r="K564" s="289"/>
      <c r="L564" s="289"/>
      <c r="M564" s="289"/>
      <c r="N564" s="289"/>
      <c r="O564" s="289"/>
      <c r="P564" s="289"/>
      <c r="Q564" s="289"/>
      <c r="R564" s="289"/>
      <c r="S564" s="290"/>
      <c r="T564" s="290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64"/>
      <c r="C565" s="264"/>
      <c r="D565" s="264"/>
      <c r="E565" s="264"/>
      <c r="F565" s="264"/>
      <c r="G565" s="264"/>
      <c r="H565" s="264"/>
      <c r="I565" s="289"/>
      <c r="J565" s="289"/>
      <c r="K565" s="289"/>
      <c r="L565" s="289"/>
      <c r="M565" s="289"/>
      <c r="N565" s="289"/>
      <c r="O565" s="289"/>
      <c r="P565" s="289"/>
      <c r="Q565" s="289"/>
      <c r="R565" s="289"/>
      <c r="S565" s="290"/>
      <c r="T565" s="290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64"/>
      <c r="C566" s="264"/>
      <c r="D566" s="264"/>
      <c r="E566" s="264"/>
      <c r="F566" s="264"/>
      <c r="G566" s="264"/>
      <c r="H566" s="264"/>
      <c r="I566" s="289"/>
      <c r="J566" s="289"/>
      <c r="K566" s="289"/>
      <c r="L566" s="289"/>
      <c r="M566" s="289"/>
      <c r="N566" s="289"/>
      <c r="O566" s="289"/>
      <c r="P566" s="289"/>
      <c r="Q566" s="289"/>
      <c r="R566" s="289"/>
      <c r="S566" s="290"/>
      <c r="T566" s="290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64"/>
      <c r="C567" s="264"/>
      <c r="D567" s="264"/>
      <c r="E567" s="264"/>
      <c r="F567" s="264"/>
      <c r="G567" s="264"/>
      <c r="H567" s="264"/>
      <c r="I567" s="289"/>
      <c r="J567" s="289"/>
      <c r="K567" s="289"/>
      <c r="L567" s="289"/>
      <c r="M567" s="289"/>
      <c r="N567" s="289"/>
      <c r="O567" s="289"/>
      <c r="P567" s="289"/>
      <c r="Q567" s="289"/>
      <c r="R567" s="289"/>
      <c r="S567" s="290"/>
      <c r="T567" s="290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64"/>
      <c r="C568" s="264"/>
      <c r="D568" s="264"/>
      <c r="E568" s="264"/>
      <c r="F568" s="264"/>
      <c r="G568" s="264"/>
      <c r="H568" s="264"/>
      <c r="I568" s="289"/>
      <c r="J568" s="289"/>
      <c r="K568" s="289"/>
      <c r="L568" s="289"/>
      <c r="M568" s="289"/>
      <c r="N568" s="289"/>
      <c r="O568" s="289"/>
      <c r="P568" s="289"/>
      <c r="Q568" s="289"/>
      <c r="R568" s="289"/>
      <c r="S568" s="290"/>
      <c r="T568" s="290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64"/>
      <c r="C569" s="264"/>
      <c r="D569" s="264"/>
      <c r="E569" s="264"/>
      <c r="F569" s="264"/>
      <c r="G569" s="264"/>
      <c r="H569" s="264"/>
      <c r="I569" s="289"/>
      <c r="J569" s="289"/>
      <c r="K569" s="289"/>
      <c r="L569" s="289"/>
      <c r="M569" s="289"/>
      <c r="N569" s="289"/>
      <c r="O569" s="289"/>
      <c r="P569" s="289"/>
      <c r="Q569" s="289"/>
      <c r="R569" s="289"/>
      <c r="S569" s="290"/>
      <c r="T569" s="290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64"/>
      <c r="C570" s="264"/>
      <c r="D570" s="264"/>
      <c r="E570" s="264"/>
      <c r="F570" s="264"/>
      <c r="G570" s="264"/>
      <c r="H570" s="264"/>
      <c r="I570" s="289"/>
      <c r="J570" s="289"/>
      <c r="K570" s="289"/>
      <c r="L570" s="289"/>
      <c r="M570" s="289"/>
      <c r="N570" s="289"/>
      <c r="O570" s="289"/>
      <c r="P570" s="289"/>
      <c r="Q570" s="289"/>
      <c r="R570" s="289"/>
      <c r="S570" s="290"/>
      <c r="T570" s="290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64"/>
      <c r="C571" s="264"/>
      <c r="D571" s="264"/>
      <c r="E571" s="264"/>
      <c r="F571" s="264"/>
      <c r="G571" s="264"/>
      <c r="H571" s="264"/>
      <c r="I571" s="289"/>
      <c r="J571" s="289"/>
      <c r="K571" s="289"/>
      <c r="L571" s="289"/>
      <c r="M571" s="289"/>
      <c r="N571" s="289"/>
      <c r="O571" s="289"/>
      <c r="P571" s="289"/>
      <c r="Q571" s="289"/>
      <c r="R571" s="289"/>
      <c r="S571" s="290"/>
      <c r="T571" s="290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64"/>
      <c r="C572" s="264"/>
      <c r="D572" s="264"/>
      <c r="E572" s="264"/>
      <c r="F572" s="264"/>
      <c r="G572" s="264"/>
      <c r="H572" s="264"/>
      <c r="I572" s="289"/>
      <c r="J572" s="289"/>
      <c r="K572" s="289"/>
      <c r="L572" s="289"/>
      <c r="M572" s="289"/>
      <c r="N572" s="289"/>
      <c r="O572" s="289"/>
      <c r="P572" s="289"/>
      <c r="Q572" s="289"/>
      <c r="R572" s="289"/>
      <c r="S572" s="290"/>
      <c r="T572" s="290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64"/>
      <c r="C573" s="264"/>
      <c r="D573" s="264"/>
      <c r="E573" s="264"/>
      <c r="F573" s="264"/>
      <c r="G573" s="264"/>
      <c r="H573" s="264"/>
      <c r="I573" s="289"/>
      <c r="J573" s="289"/>
      <c r="K573" s="289"/>
      <c r="L573" s="289"/>
      <c r="M573" s="289"/>
      <c r="N573" s="289"/>
      <c r="O573" s="289"/>
      <c r="P573" s="289"/>
      <c r="Q573" s="289"/>
      <c r="R573" s="289"/>
      <c r="S573" s="290"/>
      <c r="T573" s="290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64"/>
      <c r="C574" s="264"/>
      <c r="D574" s="264"/>
      <c r="E574" s="264"/>
      <c r="F574" s="264"/>
      <c r="G574" s="264"/>
      <c r="H574" s="264"/>
      <c r="I574" s="289"/>
      <c r="J574" s="289"/>
      <c r="K574" s="289"/>
      <c r="L574" s="289"/>
      <c r="M574" s="289"/>
      <c r="N574" s="289"/>
      <c r="O574" s="289"/>
      <c r="P574" s="289"/>
      <c r="Q574" s="289"/>
      <c r="R574" s="289"/>
      <c r="S574" s="290"/>
      <c r="T574" s="290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64"/>
      <c r="C575" s="264"/>
      <c r="D575" s="264"/>
      <c r="E575" s="264"/>
      <c r="F575" s="264"/>
      <c r="G575" s="264"/>
      <c r="H575" s="264"/>
      <c r="I575" s="289"/>
      <c r="J575" s="289"/>
      <c r="K575" s="289"/>
      <c r="L575" s="289"/>
      <c r="M575" s="289"/>
      <c r="N575" s="289"/>
      <c r="O575" s="289"/>
      <c r="P575" s="289"/>
      <c r="Q575" s="289"/>
      <c r="R575" s="289"/>
      <c r="S575" s="290"/>
      <c r="T575" s="290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64"/>
      <c r="C576" s="264"/>
      <c r="D576" s="264"/>
      <c r="E576" s="264"/>
      <c r="F576" s="264"/>
      <c r="G576" s="264"/>
      <c r="H576" s="264"/>
      <c r="I576" s="289"/>
      <c r="J576" s="289"/>
      <c r="K576" s="289"/>
      <c r="L576" s="289"/>
      <c r="M576" s="289"/>
      <c r="N576" s="289"/>
      <c r="O576" s="289"/>
      <c r="P576" s="289"/>
      <c r="Q576" s="289"/>
      <c r="R576" s="289"/>
      <c r="S576" s="290"/>
      <c r="T576" s="290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64"/>
      <c r="C577" s="264"/>
      <c r="D577" s="264"/>
      <c r="E577" s="264"/>
      <c r="F577" s="264"/>
      <c r="G577" s="264"/>
      <c r="H577" s="264"/>
      <c r="I577" s="289"/>
      <c r="J577" s="289"/>
      <c r="K577" s="289"/>
      <c r="L577" s="289"/>
      <c r="M577" s="289"/>
      <c r="N577" s="289"/>
      <c r="O577" s="289"/>
      <c r="P577" s="289"/>
      <c r="Q577" s="289"/>
      <c r="R577" s="289"/>
      <c r="S577" s="290"/>
      <c r="T577" s="290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64"/>
      <c r="C578" s="264"/>
      <c r="D578" s="264"/>
      <c r="E578" s="264"/>
      <c r="F578" s="264"/>
      <c r="G578" s="264"/>
      <c r="H578" s="264"/>
      <c r="I578" s="289"/>
      <c r="J578" s="289"/>
      <c r="K578" s="289"/>
      <c r="L578" s="289"/>
      <c r="M578" s="289"/>
      <c r="N578" s="289"/>
      <c r="O578" s="289"/>
      <c r="P578" s="289"/>
      <c r="Q578" s="289"/>
      <c r="R578" s="289"/>
      <c r="S578" s="290"/>
      <c r="T578" s="290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64"/>
      <c r="C579" s="264"/>
      <c r="D579" s="264"/>
      <c r="E579" s="264"/>
      <c r="F579" s="264"/>
      <c r="G579" s="264"/>
      <c r="H579" s="264"/>
      <c r="I579" s="289"/>
      <c r="J579" s="289"/>
      <c r="K579" s="289"/>
      <c r="L579" s="289"/>
      <c r="M579" s="289"/>
      <c r="N579" s="289"/>
      <c r="O579" s="289"/>
      <c r="P579" s="289"/>
      <c r="Q579" s="289"/>
      <c r="R579" s="289"/>
      <c r="S579" s="290"/>
      <c r="T579" s="290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64"/>
      <c r="C580" s="264"/>
      <c r="D580" s="264"/>
      <c r="E580" s="264"/>
      <c r="F580" s="264"/>
      <c r="G580" s="264"/>
      <c r="H580" s="264"/>
      <c r="I580" s="289"/>
      <c r="J580" s="289"/>
      <c r="K580" s="289"/>
      <c r="L580" s="289"/>
      <c r="M580" s="289"/>
      <c r="N580" s="289"/>
      <c r="O580" s="289"/>
      <c r="P580" s="289"/>
      <c r="Q580" s="289"/>
      <c r="R580" s="289"/>
      <c r="S580" s="290"/>
      <c r="T580" s="290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64"/>
      <c r="C581" s="264"/>
      <c r="D581" s="264"/>
      <c r="E581" s="264"/>
      <c r="F581" s="264"/>
      <c r="G581" s="264"/>
      <c r="H581" s="264"/>
      <c r="I581" s="289"/>
      <c r="J581" s="289"/>
      <c r="K581" s="289"/>
      <c r="L581" s="289"/>
      <c r="M581" s="289"/>
      <c r="N581" s="289"/>
      <c r="O581" s="289"/>
      <c r="P581" s="289"/>
      <c r="Q581" s="289"/>
      <c r="R581" s="289"/>
      <c r="S581" s="290"/>
      <c r="T581" s="290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64"/>
      <c r="C582" s="264"/>
      <c r="D582" s="264"/>
      <c r="E582" s="264"/>
      <c r="F582" s="264"/>
      <c r="G582" s="264"/>
      <c r="H582" s="264"/>
      <c r="I582" s="289"/>
      <c r="J582" s="289"/>
      <c r="K582" s="289"/>
      <c r="L582" s="289"/>
      <c r="M582" s="289"/>
      <c r="N582" s="289"/>
      <c r="O582" s="289"/>
      <c r="P582" s="289"/>
      <c r="Q582" s="289"/>
      <c r="R582" s="289"/>
      <c r="S582" s="290"/>
      <c r="T582" s="290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64"/>
      <c r="C583" s="264"/>
      <c r="D583" s="264"/>
      <c r="E583" s="264"/>
      <c r="F583" s="264"/>
      <c r="G583" s="264"/>
      <c r="H583" s="264"/>
      <c r="I583" s="289"/>
      <c r="J583" s="289"/>
      <c r="K583" s="289"/>
      <c r="L583" s="289"/>
      <c r="M583" s="289"/>
      <c r="N583" s="289"/>
      <c r="O583" s="289"/>
      <c r="P583" s="289"/>
      <c r="Q583" s="289"/>
      <c r="R583" s="289"/>
      <c r="S583" s="290"/>
      <c r="T583" s="290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64"/>
      <c r="C584" s="264"/>
      <c r="D584" s="264"/>
      <c r="E584" s="264"/>
      <c r="F584" s="264"/>
      <c r="G584" s="264"/>
      <c r="H584" s="264"/>
      <c r="I584" s="289"/>
      <c r="J584" s="289"/>
      <c r="K584" s="289"/>
      <c r="L584" s="289"/>
      <c r="M584" s="289"/>
      <c r="N584" s="289"/>
      <c r="O584" s="289"/>
      <c r="P584" s="289"/>
      <c r="Q584" s="289"/>
      <c r="R584" s="289"/>
      <c r="S584" s="290"/>
      <c r="T584" s="290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64"/>
      <c r="C585" s="264"/>
      <c r="D585" s="264"/>
      <c r="E585" s="264"/>
      <c r="F585" s="264"/>
      <c r="G585" s="264"/>
      <c r="H585" s="264"/>
      <c r="I585" s="289"/>
      <c r="J585" s="289"/>
      <c r="K585" s="289"/>
      <c r="L585" s="289"/>
      <c r="M585" s="289"/>
      <c r="N585" s="289"/>
      <c r="O585" s="289"/>
      <c r="P585" s="289"/>
      <c r="Q585" s="289"/>
      <c r="R585" s="289"/>
      <c r="S585" s="290"/>
      <c r="T585" s="290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64"/>
      <c r="C586" s="264"/>
      <c r="D586" s="264"/>
      <c r="E586" s="264"/>
      <c r="F586" s="264"/>
      <c r="G586" s="264"/>
      <c r="H586" s="264"/>
      <c r="I586" s="289"/>
      <c r="J586" s="289"/>
      <c r="K586" s="289"/>
      <c r="L586" s="289"/>
      <c r="M586" s="289"/>
      <c r="N586" s="289"/>
      <c r="O586" s="289"/>
      <c r="P586" s="289"/>
      <c r="Q586" s="289"/>
      <c r="R586" s="289"/>
      <c r="S586" s="290"/>
      <c r="T586" s="290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64"/>
      <c r="C587" s="264"/>
      <c r="D587" s="264"/>
      <c r="E587" s="264"/>
      <c r="F587" s="264"/>
      <c r="G587" s="264"/>
      <c r="H587" s="264"/>
      <c r="I587" s="289"/>
      <c r="J587" s="289"/>
      <c r="K587" s="289"/>
      <c r="L587" s="289"/>
      <c r="M587" s="289"/>
      <c r="N587" s="289"/>
      <c r="O587" s="289"/>
      <c r="P587" s="289"/>
      <c r="Q587" s="289"/>
      <c r="R587" s="289"/>
      <c r="S587" s="290"/>
      <c r="T587" s="290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64"/>
      <c r="C588" s="264"/>
      <c r="D588" s="264"/>
      <c r="E588" s="264"/>
      <c r="F588" s="264"/>
      <c r="G588" s="264"/>
      <c r="H588" s="264"/>
      <c r="I588" s="289"/>
      <c r="J588" s="289"/>
      <c r="K588" s="289"/>
      <c r="L588" s="289"/>
      <c r="M588" s="289"/>
      <c r="N588" s="289"/>
      <c r="O588" s="289"/>
      <c r="P588" s="289"/>
      <c r="Q588" s="289"/>
      <c r="R588" s="289"/>
      <c r="S588" s="290"/>
      <c r="T588" s="290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64"/>
      <c r="C589" s="264"/>
      <c r="D589" s="264"/>
      <c r="E589" s="264"/>
      <c r="F589" s="264"/>
      <c r="G589" s="264"/>
      <c r="H589" s="264"/>
      <c r="I589" s="289"/>
      <c r="J589" s="289"/>
      <c r="K589" s="289"/>
      <c r="L589" s="289"/>
      <c r="M589" s="289"/>
      <c r="N589" s="289"/>
      <c r="O589" s="289"/>
      <c r="P589" s="289"/>
      <c r="Q589" s="289"/>
      <c r="R589" s="289"/>
      <c r="S589" s="290"/>
      <c r="T589" s="290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64"/>
      <c r="C590" s="264"/>
      <c r="D590" s="264"/>
      <c r="E590" s="264"/>
      <c r="F590" s="264"/>
      <c r="G590" s="264"/>
      <c r="H590" s="264"/>
      <c r="I590" s="289"/>
      <c r="J590" s="289"/>
      <c r="K590" s="289"/>
      <c r="L590" s="289"/>
      <c r="M590" s="289"/>
      <c r="N590" s="289"/>
      <c r="O590" s="289"/>
      <c r="P590" s="289"/>
      <c r="Q590" s="289"/>
      <c r="R590" s="289"/>
      <c r="S590" s="290"/>
      <c r="T590" s="290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64"/>
      <c r="C591" s="264"/>
      <c r="D591" s="264"/>
      <c r="E591" s="264"/>
      <c r="F591" s="264"/>
      <c r="G591" s="264"/>
      <c r="H591" s="264"/>
      <c r="I591" s="289"/>
      <c r="J591" s="289"/>
      <c r="K591" s="289"/>
      <c r="L591" s="289"/>
      <c r="M591" s="289"/>
      <c r="N591" s="289"/>
      <c r="O591" s="289"/>
      <c r="P591" s="289"/>
      <c r="Q591" s="289"/>
      <c r="R591" s="289"/>
      <c r="S591" s="290"/>
      <c r="T591" s="290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64"/>
      <c r="C592" s="264"/>
      <c r="D592" s="264"/>
      <c r="E592" s="264"/>
      <c r="F592" s="264"/>
      <c r="G592" s="264"/>
      <c r="H592" s="264"/>
      <c r="I592" s="289"/>
      <c r="J592" s="289"/>
      <c r="K592" s="289"/>
      <c r="L592" s="289"/>
      <c r="M592" s="289"/>
      <c r="N592" s="289"/>
      <c r="O592" s="289"/>
      <c r="P592" s="289"/>
      <c r="Q592" s="289"/>
      <c r="R592" s="289"/>
      <c r="S592" s="290"/>
      <c r="T592" s="290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64"/>
      <c r="C593" s="264"/>
      <c r="D593" s="264"/>
      <c r="E593" s="264"/>
      <c r="F593" s="264"/>
      <c r="G593" s="264"/>
      <c r="H593" s="264"/>
      <c r="I593" s="289"/>
      <c r="J593" s="289"/>
      <c r="K593" s="289"/>
      <c r="L593" s="289"/>
      <c r="M593" s="289"/>
      <c r="N593" s="289"/>
      <c r="O593" s="289"/>
      <c r="P593" s="289"/>
      <c r="Q593" s="289"/>
      <c r="R593" s="289"/>
      <c r="S593" s="290"/>
      <c r="T593" s="290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64"/>
      <c r="C594" s="264"/>
      <c r="D594" s="264"/>
      <c r="E594" s="264"/>
      <c r="F594" s="264"/>
      <c r="G594" s="264"/>
      <c r="H594" s="264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90"/>
      <c r="T594" s="290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64"/>
      <c r="C595" s="264"/>
      <c r="D595" s="264"/>
      <c r="E595" s="264"/>
      <c r="F595" s="264"/>
      <c r="G595" s="264"/>
      <c r="H595" s="264"/>
      <c r="I595" s="289"/>
      <c r="J595" s="289"/>
      <c r="K595" s="289"/>
      <c r="L595" s="289"/>
      <c r="M595" s="289"/>
      <c r="N595" s="289"/>
      <c r="O595" s="289"/>
      <c r="P595" s="289"/>
      <c r="Q595" s="289"/>
      <c r="R595" s="289"/>
      <c r="S595" s="290"/>
      <c r="T595" s="290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64"/>
      <c r="C596" s="264"/>
      <c r="D596" s="264"/>
      <c r="E596" s="264"/>
      <c r="F596" s="264"/>
      <c r="G596" s="264"/>
      <c r="H596" s="264"/>
      <c r="I596" s="289"/>
      <c r="J596" s="289"/>
      <c r="K596" s="289"/>
      <c r="L596" s="289"/>
      <c r="M596" s="289"/>
      <c r="N596" s="289"/>
      <c r="O596" s="289"/>
      <c r="P596" s="289"/>
      <c r="Q596" s="289"/>
      <c r="R596" s="289"/>
      <c r="S596" s="290"/>
      <c r="T596" s="290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64"/>
      <c r="C597" s="264"/>
      <c r="D597" s="264"/>
      <c r="E597" s="264"/>
      <c r="F597" s="264"/>
      <c r="G597" s="264"/>
      <c r="H597" s="264"/>
      <c r="I597" s="289"/>
      <c r="J597" s="289"/>
      <c r="K597" s="289"/>
      <c r="L597" s="289"/>
      <c r="M597" s="289"/>
      <c r="N597" s="289"/>
      <c r="O597" s="289"/>
      <c r="P597" s="289"/>
      <c r="Q597" s="289"/>
      <c r="R597" s="289"/>
      <c r="S597" s="290"/>
      <c r="T597" s="290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64"/>
      <c r="C598" s="264"/>
      <c r="D598" s="264"/>
      <c r="E598" s="264"/>
      <c r="F598" s="264"/>
      <c r="G598" s="264"/>
      <c r="H598" s="264"/>
      <c r="I598" s="289"/>
      <c r="J598" s="289"/>
      <c r="K598" s="289"/>
      <c r="L598" s="289"/>
      <c r="M598" s="289"/>
      <c r="N598" s="289"/>
      <c r="O598" s="289"/>
      <c r="P598" s="289"/>
      <c r="Q598" s="289"/>
      <c r="R598" s="289"/>
      <c r="S598" s="290"/>
      <c r="T598" s="290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64"/>
      <c r="C599" s="264"/>
      <c r="D599" s="264"/>
      <c r="E599" s="264"/>
      <c r="F599" s="264"/>
      <c r="G599" s="264"/>
      <c r="H599" s="264"/>
      <c r="I599" s="289"/>
      <c r="J599" s="289"/>
      <c r="K599" s="289"/>
      <c r="L599" s="289"/>
      <c r="M599" s="289"/>
      <c r="N599" s="289"/>
      <c r="O599" s="289"/>
      <c r="P599" s="289"/>
      <c r="Q599" s="289"/>
      <c r="R599" s="289"/>
      <c r="S599" s="290"/>
      <c r="T599" s="290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64"/>
      <c r="C600" s="264"/>
      <c r="D600" s="264"/>
      <c r="E600" s="264"/>
      <c r="F600" s="264"/>
      <c r="G600" s="264"/>
      <c r="H600" s="264"/>
      <c r="I600" s="289"/>
      <c r="J600" s="289"/>
      <c r="K600" s="289"/>
      <c r="L600" s="289"/>
      <c r="M600" s="289"/>
      <c r="N600" s="289"/>
      <c r="O600" s="289"/>
      <c r="P600" s="289"/>
      <c r="Q600" s="289"/>
      <c r="R600" s="289"/>
      <c r="S600" s="290"/>
      <c r="T600" s="290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64"/>
      <c r="C601" s="264"/>
      <c r="D601" s="264"/>
      <c r="E601" s="264"/>
      <c r="F601" s="264"/>
      <c r="G601" s="264"/>
      <c r="H601" s="264"/>
      <c r="I601" s="289"/>
      <c r="J601" s="289"/>
      <c r="K601" s="289"/>
      <c r="L601" s="289"/>
      <c r="M601" s="289"/>
      <c r="N601" s="289"/>
      <c r="O601" s="289"/>
      <c r="P601" s="289"/>
      <c r="Q601" s="289"/>
      <c r="R601" s="289"/>
      <c r="S601" s="290"/>
      <c r="T601" s="290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64"/>
      <c r="C602" s="264"/>
      <c r="D602" s="264"/>
      <c r="E602" s="264"/>
      <c r="F602" s="264"/>
      <c r="G602" s="264"/>
      <c r="H602" s="264"/>
      <c r="I602" s="289"/>
      <c r="J602" s="289"/>
      <c r="K602" s="289"/>
      <c r="L602" s="289"/>
      <c r="M602" s="289"/>
      <c r="N602" s="289"/>
      <c r="O602" s="289"/>
      <c r="P602" s="289"/>
      <c r="Q602" s="289"/>
      <c r="R602" s="289"/>
      <c r="S602" s="290"/>
      <c r="T602" s="290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64"/>
      <c r="C603" s="264"/>
      <c r="D603" s="264"/>
      <c r="E603" s="264"/>
      <c r="F603" s="264"/>
      <c r="G603" s="264"/>
      <c r="H603" s="264"/>
      <c r="I603" s="289"/>
      <c r="J603" s="289"/>
      <c r="K603" s="289"/>
      <c r="L603" s="289"/>
      <c r="M603" s="289"/>
      <c r="N603" s="289"/>
      <c r="O603" s="289"/>
      <c r="P603" s="289"/>
      <c r="Q603" s="289"/>
      <c r="R603" s="289"/>
      <c r="S603" s="290"/>
      <c r="T603" s="290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64"/>
      <c r="C604" s="264"/>
      <c r="D604" s="264"/>
      <c r="E604" s="264"/>
      <c r="F604" s="264"/>
      <c r="G604" s="264"/>
      <c r="H604" s="264"/>
      <c r="I604" s="289"/>
      <c r="J604" s="289"/>
      <c r="K604" s="289"/>
      <c r="L604" s="289"/>
      <c r="M604" s="289"/>
      <c r="N604" s="289"/>
      <c r="O604" s="289"/>
      <c r="P604" s="289"/>
      <c r="Q604" s="289"/>
      <c r="R604" s="289"/>
      <c r="S604" s="290"/>
      <c r="T604" s="290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64"/>
      <c r="C605" s="264"/>
      <c r="D605" s="264"/>
      <c r="E605" s="264"/>
      <c r="F605" s="264"/>
      <c r="G605" s="264"/>
      <c r="H605" s="264"/>
      <c r="I605" s="289"/>
      <c r="J605" s="289"/>
      <c r="K605" s="289"/>
      <c r="L605" s="289"/>
      <c r="M605" s="289"/>
      <c r="N605" s="289"/>
      <c r="O605" s="289"/>
      <c r="P605" s="289"/>
      <c r="Q605" s="289"/>
      <c r="R605" s="289"/>
      <c r="S605" s="290"/>
      <c r="T605" s="290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64"/>
      <c r="C606" s="264"/>
      <c r="D606" s="264"/>
      <c r="E606" s="264"/>
      <c r="F606" s="264"/>
      <c r="G606" s="264"/>
      <c r="H606" s="264"/>
      <c r="I606" s="289"/>
      <c r="J606" s="289"/>
      <c r="K606" s="289"/>
      <c r="L606" s="289"/>
      <c r="M606" s="289"/>
      <c r="N606" s="289"/>
      <c r="O606" s="289"/>
      <c r="P606" s="289"/>
      <c r="Q606" s="289"/>
      <c r="R606" s="289"/>
      <c r="S606" s="290"/>
      <c r="T606" s="290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64"/>
      <c r="C607" s="264"/>
      <c r="D607" s="264"/>
      <c r="E607" s="264"/>
      <c r="F607" s="264"/>
      <c r="G607" s="264"/>
      <c r="H607" s="264"/>
      <c r="I607" s="289"/>
      <c r="J607" s="289"/>
      <c r="K607" s="289"/>
      <c r="L607" s="289"/>
      <c r="M607" s="289"/>
      <c r="N607" s="289"/>
      <c r="O607" s="289"/>
      <c r="P607" s="289"/>
      <c r="Q607" s="289"/>
      <c r="R607" s="289"/>
      <c r="S607" s="290"/>
      <c r="T607" s="290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64"/>
      <c r="C608" s="264"/>
      <c r="D608" s="264"/>
      <c r="E608" s="264"/>
      <c r="F608" s="264"/>
      <c r="G608" s="264"/>
      <c r="H608" s="264"/>
      <c r="I608" s="289"/>
      <c r="J608" s="289"/>
      <c r="K608" s="289"/>
      <c r="L608" s="289"/>
      <c r="M608" s="289"/>
      <c r="N608" s="289"/>
      <c r="O608" s="289"/>
      <c r="P608" s="289"/>
      <c r="Q608" s="289"/>
      <c r="R608" s="289"/>
      <c r="S608" s="290"/>
      <c r="T608" s="290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64"/>
      <c r="C609" s="264"/>
      <c r="D609" s="264"/>
      <c r="E609" s="264"/>
      <c r="F609" s="264"/>
      <c r="G609" s="264"/>
      <c r="H609" s="264"/>
      <c r="I609" s="289"/>
      <c r="J609" s="289"/>
      <c r="K609" s="289"/>
      <c r="L609" s="289"/>
      <c r="M609" s="289"/>
      <c r="N609" s="289"/>
      <c r="O609" s="289"/>
      <c r="P609" s="289"/>
      <c r="Q609" s="289"/>
      <c r="R609" s="289"/>
      <c r="S609" s="290"/>
      <c r="T609" s="290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64"/>
      <c r="C610" s="264"/>
      <c r="D610" s="264"/>
      <c r="E610" s="264"/>
      <c r="F610" s="264"/>
      <c r="G610" s="264"/>
      <c r="H610" s="264"/>
      <c r="I610" s="289"/>
      <c r="J610" s="289"/>
      <c r="K610" s="289"/>
      <c r="L610" s="289"/>
      <c r="M610" s="289"/>
      <c r="N610" s="289"/>
      <c r="O610" s="289"/>
      <c r="P610" s="289"/>
      <c r="Q610" s="289"/>
      <c r="R610" s="289"/>
      <c r="S610" s="290"/>
      <c r="T610" s="290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64"/>
      <c r="C611" s="264"/>
      <c r="D611" s="264"/>
      <c r="E611" s="264"/>
      <c r="F611" s="264"/>
      <c r="G611" s="264"/>
      <c r="H611" s="264"/>
      <c r="I611" s="289"/>
      <c r="J611" s="289"/>
      <c r="K611" s="289"/>
      <c r="L611" s="289"/>
      <c r="M611" s="289"/>
      <c r="N611" s="289"/>
      <c r="O611" s="289"/>
      <c r="P611" s="289"/>
      <c r="Q611" s="289"/>
      <c r="R611" s="289"/>
      <c r="S611" s="290"/>
      <c r="T611" s="290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64"/>
      <c r="C612" s="264"/>
      <c r="D612" s="264"/>
      <c r="E612" s="264"/>
      <c r="F612" s="264"/>
      <c r="G612" s="264"/>
      <c r="H612" s="264"/>
      <c r="I612" s="289"/>
      <c r="J612" s="289"/>
      <c r="K612" s="289"/>
      <c r="L612" s="289"/>
      <c r="M612" s="289"/>
      <c r="N612" s="289"/>
      <c r="O612" s="289"/>
      <c r="P612" s="289"/>
      <c r="Q612" s="289"/>
      <c r="R612" s="289"/>
      <c r="S612" s="290"/>
      <c r="T612" s="290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64"/>
      <c r="C613" s="264"/>
      <c r="D613" s="264"/>
      <c r="E613" s="264"/>
      <c r="F613" s="264"/>
      <c r="G613" s="264"/>
      <c r="H613" s="264"/>
      <c r="I613" s="289"/>
      <c r="J613" s="289"/>
      <c r="K613" s="289"/>
      <c r="L613" s="289"/>
      <c r="M613" s="289"/>
      <c r="N613" s="289"/>
      <c r="O613" s="289"/>
      <c r="P613" s="289"/>
      <c r="Q613" s="289"/>
      <c r="R613" s="289"/>
      <c r="S613" s="290"/>
      <c r="T613" s="290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64"/>
      <c r="C614" s="264"/>
      <c r="D614" s="264"/>
      <c r="E614" s="264"/>
      <c r="F614" s="264"/>
      <c r="G614" s="264"/>
      <c r="H614" s="264"/>
      <c r="I614" s="289"/>
      <c r="J614" s="289"/>
      <c r="K614" s="289"/>
      <c r="L614" s="289"/>
      <c r="M614" s="289"/>
      <c r="N614" s="289"/>
      <c r="O614" s="289"/>
      <c r="P614" s="289"/>
      <c r="Q614" s="289"/>
      <c r="R614" s="289"/>
      <c r="S614" s="290"/>
      <c r="T614" s="290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64"/>
      <c r="C615" s="264"/>
      <c r="D615" s="264"/>
      <c r="E615" s="264"/>
      <c r="F615" s="264"/>
      <c r="G615" s="264"/>
      <c r="H615" s="264"/>
      <c r="I615" s="289"/>
      <c r="J615" s="289"/>
      <c r="K615" s="289"/>
      <c r="L615" s="289"/>
      <c r="M615" s="289"/>
      <c r="N615" s="289"/>
      <c r="O615" s="289"/>
      <c r="P615" s="289"/>
      <c r="Q615" s="289"/>
      <c r="R615" s="289"/>
      <c r="S615" s="290"/>
      <c r="T615" s="290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64"/>
      <c r="C616" s="264"/>
      <c r="D616" s="264"/>
      <c r="E616" s="264"/>
      <c r="F616" s="264"/>
      <c r="G616" s="264"/>
      <c r="H616" s="264"/>
      <c r="I616" s="289"/>
      <c r="J616" s="289"/>
      <c r="K616" s="289"/>
      <c r="L616" s="289"/>
      <c r="M616" s="289"/>
      <c r="N616" s="289"/>
      <c r="O616" s="289"/>
      <c r="P616" s="289"/>
      <c r="Q616" s="289"/>
      <c r="R616" s="289"/>
      <c r="S616" s="290"/>
      <c r="T616" s="290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64"/>
      <c r="C617" s="264"/>
      <c r="D617" s="264"/>
      <c r="E617" s="264"/>
      <c r="F617" s="264"/>
      <c r="G617" s="264"/>
      <c r="H617" s="264"/>
      <c r="I617" s="289"/>
      <c r="J617" s="289"/>
      <c r="K617" s="289"/>
      <c r="L617" s="289"/>
      <c r="M617" s="289"/>
      <c r="N617" s="289"/>
      <c r="O617" s="289"/>
      <c r="P617" s="289"/>
      <c r="Q617" s="289"/>
      <c r="R617" s="289"/>
      <c r="S617" s="290"/>
      <c r="T617" s="290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64"/>
      <c r="C618" s="264"/>
      <c r="D618" s="264"/>
      <c r="E618" s="264"/>
      <c r="F618" s="264"/>
      <c r="G618" s="264"/>
      <c r="H618" s="264"/>
      <c r="I618" s="289"/>
      <c r="J618" s="289"/>
      <c r="K618" s="289"/>
      <c r="L618" s="289"/>
      <c r="M618" s="289"/>
      <c r="N618" s="289"/>
      <c r="O618" s="289"/>
      <c r="P618" s="289"/>
      <c r="Q618" s="289"/>
      <c r="R618" s="289"/>
      <c r="S618" s="290"/>
      <c r="T618" s="290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64"/>
      <c r="C619" s="264"/>
      <c r="D619" s="264"/>
      <c r="E619" s="264"/>
      <c r="F619" s="264"/>
      <c r="G619" s="264"/>
      <c r="H619" s="264"/>
      <c r="I619" s="289"/>
      <c r="J619" s="289"/>
      <c r="K619" s="289"/>
      <c r="L619" s="289"/>
      <c r="M619" s="289"/>
      <c r="N619" s="289"/>
      <c r="O619" s="289"/>
      <c r="P619" s="289"/>
      <c r="Q619" s="289"/>
      <c r="R619" s="289"/>
      <c r="S619" s="290"/>
      <c r="T619" s="290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64"/>
      <c r="C620" s="264"/>
      <c r="D620" s="264"/>
      <c r="E620" s="264"/>
      <c r="F620" s="264"/>
      <c r="G620" s="264"/>
      <c r="H620" s="264"/>
      <c r="I620" s="289"/>
      <c r="J620" s="289"/>
      <c r="K620" s="289"/>
      <c r="L620" s="289"/>
      <c r="M620" s="289"/>
      <c r="N620" s="289"/>
      <c r="O620" s="289"/>
      <c r="P620" s="289"/>
      <c r="Q620" s="289"/>
      <c r="R620" s="289"/>
      <c r="S620" s="290"/>
      <c r="T620" s="290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64"/>
      <c r="C621" s="264"/>
      <c r="D621" s="264"/>
      <c r="E621" s="264"/>
      <c r="F621" s="264"/>
      <c r="G621" s="264"/>
      <c r="H621" s="264"/>
      <c r="I621" s="289"/>
      <c r="J621" s="289"/>
      <c r="K621" s="289"/>
      <c r="L621" s="289"/>
      <c r="M621" s="289"/>
      <c r="N621" s="289"/>
      <c r="O621" s="289"/>
      <c r="P621" s="289"/>
      <c r="Q621" s="289"/>
      <c r="R621" s="289"/>
      <c r="S621" s="290"/>
      <c r="T621" s="290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64"/>
      <c r="C622" s="264"/>
      <c r="D622" s="264"/>
      <c r="E622" s="264"/>
      <c r="F622" s="264"/>
      <c r="G622" s="264"/>
      <c r="H622" s="264"/>
      <c r="I622" s="289"/>
      <c r="J622" s="289"/>
      <c r="K622" s="289"/>
      <c r="L622" s="289"/>
      <c r="M622" s="289"/>
      <c r="N622" s="289"/>
      <c r="O622" s="289"/>
      <c r="P622" s="289"/>
      <c r="Q622" s="289"/>
      <c r="R622" s="289"/>
      <c r="S622" s="290"/>
      <c r="T622" s="290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64"/>
      <c r="C623" s="264"/>
      <c r="D623" s="264"/>
      <c r="E623" s="264"/>
      <c r="F623" s="264"/>
      <c r="G623" s="264"/>
      <c r="H623" s="264"/>
      <c r="I623" s="289"/>
      <c r="J623" s="289"/>
      <c r="K623" s="289"/>
      <c r="L623" s="289"/>
      <c r="M623" s="289"/>
      <c r="N623" s="289"/>
      <c r="O623" s="289"/>
      <c r="P623" s="289"/>
      <c r="Q623" s="289"/>
      <c r="R623" s="289"/>
      <c r="S623" s="290"/>
      <c r="T623" s="290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64"/>
      <c r="C624" s="264"/>
      <c r="D624" s="264"/>
      <c r="E624" s="264"/>
      <c r="F624" s="264"/>
      <c r="G624" s="264"/>
      <c r="H624" s="264"/>
      <c r="I624" s="289"/>
      <c r="J624" s="289"/>
      <c r="K624" s="289"/>
      <c r="L624" s="289"/>
      <c r="M624" s="289"/>
      <c r="N624" s="289"/>
      <c r="O624" s="289"/>
      <c r="P624" s="289"/>
      <c r="Q624" s="289"/>
      <c r="R624" s="289"/>
      <c r="S624" s="290"/>
      <c r="T624" s="290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64"/>
      <c r="C625" s="264"/>
      <c r="D625" s="264"/>
      <c r="E625" s="264"/>
      <c r="F625" s="264"/>
      <c r="G625" s="264"/>
      <c r="H625" s="264"/>
      <c r="I625" s="289"/>
      <c r="J625" s="289"/>
      <c r="K625" s="289"/>
      <c r="L625" s="289"/>
      <c r="M625" s="289"/>
      <c r="N625" s="289"/>
      <c r="O625" s="289"/>
      <c r="P625" s="289"/>
      <c r="Q625" s="289"/>
      <c r="R625" s="289"/>
      <c r="S625" s="290"/>
      <c r="T625" s="290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64"/>
      <c r="C626" s="264"/>
      <c r="D626" s="264"/>
      <c r="E626" s="264"/>
      <c r="F626" s="264"/>
      <c r="G626" s="264"/>
      <c r="H626" s="264"/>
      <c r="I626" s="289"/>
      <c r="J626" s="289"/>
      <c r="K626" s="289"/>
      <c r="L626" s="289"/>
      <c r="M626" s="289"/>
      <c r="N626" s="289"/>
      <c r="O626" s="289"/>
      <c r="P626" s="289"/>
      <c r="Q626" s="289"/>
      <c r="R626" s="289"/>
      <c r="S626" s="290"/>
      <c r="T626" s="290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64"/>
      <c r="C627" s="264"/>
      <c r="D627" s="264"/>
      <c r="E627" s="264"/>
      <c r="F627" s="264"/>
      <c r="G627" s="264"/>
      <c r="H627" s="264"/>
      <c r="I627" s="289"/>
      <c r="J627" s="289"/>
      <c r="K627" s="289"/>
      <c r="L627" s="289"/>
      <c r="M627" s="289"/>
      <c r="N627" s="289"/>
      <c r="O627" s="289"/>
      <c r="P627" s="289"/>
      <c r="Q627" s="289"/>
      <c r="R627" s="289"/>
      <c r="S627" s="290"/>
      <c r="T627" s="290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64"/>
      <c r="C628" s="264"/>
      <c r="D628" s="264"/>
      <c r="E628" s="264"/>
      <c r="F628" s="264"/>
      <c r="G628" s="264"/>
      <c r="H628" s="264"/>
      <c r="I628" s="289"/>
      <c r="J628" s="289"/>
      <c r="K628" s="289"/>
      <c r="L628" s="289"/>
      <c r="M628" s="289"/>
      <c r="N628" s="289"/>
      <c r="O628" s="289"/>
      <c r="P628" s="289"/>
      <c r="Q628" s="289"/>
      <c r="R628" s="289"/>
      <c r="S628" s="290"/>
      <c r="T628" s="290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64"/>
      <c r="C629" s="264"/>
      <c r="D629" s="264"/>
      <c r="E629" s="264"/>
      <c r="F629" s="264"/>
      <c r="G629" s="264"/>
      <c r="H629" s="264"/>
      <c r="I629" s="289"/>
      <c r="J629" s="289"/>
      <c r="K629" s="289"/>
      <c r="L629" s="289"/>
      <c r="M629" s="289"/>
      <c r="N629" s="289"/>
      <c r="O629" s="289"/>
      <c r="P629" s="289"/>
      <c r="Q629" s="289"/>
      <c r="R629" s="289"/>
      <c r="S629" s="290"/>
      <c r="T629" s="290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64"/>
      <c r="C630" s="264"/>
      <c r="D630" s="264"/>
      <c r="E630" s="264"/>
      <c r="F630" s="264"/>
      <c r="G630" s="264"/>
      <c r="H630" s="264"/>
      <c r="I630" s="289"/>
      <c r="J630" s="289"/>
      <c r="K630" s="289"/>
      <c r="L630" s="289"/>
      <c r="M630" s="289"/>
      <c r="N630" s="289"/>
      <c r="O630" s="289"/>
      <c r="P630" s="289"/>
      <c r="Q630" s="289"/>
      <c r="R630" s="289"/>
      <c r="S630" s="290"/>
      <c r="T630" s="290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64"/>
      <c r="C631" s="264"/>
      <c r="D631" s="264"/>
      <c r="E631" s="264"/>
      <c r="F631" s="264"/>
      <c r="G631" s="264"/>
      <c r="H631" s="264"/>
      <c r="I631" s="289"/>
      <c r="J631" s="289"/>
      <c r="K631" s="289"/>
      <c r="L631" s="289"/>
      <c r="M631" s="289"/>
      <c r="N631" s="289"/>
      <c r="O631" s="289"/>
      <c r="P631" s="289"/>
      <c r="Q631" s="289"/>
      <c r="R631" s="289"/>
      <c r="S631" s="290"/>
      <c r="T631" s="290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64"/>
      <c r="C632" s="264"/>
      <c r="D632" s="264"/>
      <c r="E632" s="264"/>
      <c r="F632" s="264"/>
      <c r="G632" s="264"/>
      <c r="H632" s="264"/>
      <c r="I632" s="289"/>
      <c r="J632" s="289"/>
      <c r="K632" s="289"/>
      <c r="L632" s="289"/>
      <c r="M632" s="289"/>
      <c r="N632" s="289"/>
      <c r="O632" s="289"/>
      <c r="P632" s="289"/>
      <c r="Q632" s="289"/>
      <c r="R632" s="289"/>
      <c r="S632" s="290"/>
      <c r="T632" s="290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64"/>
      <c r="C633" s="264"/>
      <c r="D633" s="264"/>
      <c r="E633" s="264"/>
      <c r="F633" s="264"/>
      <c r="G633" s="264"/>
      <c r="H633" s="264"/>
      <c r="I633" s="289"/>
      <c r="J633" s="289"/>
      <c r="K633" s="289"/>
      <c r="L633" s="289"/>
      <c r="M633" s="289"/>
      <c r="N633" s="289"/>
      <c r="O633" s="289"/>
      <c r="P633" s="289"/>
      <c r="Q633" s="289"/>
      <c r="R633" s="289"/>
      <c r="S633" s="290"/>
      <c r="T633" s="290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64"/>
      <c r="C634" s="264"/>
      <c r="D634" s="264"/>
      <c r="E634" s="264"/>
      <c r="F634" s="264"/>
      <c r="G634" s="264"/>
      <c r="H634" s="264"/>
      <c r="I634" s="289"/>
      <c r="J634" s="289"/>
      <c r="K634" s="289"/>
      <c r="L634" s="289"/>
      <c r="M634" s="289"/>
      <c r="N634" s="289"/>
      <c r="O634" s="289"/>
      <c r="P634" s="289"/>
      <c r="Q634" s="289"/>
      <c r="R634" s="289"/>
      <c r="S634" s="290"/>
      <c r="T634" s="290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64"/>
      <c r="C635" s="264"/>
      <c r="D635" s="264"/>
      <c r="E635" s="264"/>
      <c r="F635" s="264"/>
      <c r="G635" s="264"/>
      <c r="H635" s="264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90"/>
      <c r="T635" s="290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64"/>
      <c r="C636" s="264"/>
      <c r="D636" s="264"/>
      <c r="E636" s="264"/>
      <c r="F636" s="264"/>
      <c r="G636" s="264"/>
      <c r="H636" s="264"/>
      <c r="I636" s="289"/>
      <c r="J636" s="289"/>
      <c r="K636" s="289"/>
      <c r="L636" s="289"/>
      <c r="M636" s="289"/>
      <c r="N636" s="289"/>
      <c r="O636" s="289"/>
      <c r="P636" s="289"/>
      <c r="Q636" s="289"/>
      <c r="R636" s="289"/>
      <c r="S636" s="290"/>
      <c r="T636" s="290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64"/>
      <c r="C637" s="264"/>
      <c r="D637" s="264"/>
      <c r="E637" s="264"/>
      <c r="F637" s="264"/>
      <c r="G637" s="264"/>
      <c r="H637" s="264"/>
      <c r="I637" s="289"/>
      <c r="J637" s="289"/>
      <c r="K637" s="289"/>
      <c r="L637" s="289"/>
      <c r="M637" s="289"/>
      <c r="N637" s="289"/>
      <c r="O637" s="289"/>
      <c r="P637" s="289"/>
      <c r="Q637" s="289"/>
      <c r="R637" s="289"/>
      <c r="S637" s="290"/>
      <c r="T637" s="290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64"/>
      <c r="C638" s="264"/>
      <c r="D638" s="264"/>
      <c r="E638" s="264"/>
      <c r="F638" s="264"/>
      <c r="G638" s="264"/>
      <c r="H638" s="264"/>
      <c r="I638" s="289"/>
      <c r="J638" s="289"/>
      <c r="K638" s="289"/>
      <c r="L638" s="289"/>
      <c r="M638" s="289"/>
      <c r="N638" s="289"/>
      <c r="O638" s="289"/>
      <c r="P638" s="289"/>
      <c r="Q638" s="289"/>
      <c r="R638" s="289"/>
      <c r="S638" s="290"/>
      <c r="T638" s="290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64"/>
      <c r="C639" s="264"/>
      <c r="D639" s="264"/>
      <c r="E639" s="264"/>
      <c r="F639" s="264"/>
      <c r="G639" s="264"/>
      <c r="H639" s="264"/>
      <c r="I639" s="289"/>
      <c r="J639" s="289"/>
      <c r="K639" s="289"/>
      <c r="L639" s="289"/>
      <c r="M639" s="289"/>
      <c r="N639" s="289"/>
      <c r="O639" s="289"/>
      <c r="P639" s="289"/>
      <c r="Q639" s="289"/>
      <c r="R639" s="289"/>
      <c r="S639" s="290"/>
      <c r="T639" s="290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64"/>
      <c r="C640" s="264"/>
      <c r="D640" s="264"/>
      <c r="E640" s="264"/>
      <c r="F640" s="264"/>
      <c r="G640" s="264"/>
      <c r="H640" s="264"/>
      <c r="I640" s="289"/>
      <c r="J640" s="289"/>
      <c r="K640" s="289"/>
      <c r="L640" s="289"/>
      <c r="M640" s="289"/>
      <c r="N640" s="289"/>
      <c r="O640" s="289"/>
      <c r="P640" s="289"/>
      <c r="Q640" s="289"/>
      <c r="R640" s="289"/>
      <c r="S640" s="290"/>
      <c r="T640" s="290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64"/>
      <c r="C641" s="264"/>
      <c r="D641" s="264"/>
      <c r="E641" s="264"/>
      <c r="F641" s="264"/>
      <c r="G641" s="264"/>
      <c r="H641" s="264"/>
      <c r="I641" s="289"/>
      <c r="J641" s="289"/>
      <c r="K641" s="289"/>
      <c r="L641" s="289"/>
      <c r="M641" s="289"/>
      <c r="N641" s="289"/>
      <c r="O641" s="289"/>
      <c r="P641" s="289"/>
      <c r="Q641" s="289"/>
      <c r="R641" s="289"/>
      <c r="S641" s="290"/>
      <c r="T641" s="290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64"/>
      <c r="C642" s="264"/>
      <c r="D642" s="264"/>
      <c r="E642" s="264"/>
      <c r="F642" s="264"/>
      <c r="G642" s="264"/>
      <c r="H642" s="264"/>
      <c r="I642" s="289"/>
      <c r="J642" s="289"/>
      <c r="K642" s="289"/>
      <c r="L642" s="289"/>
      <c r="M642" s="289"/>
      <c r="N642" s="289"/>
      <c r="O642" s="289"/>
      <c r="P642" s="289"/>
      <c r="Q642" s="289"/>
      <c r="R642" s="289"/>
      <c r="S642" s="290"/>
      <c r="T642" s="290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64"/>
      <c r="C643" s="264"/>
      <c r="D643" s="264"/>
      <c r="E643" s="264"/>
      <c r="F643" s="264"/>
      <c r="G643" s="264"/>
      <c r="H643" s="264"/>
      <c r="I643" s="289"/>
      <c r="J643" s="289"/>
      <c r="K643" s="289"/>
      <c r="L643" s="289"/>
      <c r="M643" s="289"/>
      <c r="N643" s="289"/>
      <c r="O643" s="289"/>
      <c r="P643" s="289"/>
      <c r="Q643" s="289"/>
      <c r="R643" s="289"/>
      <c r="S643" s="290"/>
      <c r="T643" s="290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64"/>
      <c r="C644" s="264"/>
      <c r="D644" s="264"/>
      <c r="E644" s="264"/>
      <c r="F644" s="264"/>
      <c r="G644" s="264"/>
      <c r="H644" s="264"/>
      <c r="I644" s="289"/>
      <c r="J644" s="289"/>
      <c r="K644" s="289"/>
      <c r="L644" s="289"/>
      <c r="M644" s="289"/>
      <c r="N644" s="289"/>
      <c r="O644" s="289"/>
      <c r="P644" s="289"/>
      <c r="Q644" s="289"/>
      <c r="R644" s="289"/>
      <c r="S644" s="290"/>
      <c r="T644" s="290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64"/>
      <c r="C645" s="264"/>
      <c r="D645" s="264"/>
      <c r="E645" s="264"/>
      <c r="F645" s="264"/>
      <c r="G645" s="264"/>
      <c r="H645" s="264"/>
      <c r="I645" s="289"/>
      <c r="J645" s="289"/>
      <c r="K645" s="289"/>
      <c r="L645" s="289"/>
      <c r="M645" s="289"/>
      <c r="N645" s="289"/>
      <c r="O645" s="289"/>
      <c r="P645" s="289"/>
      <c r="Q645" s="289"/>
      <c r="R645" s="289"/>
      <c r="S645" s="290"/>
      <c r="T645" s="290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64"/>
      <c r="C646" s="264"/>
      <c r="D646" s="264"/>
      <c r="E646" s="264"/>
      <c r="F646" s="264"/>
      <c r="G646" s="264"/>
      <c r="H646" s="264"/>
      <c r="I646" s="289"/>
      <c r="J646" s="289"/>
      <c r="K646" s="289"/>
      <c r="L646" s="289"/>
      <c r="M646" s="289"/>
      <c r="N646" s="289"/>
      <c r="O646" s="289"/>
      <c r="P646" s="289"/>
      <c r="Q646" s="289"/>
      <c r="R646" s="289"/>
      <c r="S646" s="290"/>
      <c r="T646" s="290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64"/>
      <c r="C647" s="264"/>
      <c r="D647" s="264"/>
      <c r="E647" s="264"/>
      <c r="F647" s="264"/>
      <c r="G647" s="264"/>
      <c r="H647" s="264"/>
      <c r="I647" s="289"/>
      <c r="J647" s="289"/>
      <c r="K647" s="289"/>
      <c r="L647" s="289"/>
      <c r="M647" s="289"/>
      <c r="N647" s="289"/>
      <c r="O647" s="289"/>
      <c r="P647" s="289"/>
      <c r="Q647" s="289"/>
      <c r="R647" s="289"/>
      <c r="S647" s="290"/>
      <c r="T647" s="290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64"/>
      <c r="C648" s="264"/>
      <c r="D648" s="264"/>
      <c r="E648" s="264"/>
      <c r="F648" s="264"/>
      <c r="G648" s="264"/>
      <c r="H648" s="264"/>
      <c r="I648" s="289"/>
      <c r="J648" s="289"/>
      <c r="K648" s="289"/>
      <c r="L648" s="289"/>
      <c r="M648" s="289"/>
      <c r="N648" s="289"/>
      <c r="O648" s="289"/>
      <c r="P648" s="289"/>
      <c r="Q648" s="289"/>
      <c r="R648" s="289"/>
      <c r="S648" s="290"/>
      <c r="T648" s="290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64"/>
      <c r="C649" s="264"/>
      <c r="D649" s="264"/>
      <c r="E649" s="264"/>
      <c r="F649" s="264"/>
      <c r="G649" s="264"/>
      <c r="H649" s="264"/>
      <c r="I649" s="289"/>
      <c r="J649" s="289"/>
      <c r="K649" s="289"/>
      <c r="L649" s="289"/>
      <c r="M649" s="289"/>
      <c r="N649" s="289"/>
      <c r="O649" s="289"/>
      <c r="P649" s="289"/>
      <c r="Q649" s="289"/>
      <c r="R649" s="289"/>
      <c r="S649" s="290"/>
      <c r="T649" s="290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64"/>
      <c r="C650" s="264"/>
      <c r="D650" s="264"/>
      <c r="E650" s="264"/>
      <c r="F650" s="264"/>
      <c r="G650" s="264"/>
      <c r="H650" s="264"/>
      <c r="I650" s="289"/>
      <c r="J650" s="289"/>
      <c r="K650" s="289"/>
      <c r="L650" s="289"/>
      <c r="M650" s="289"/>
      <c r="N650" s="289"/>
      <c r="O650" s="289"/>
      <c r="P650" s="289"/>
      <c r="Q650" s="289"/>
      <c r="R650" s="289"/>
      <c r="S650" s="290"/>
      <c r="T650" s="290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64"/>
      <c r="C651" s="264"/>
      <c r="D651" s="264"/>
      <c r="E651" s="264"/>
      <c r="F651" s="264"/>
      <c r="G651" s="264"/>
      <c r="H651" s="264"/>
      <c r="I651" s="289"/>
      <c r="J651" s="289"/>
      <c r="K651" s="289"/>
      <c r="L651" s="289"/>
      <c r="M651" s="289"/>
      <c r="N651" s="289"/>
      <c r="O651" s="289"/>
      <c r="P651" s="289"/>
      <c r="Q651" s="289"/>
      <c r="R651" s="289"/>
      <c r="S651" s="290"/>
      <c r="T651" s="290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64"/>
      <c r="C652" s="264"/>
      <c r="D652" s="264"/>
      <c r="E652" s="264"/>
      <c r="F652" s="264"/>
      <c r="G652" s="264"/>
      <c r="H652" s="264"/>
      <c r="I652" s="289"/>
      <c r="J652" s="289"/>
      <c r="K652" s="289"/>
      <c r="L652" s="289"/>
      <c r="M652" s="289"/>
      <c r="N652" s="289"/>
      <c r="O652" s="289"/>
      <c r="P652" s="289"/>
      <c r="Q652" s="289"/>
      <c r="R652" s="289"/>
      <c r="S652" s="290"/>
      <c r="T652" s="290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64"/>
      <c r="C653" s="264"/>
      <c r="D653" s="264"/>
      <c r="E653" s="264"/>
      <c r="F653" s="264"/>
      <c r="G653" s="264"/>
      <c r="H653" s="264"/>
      <c r="I653" s="289"/>
      <c r="J653" s="289"/>
      <c r="K653" s="289"/>
      <c r="L653" s="289"/>
      <c r="M653" s="289"/>
      <c r="N653" s="289"/>
      <c r="O653" s="289"/>
      <c r="P653" s="289"/>
      <c r="Q653" s="289"/>
      <c r="R653" s="289"/>
      <c r="S653" s="290"/>
      <c r="T653" s="290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64"/>
      <c r="C654" s="264"/>
      <c r="D654" s="264"/>
      <c r="E654" s="264"/>
      <c r="F654" s="264"/>
      <c r="G654" s="264"/>
      <c r="H654" s="264"/>
      <c r="I654" s="289"/>
      <c r="J654" s="289"/>
      <c r="K654" s="289"/>
      <c r="L654" s="289"/>
      <c r="M654" s="289"/>
      <c r="N654" s="289"/>
      <c r="O654" s="289"/>
      <c r="P654" s="289"/>
      <c r="Q654" s="289"/>
      <c r="R654" s="289"/>
      <c r="S654" s="290"/>
      <c r="T654" s="290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64"/>
      <c r="C655" s="264"/>
      <c r="D655" s="264"/>
      <c r="E655" s="264"/>
      <c r="F655" s="264"/>
      <c r="G655" s="264"/>
      <c r="H655" s="264"/>
      <c r="I655" s="289"/>
      <c r="J655" s="289"/>
      <c r="K655" s="289"/>
      <c r="L655" s="289"/>
      <c r="M655" s="289"/>
      <c r="N655" s="289"/>
      <c r="O655" s="289"/>
      <c r="P655" s="289"/>
      <c r="Q655" s="289"/>
      <c r="R655" s="289"/>
      <c r="S655" s="290"/>
      <c r="T655" s="290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64"/>
      <c r="C656" s="264"/>
      <c r="D656" s="264"/>
      <c r="E656" s="264"/>
      <c r="F656" s="264"/>
      <c r="G656" s="264"/>
      <c r="H656" s="264"/>
      <c r="I656" s="289"/>
      <c r="J656" s="289"/>
      <c r="K656" s="289"/>
      <c r="L656" s="289"/>
      <c r="M656" s="289"/>
      <c r="N656" s="289"/>
      <c r="O656" s="289"/>
      <c r="P656" s="289"/>
      <c r="Q656" s="289"/>
      <c r="R656" s="289"/>
      <c r="S656" s="290"/>
      <c r="T656" s="290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64"/>
      <c r="C657" s="264"/>
      <c r="D657" s="264"/>
      <c r="E657" s="264"/>
      <c r="F657" s="264"/>
      <c r="G657" s="264"/>
      <c r="H657" s="264"/>
      <c r="I657" s="289"/>
      <c r="J657" s="289"/>
      <c r="K657" s="289"/>
      <c r="L657" s="289"/>
      <c r="M657" s="289"/>
      <c r="N657" s="289"/>
      <c r="O657" s="289"/>
      <c r="P657" s="289"/>
      <c r="Q657" s="289"/>
      <c r="R657" s="289"/>
      <c r="S657" s="290"/>
      <c r="T657" s="290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64"/>
      <c r="C658" s="264"/>
      <c r="D658" s="264"/>
      <c r="E658" s="264"/>
      <c r="F658" s="264"/>
      <c r="G658" s="264"/>
      <c r="H658" s="264"/>
      <c r="I658" s="289"/>
      <c r="J658" s="289"/>
      <c r="K658" s="289"/>
      <c r="L658" s="289"/>
      <c r="M658" s="289"/>
      <c r="N658" s="289"/>
      <c r="O658" s="289"/>
      <c r="P658" s="289"/>
      <c r="Q658" s="289"/>
      <c r="R658" s="289"/>
      <c r="S658" s="290"/>
      <c r="T658" s="290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64"/>
      <c r="C659" s="264"/>
      <c r="D659" s="264"/>
      <c r="E659" s="264"/>
      <c r="F659" s="264"/>
      <c r="G659" s="264"/>
      <c r="H659" s="264"/>
      <c r="I659" s="289"/>
      <c r="J659" s="289"/>
      <c r="K659" s="289"/>
      <c r="L659" s="289"/>
      <c r="M659" s="289"/>
      <c r="N659" s="289"/>
      <c r="O659" s="289"/>
      <c r="P659" s="289"/>
      <c r="Q659" s="289"/>
      <c r="R659" s="289"/>
      <c r="S659" s="290"/>
      <c r="T659" s="290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64"/>
      <c r="C660" s="264"/>
      <c r="D660" s="264"/>
      <c r="E660" s="264"/>
      <c r="F660" s="264"/>
      <c r="G660" s="264"/>
      <c r="H660" s="264"/>
      <c r="I660" s="289"/>
      <c r="J660" s="289"/>
      <c r="K660" s="289"/>
      <c r="L660" s="289"/>
      <c r="M660" s="289"/>
      <c r="N660" s="289"/>
      <c r="O660" s="289"/>
      <c r="P660" s="289"/>
      <c r="Q660" s="289"/>
      <c r="R660" s="289"/>
      <c r="S660" s="290"/>
      <c r="T660" s="290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64"/>
      <c r="C661" s="264"/>
      <c r="D661" s="264"/>
      <c r="E661" s="264"/>
      <c r="F661" s="264"/>
      <c r="G661" s="264"/>
      <c r="H661" s="264"/>
      <c r="I661" s="289"/>
      <c r="J661" s="289"/>
      <c r="K661" s="289"/>
      <c r="L661" s="289"/>
      <c r="M661" s="289"/>
      <c r="N661" s="289"/>
      <c r="O661" s="289"/>
      <c r="P661" s="289"/>
      <c r="Q661" s="289"/>
      <c r="R661" s="289"/>
      <c r="S661" s="290"/>
      <c r="T661" s="290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64"/>
      <c r="C662" s="264"/>
      <c r="D662" s="264"/>
      <c r="E662" s="264"/>
      <c r="F662" s="264"/>
      <c r="G662" s="264"/>
      <c r="H662" s="264"/>
      <c r="I662" s="289"/>
      <c r="J662" s="289"/>
      <c r="K662" s="289"/>
      <c r="L662" s="289"/>
      <c r="M662" s="289"/>
      <c r="N662" s="289"/>
      <c r="O662" s="289"/>
      <c r="P662" s="289"/>
      <c r="Q662" s="289"/>
      <c r="R662" s="289"/>
      <c r="S662" s="290"/>
      <c r="T662" s="290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64"/>
      <c r="C663" s="264"/>
      <c r="D663" s="264"/>
      <c r="E663" s="264"/>
      <c r="F663" s="264"/>
      <c r="G663" s="264"/>
      <c r="H663" s="264"/>
      <c r="I663" s="289"/>
      <c r="J663" s="289"/>
      <c r="K663" s="289"/>
      <c r="L663" s="289"/>
      <c r="M663" s="289"/>
      <c r="N663" s="289"/>
      <c r="O663" s="289"/>
      <c r="P663" s="289"/>
      <c r="Q663" s="289"/>
      <c r="R663" s="289"/>
      <c r="S663" s="290"/>
      <c r="T663" s="290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64"/>
      <c r="C664" s="264"/>
      <c r="D664" s="264"/>
      <c r="E664" s="264"/>
      <c r="F664" s="264"/>
      <c r="G664" s="264"/>
      <c r="H664" s="264"/>
      <c r="I664" s="289"/>
      <c r="J664" s="289"/>
      <c r="K664" s="289"/>
      <c r="L664" s="289"/>
      <c r="M664" s="289"/>
      <c r="N664" s="289"/>
      <c r="O664" s="289"/>
      <c r="P664" s="289"/>
      <c r="Q664" s="289"/>
      <c r="R664" s="289"/>
      <c r="S664" s="290"/>
      <c r="T664" s="290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64"/>
      <c r="C665" s="264"/>
      <c r="D665" s="264"/>
      <c r="E665" s="264"/>
      <c r="F665" s="264"/>
      <c r="G665" s="264"/>
      <c r="H665" s="264"/>
      <c r="I665" s="289"/>
      <c r="J665" s="289"/>
      <c r="K665" s="289"/>
      <c r="L665" s="289"/>
      <c r="M665" s="289"/>
      <c r="N665" s="289"/>
      <c r="O665" s="289"/>
      <c r="P665" s="289"/>
      <c r="Q665" s="289"/>
      <c r="R665" s="289"/>
      <c r="S665" s="290"/>
      <c r="T665" s="290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64"/>
      <c r="C666" s="264"/>
      <c r="D666" s="264"/>
      <c r="E666" s="264"/>
      <c r="F666" s="264"/>
      <c r="G666" s="264"/>
      <c r="H666" s="264"/>
      <c r="I666" s="289"/>
      <c r="J666" s="289"/>
      <c r="K666" s="289"/>
      <c r="L666" s="289"/>
      <c r="M666" s="289"/>
      <c r="N666" s="289"/>
      <c r="O666" s="289"/>
      <c r="P666" s="289"/>
      <c r="Q666" s="289"/>
      <c r="R666" s="289"/>
      <c r="S666" s="290"/>
      <c r="T666" s="290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64"/>
      <c r="C667" s="264"/>
      <c r="D667" s="264"/>
      <c r="E667" s="264"/>
      <c r="F667" s="264"/>
      <c r="G667" s="264"/>
      <c r="H667" s="264"/>
      <c r="I667" s="289"/>
      <c r="J667" s="289"/>
      <c r="K667" s="289"/>
      <c r="L667" s="289"/>
      <c r="M667" s="289"/>
      <c r="N667" s="289"/>
      <c r="O667" s="289"/>
      <c r="P667" s="289"/>
      <c r="Q667" s="289"/>
      <c r="R667" s="289"/>
      <c r="S667" s="290"/>
      <c r="T667" s="290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64"/>
      <c r="C668" s="264"/>
      <c r="D668" s="264"/>
      <c r="E668" s="264"/>
      <c r="F668" s="264"/>
      <c r="G668" s="264"/>
      <c r="H668" s="264"/>
      <c r="I668" s="289"/>
      <c r="J668" s="289"/>
      <c r="K668" s="289"/>
      <c r="L668" s="289"/>
      <c r="M668" s="289"/>
      <c r="N668" s="289"/>
      <c r="O668" s="289"/>
      <c r="P668" s="289"/>
      <c r="Q668" s="289"/>
      <c r="R668" s="289"/>
      <c r="S668" s="290"/>
      <c r="T668" s="290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64"/>
      <c r="C669" s="264"/>
      <c r="D669" s="264"/>
      <c r="E669" s="264"/>
      <c r="F669" s="264"/>
      <c r="G669" s="264"/>
      <c r="H669" s="264"/>
      <c r="I669" s="289"/>
      <c r="J669" s="289"/>
      <c r="K669" s="289"/>
      <c r="L669" s="289"/>
      <c r="M669" s="289"/>
      <c r="N669" s="289"/>
      <c r="O669" s="289"/>
      <c r="P669" s="289"/>
      <c r="Q669" s="289"/>
      <c r="R669" s="289"/>
      <c r="S669" s="290"/>
      <c r="T669" s="290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64"/>
      <c r="C670" s="264"/>
      <c r="D670" s="264"/>
      <c r="E670" s="264"/>
      <c r="F670" s="264"/>
      <c r="G670" s="264"/>
      <c r="H670" s="264"/>
      <c r="I670" s="289"/>
      <c r="J670" s="289"/>
      <c r="K670" s="289"/>
      <c r="L670" s="289"/>
      <c r="M670" s="289"/>
      <c r="N670" s="289"/>
      <c r="O670" s="289"/>
      <c r="P670" s="289"/>
      <c r="Q670" s="289"/>
      <c r="R670" s="289"/>
      <c r="S670" s="290"/>
      <c r="T670" s="290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64"/>
      <c r="C671" s="264"/>
      <c r="D671" s="264"/>
      <c r="E671" s="264"/>
      <c r="F671" s="264"/>
      <c r="G671" s="264"/>
      <c r="H671" s="264"/>
      <c r="I671" s="289"/>
      <c r="J671" s="289"/>
      <c r="K671" s="289"/>
      <c r="L671" s="289"/>
      <c r="M671" s="289"/>
      <c r="N671" s="289"/>
      <c r="O671" s="289"/>
      <c r="P671" s="289"/>
      <c r="Q671" s="289"/>
      <c r="R671" s="289"/>
      <c r="S671" s="290"/>
      <c r="T671" s="290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64"/>
      <c r="C672" s="264"/>
      <c r="D672" s="264"/>
      <c r="E672" s="264"/>
      <c r="F672" s="264"/>
      <c r="G672" s="264"/>
      <c r="H672" s="264"/>
      <c r="I672" s="289"/>
      <c r="J672" s="289"/>
      <c r="K672" s="289"/>
      <c r="L672" s="289"/>
      <c r="M672" s="289"/>
      <c r="N672" s="289"/>
      <c r="O672" s="289"/>
      <c r="P672" s="289"/>
      <c r="Q672" s="289"/>
      <c r="R672" s="289"/>
      <c r="S672" s="290"/>
      <c r="T672" s="290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64"/>
      <c r="C673" s="264"/>
      <c r="D673" s="264"/>
      <c r="E673" s="264"/>
      <c r="F673" s="264"/>
      <c r="G673" s="264"/>
      <c r="H673" s="264"/>
      <c r="I673" s="289"/>
      <c r="J673" s="289"/>
      <c r="K673" s="289"/>
      <c r="L673" s="289"/>
      <c r="M673" s="289"/>
      <c r="N673" s="289"/>
      <c r="O673" s="289"/>
      <c r="P673" s="289"/>
      <c r="Q673" s="289"/>
      <c r="R673" s="289"/>
      <c r="S673" s="290"/>
      <c r="T673" s="290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64"/>
      <c r="C674" s="264"/>
      <c r="D674" s="264"/>
      <c r="E674" s="264"/>
      <c r="F674" s="264"/>
      <c r="G674" s="264"/>
      <c r="H674" s="264"/>
      <c r="I674" s="289"/>
      <c r="J674" s="289"/>
      <c r="K674" s="289"/>
      <c r="L674" s="289"/>
      <c r="M674" s="289"/>
      <c r="N674" s="289"/>
      <c r="O674" s="289"/>
      <c r="P674" s="289"/>
      <c r="Q674" s="289"/>
      <c r="R674" s="289"/>
      <c r="S674" s="290"/>
      <c r="T674" s="290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64"/>
      <c r="C675" s="264"/>
      <c r="D675" s="264"/>
      <c r="E675" s="264"/>
      <c r="F675" s="264"/>
      <c r="G675" s="264"/>
      <c r="H675" s="264"/>
      <c r="I675" s="289"/>
      <c r="J675" s="289"/>
      <c r="K675" s="289"/>
      <c r="L675" s="289"/>
      <c r="M675" s="289"/>
      <c r="N675" s="289"/>
      <c r="O675" s="289"/>
      <c r="P675" s="289"/>
      <c r="Q675" s="289"/>
      <c r="R675" s="289"/>
      <c r="S675" s="290"/>
      <c r="T675" s="290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64"/>
      <c r="C676" s="264"/>
      <c r="D676" s="264"/>
      <c r="E676" s="264"/>
      <c r="F676" s="264"/>
      <c r="G676" s="264"/>
      <c r="H676" s="264"/>
      <c r="I676" s="289"/>
      <c r="J676" s="289"/>
      <c r="K676" s="289"/>
      <c r="L676" s="289"/>
      <c r="M676" s="289"/>
      <c r="N676" s="289"/>
      <c r="O676" s="289"/>
      <c r="P676" s="289"/>
      <c r="Q676" s="289"/>
      <c r="R676" s="289"/>
      <c r="S676" s="290"/>
      <c r="T676" s="290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64"/>
      <c r="C677" s="264"/>
      <c r="D677" s="264"/>
      <c r="E677" s="264"/>
      <c r="F677" s="264"/>
      <c r="G677" s="264"/>
      <c r="H677" s="264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90"/>
      <c r="T677" s="290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64"/>
      <c r="C678" s="264"/>
      <c r="D678" s="264"/>
      <c r="E678" s="264"/>
      <c r="F678" s="264"/>
      <c r="G678" s="264"/>
      <c r="H678" s="264"/>
      <c r="I678" s="289"/>
      <c r="J678" s="289"/>
      <c r="K678" s="289"/>
      <c r="L678" s="289"/>
      <c r="M678" s="289"/>
      <c r="N678" s="289"/>
      <c r="O678" s="289"/>
      <c r="P678" s="289"/>
      <c r="Q678" s="289"/>
      <c r="R678" s="289"/>
      <c r="S678" s="290"/>
      <c r="T678" s="290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64"/>
      <c r="C679" s="264"/>
      <c r="D679" s="264"/>
      <c r="E679" s="264"/>
      <c r="F679" s="264"/>
      <c r="G679" s="264"/>
      <c r="H679" s="264"/>
      <c r="I679" s="289"/>
      <c r="J679" s="289"/>
      <c r="K679" s="289"/>
      <c r="L679" s="289"/>
      <c r="M679" s="289"/>
      <c r="N679" s="289"/>
      <c r="O679" s="289"/>
      <c r="P679" s="289"/>
      <c r="Q679" s="289"/>
      <c r="R679" s="289"/>
      <c r="S679" s="290"/>
      <c r="T679" s="290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64"/>
      <c r="C680" s="264"/>
      <c r="D680" s="264"/>
      <c r="E680" s="264"/>
      <c r="F680" s="264"/>
      <c r="G680" s="264"/>
      <c r="H680" s="264"/>
      <c r="I680" s="289"/>
      <c r="J680" s="289"/>
      <c r="K680" s="289"/>
      <c r="L680" s="289"/>
      <c r="M680" s="289"/>
      <c r="N680" s="289"/>
      <c r="O680" s="289"/>
      <c r="P680" s="289"/>
      <c r="Q680" s="289"/>
      <c r="R680" s="289"/>
      <c r="S680" s="290"/>
      <c r="T680" s="290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64"/>
      <c r="C681" s="264"/>
      <c r="D681" s="264"/>
      <c r="E681" s="264"/>
      <c r="F681" s="264"/>
      <c r="G681" s="264"/>
      <c r="H681" s="264"/>
      <c r="I681" s="289"/>
      <c r="J681" s="289"/>
      <c r="K681" s="289"/>
      <c r="L681" s="289"/>
      <c r="M681" s="289"/>
      <c r="N681" s="289"/>
      <c r="O681" s="289"/>
      <c r="P681" s="289"/>
      <c r="Q681" s="289"/>
      <c r="R681" s="289"/>
      <c r="S681" s="290"/>
      <c r="T681" s="290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64"/>
      <c r="C682" s="264"/>
      <c r="D682" s="264"/>
      <c r="E682" s="264"/>
      <c r="F682" s="264"/>
      <c r="G682" s="264"/>
      <c r="H682" s="264"/>
      <c r="I682" s="289"/>
      <c r="J682" s="289"/>
      <c r="K682" s="289"/>
      <c r="L682" s="289"/>
      <c r="M682" s="289"/>
      <c r="N682" s="289"/>
      <c r="O682" s="289"/>
      <c r="P682" s="289"/>
      <c r="Q682" s="289"/>
      <c r="R682" s="289"/>
      <c r="S682" s="290"/>
      <c r="T682" s="290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64"/>
      <c r="C683" s="264"/>
      <c r="D683" s="264"/>
      <c r="E683" s="264"/>
      <c r="F683" s="264"/>
      <c r="G683" s="264"/>
      <c r="H683" s="264"/>
      <c r="I683" s="289"/>
      <c r="J683" s="289"/>
      <c r="K683" s="289"/>
      <c r="L683" s="289"/>
      <c r="M683" s="289"/>
      <c r="N683" s="289"/>
      <c r="O683" s="289"/>
      <c r="P683" s="289"/>
      <c r="Q683" s="289"/>
      <c r="R683" s="289"/>
      <c r="S683" s="290"/>
      <c r="T683" s="290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64"/>
      <c r="C684" s="264"/>
      <c r="D684" s="264"/>
      <c r="E684" s="264"/>
      <c r="F684" s="264"/>
      <c r="G684" s="264"/>
      <c r="H684" s="264"/>
      <c r="I684" s="289"/>
      <c r="J684" s="289"/>
      <c r="K684" s="289"/>
      <c r="L684" s="289"/>
      <c r="M684" s="289"/>
      <c r="N684" s="289"/>
      <c r="O684" s="289"/>
      <c r="P684" s="289"/>
      <c r="Q684" s="289"/>
      <c r="R684" s="289"/>
      <c r="S684" s="290"/>
      <c r="T684" s="290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64"/>
      <c r="C685" s="264"/>
      <c r="D685" s="264"/>
      <c r="E685" s="264"/>
      <c r="F685" s="264"/>
      <c r="G685" s="264"/>
      <c r="H685" s="264"/>
      <c r="I685" s="289"/>
      <c r="J685" s="289"/>
      <c r="K685" s="289"/>
      <c r="L685" s="289"/>
      <c r="M685" s="289"/>
      <c r="N685" s="289"/>
      <c r="O685" s="289"/>
      <c r="P685" s="289"/>
      <c r="Q685" s="289"/>
      <c r="R685" s="289"/>
      <c r="S685" s="290"/>
      <c r="T685" s="290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64"/>
      <c r="C686" s="264"/>
      <c r="D686" s="264"/>
      <c r="E686" s="264"/>
      <c r="F686" s="264"/>
      <c r="G686" s="264"/>
      <c r="H686" s="264"/>
      <c r="I686" s="289"/>
      <c r="J686" s="289"/>
      <c r="K686" s="289"/>
      <c r="L686" s="289"/>
      <c r="M686" s="289"/>
      <c r="N686" s="289"/>
      <c r="O686" s="289"/>
      <c r="P686" s="289"/>
      <c r="Q686" s="289"/>
      <c r="R686" s="289"/>
      <c r="S686" s="290"/>
      <c r="T686" s="290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64"/>
      <c r="C687" s="264"/>
      <c r="D687" s="264"/>
      <c r="E687" s="264"/>
      <c r="F687" s="264"/>
      <c r="G687" s="264"/>
      <c r="H687" s="264"/>
      <c r="I687" s="289"/>
      <c r="J687" s="289"/>
      <c r="K687" s="289"/>
      <c r="L687" s="289"/>
      <c r="M687" s="289"/>
      <c r="N687" s="289"/>
      <c r="O687" s="289"/>
      <c r="P687" s="289"/>
      <c r="Q687" s="289"/>
      <c r="R687" s="289"/>
      <c r="S687" s="290"/>
      <c r="T687" s="290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64"/>
      <c r="C688" s="264"/>
      <c r="D688" s="264"/>
      <c r="E688" s="264"/>
      <c r="F688" s="264"/>
      <c r="G688" s="264"/>
      <c r="H688" s="264"/>
      <c r="I688" s="289"/>
      <c r="J688" s="289"/>
      <c r="K688" s="289"/>
      <c r="L688" s="289"/>
      <c r="M688" s="289"/>
      <c r="N688" s="289"/>
      <c r="O688" s="289"/>
      <c r="P688" s="289"/>
      <c r="Q688" s="289"/>
      <c r="R688" s="289"/>
      <c r="S688" s="290"/>
      <c r="T688" s="290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64"/>
      <c r="C689" s="264"/>
      <c r="D689" s="264"/>
      <c r="E689" s="264"/>
      <c r="F689" s="264"/>
      <c r="G689" s="264"/>
      <c r="H689" s="264"/>
      <c r="I689" s="289"/>
      <c r="J689" s="289"/>
      <c r="K689" s="289"/>
      <c r="L689" s="289"/>
      <c r="M689" s="289"/>
      <c r="N689" s="289"/>
      <c r="O689" s="289"/>
      <c r="P689" s="289"/>
      <c r="Q689" s="289"/>
      <c r="R689" s="289"/>
      <c r="S689" s="290"/>
      <c r="T689" s="290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64"/>
      <c r="C690" s="264"/>
      <c r="D690" s="264"/>
      <c r="E690" s="264"/>
      <c r="F690" s="264"/>
      <c r="G690" s="264"/>
      <c r="H690" s="264"/>
      <c r="I690" s="289"/>
      <c r="J690" s="289"/>
      <c r="K690" s="289"/>
      <c r="L690" s="289"/>
      <c r="M690" s="289"/>
      <c r="N690" s="289"/>
      <c r="O690" s="289"/>
      <c r="P690" s="289"/>
      <c r="Q690" s="289"/>
      <c r="R690" s="289"/>
      <c r="S690" s="290"/>
      <c r="T690" s="290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64"/>
      <c r="C691" s="264"/>
      <c r="D691" s="264"/>
      <c r="E691" s="264"/>
      <c r="F691" s="264"/>
      <c r="G691" s="264"/>
      <c r="H691" s="264"/>
      <c r="I691" s="289"/>
      <c r="J691" s="289"/>
      <c r="K691" s="289"/>
      <c r="L691" s="289"/>
      <c r="M691" s="289"/>
      <c r="N691" s="289"/>
      <c r="O691" s="289"/>
      <c r="P691" s="289"/>
      <c r="Q691" s="289"/>
      <c r="R691" s="289"/>
      <c r="S691" s="290"/>
      <c r="T691" s="290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64"/>
      <c r="C692" s="264"/>
      <c r="D692" s="264"/>
      <c r="E692" s="264"/>
      <c r="F692" s="264"/>
      <c r="G692" s="264"/>
      <c r="H692" s="264"/>
      <c r="I692" s="289"/>
      <c r="J692" s="289"/>
      <c r="K692" s="289"/>
      <c r="L692" s="289"/>
      <c r="M692" s="289"/>
      <c r="N692" s="289"/>
      <c r="O692" s="289"/>
      <c r="P692" s="289"/>
      <c r="Q692" s="289"/>
      <c r="R692" s="289"/>
      <c r="S692" s="290"/>
      <c r="T692" s="290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64"/>
      <c r="C693" s="264"/>
      <c r="D693" s="264"/>
      <c r="E693" s="264"/>
      <c r="F693" s="264"/>
      <c r="G693" s="264"/>
      <c r="H693" s="264"/>
      <c r="I693" s="289"/>
      <c r="J693" s="289"/>
      <c r="K693" s="289"/>
      <c r="L693" s="289"/>
      <c r="M693" s="289"/>
      <c r="N693" s="289"/>
      <c r="O693" s="289"/>
      <c r="P693" s="289"/>
      <c r="Q693" s="289"/>
      <c r="R693" s="289"/>
      <c r="S693" s="290"/>
      <c r="T693" s="290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64"/>
      <c r="C694" s="264"/>
      <c r="D694" s="264"/>
      <c r="E694" s="264"/>
      <c r="F694" s="264"/>
      <c r="G694" s="264"/>
      <c r="H694" s="264"/>
      <c r="I694" s="289"/>
      <c r="J694" s="289"/>
      <c r="K694" s="289"/>
      <c r="L694" s="289"/>
      <c r="M694" s="289"/>
      <c r="N694" s="289"/>
      <c r="O694" s="289"/>
      <c r="P694" s="289"/>
      <c r="Q694" s="289"/>
      <c r="R694" s="289"/>
      <c r="S694" s="290"/>
      <c r="T694" s="290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64"/>
      <c r="C695" s="264"/>
      <c r="D695" s="264"/>
      <c r="E695" s="264"/>
      <c r="F695" s="264"/>
      <c r="G695" s="264"/>
      <c r="H695" s="264"/>
      <c r="I695" s="289"/>
      <c r="J695" s="289"/>
      <c r="K695" s="289"/>
      <c r="L695" s="289"/>
      <c r="M695" s="289"/>
      <c r="N695" s="289"/>
      <c r="O695" s="289"/>
      <c r="P695" s="289"/>
      <c r="Q695" s="289"/>
      <c r="R695" s="289"/>
      <c r="S695" s="290"/>
      <c r="T695" s="290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64"/>
      <c r="C696" s="264"/>
      <c r="D696" s="264"/>
      <c r="E696" s="264"/>
      <c r="F696" s="264"/>
      <c r="G696" s="264"/>
      <c r="H696" s="264"/>
      <c r="I696" s="289"/>
      <c r="J696" s="289"/>
      <c r="K696" s="289"/>
      <c r="L696" s="289"/>
      <c r="M696" s="289"/>
      <c r="N696" s="289"/>
      <c r="O696" s="289"/>
      <c r="P696" s="289"/>
      <c r="Q696" s="289"/>
      <c r="R696" s="289"/>
      <c r="S696" s="290"/>
      <c r="T696" s="290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64"/>
      <c r="C697" s="264"/>
      <c r="D697" s="264"/>
      <c r="E697" s="264"/>
      <c r="F697" s="264"/>
      <c r="G697" s="264"/>
      <c r="H697" s="264"/>
      <c r="I697" s="289"/>
      <c r="J697" s="289"/>
      <c r="K697" s="289"/>
      <c r="L697" s="289"/>
      <c r="M697" s="289"/>
      <c r="N697" s="289"/>
      <c r="O697" s="289"/>
      <c r="P697" s="289"/>
      <c r="Q697" s="289"/>
      <c r="R697" s="289"/>
      <c r="S697" s="290"/>
      <c r="T697" s="290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64"/>
      <c r="C698" s="264"/>
      <c r="D698" s="264"/>
      <c r="E698" s="264"/>
      <c r="F698" s="264"/>
      <c r="G698" s="264"/>
      <c r="H698" s="264"/>
      <c r="I698" s="289"/>
      <c r="J698" s="289"/>
      <c r="K698" s="289"/>
      <c r="L698" s="289"/>
      <c r="M698" s="289"/>
      <c r="N698" s="289"/>
      <c r="O698" s="289"/>
      <c r="P698" s="289"/>
      <c r="Q698" s="289"/>
      <c r="R698" s="289"/>
      <c r="S698" s="290"/>
      <c r="T698" s="290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64"/>
      <c r="C699" s="264"/>
      <c r="D699" s="264"/>
      <c r="E699" s="264"/>
      <c r="F699" s="264"/>
      <c r="G699" s="264"/>
      <c r="H699" s="264"/>
      <c r="I699" s="289"/>
      <c r="J699" s="289"/>
      <c r="K699" s="289"/>
      <c r="L699" s="289"/>
      <c r="M699" s="289"/>
      <c r="N699" s="289"/>
      <c r="O699" s="289"/>
      <c r="P699" s="289"/>
      <c r="Q699" s="289"/>
      <c r="R699" s="289"/>
      <c r="S699" s="290"/>
      <c r="T699" s="290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64"/>
      <c r="C700" s="264"/>
      <c r="D700" s="264"/>
      <c r="E700" s="264"/>
      <c r="F700" s="264"/>
      <c r="G700" s="264"/>
      <c r="H700" s="264"/>
      <c r="I700" s="289"/>
      <c r="J700" s="289"/>
      <c r="K700" s="289"/>
      <c r="L700" s="289"/>
      <c r="M700" s="289"/>
      <c r="N700" s="289"/>
      <c r="O700" s="289"/>
      <c r="P700" s="289"/>
      <c r="Q700" s="289"/>
      <c r="R700" s="289"/>
      <c r="S700" s="290"/>
      <c r="T700" s="290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64"/>
      <c r="C701" s="264"/>
      <c r="D701" s="264"/>
      <c r="E701" s="264"/>
      <c r="F701" s="264"/>
      <c r="G701" s="264"/>
      <c r="H701" s="264"/>
      <c r="I701" s="289"/>
      <c r="J701" s="289"/>
      <c r="K701" s="289"/>
      <c r="L701" s="289"/>
      <c r="M701" s="289"/>
      <c r="N701" s="289"/>
      <c r="O701" s="289"/>
      <c r="P701" s="289"/>
      <c r="Q701" s="289"/>
      <c r="R701" s="289"/>
      <c r="S701" s="290"/>
      <c r="T701" s="290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64"/>
      <c r="C702" s="264"/>
      <c r="D702" s="264"/>
      <c r="E702" s="264"/>
      <c r="F702" s="264"/>
      <c r="G702" s="264"/>
      <c r="H702" s="264"/>
      <c r="I702" s="289"/>
      <c r="J702" s="289"/>
      <c r="K702" s="289"/>
      <c r="L702" s="289"/>
      <c r="M702" s="289"/>
      <c r="N702" s="289"/>
      <c r="O702" s="289"/>
      <c r="P702" s="289"/>
      <c r="Q702" s="289"/>
      <c r="R702" s="289"/>
      <c r="S702" s="290"/>
      <c r="T702" s="290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64"/>
      <c r="C703" s="264"/>
      <c r="D703" s="264"/>
      <c r="E703" s="264"/>
      <c r="F703" s="264"/>
      <c r="G703" s="264"/>
      <c r="H703" s="264"/>
      <c r="I703" s="289"/>
      <c r="J703" s="289"/>
      <c r="K703" s="289"/>
      <c r="L703" s="289"/>
      <c r="M703" s="289"/>
      <c r="N703" s="289"/>
      <c r="O703" s="289"/>
      <c r="P703" s="289"/>
      <c r="Q703" s="289"/>
      <c r="R703" s="289"/>
      <c r="S703" s="290"/>
      <c r="T703" s="290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64"/>
      <c r="C704" s="264"/>
      <c r="D704" s="264"/>
      <c r="E704" s="264"/>
      <c r="F704" s="264"/>
      <c r="G704" s="264"/>
      <c r="H704" s="264"/>
      <c r="I704" s="289"/>
      <c r="J704" s="289"/>
      <c r="K704" s="289"/>
      <c r="L704" s="289"/>
      <c r="M704" s="289"/>
      <c r="N704" s="289"/>
      <c r="O704" s="289"/>
      <c r="P704" s="289"/>
      <c r="Q704" s="289"/>
      <c r="R704" s="289"/>
      <c r="S704" s="290"/>
      <c r="T704" s="290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64"/>
      <c r="C705" s="264"/>
      <c r="D705" s="264"/>
      <c r="E705" s="264"/>
      <c r="F705" s="264"/>
      <c r="G705" s="264"/>
      <c r="H705" s="264"/>
      <c r="I705" s="289"/>
      <c r="J705" s="289"/>
      <c r="K705" s="289"/>
      <c r="L705" s="289"/>
      <c r="M705" s="289"/>
      <c r="N705" s="289"/>
      <c r="O705" s="289"/>
      <c r="P705" s="289"/>
      <c r="Q705" s="289"/>
      <c r="R705" s="289"/>
      <c r="S705" s="290"/>
      <c r="T705" s="290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64"/>
      <c r="C706" s="264"/>
      <c r="D706" s="264"/>
      <c r="E706" s="264"/>
      <c r="F706" s="264"/>
      <c r="G706" s="264"/>
      <c r="H706" s="264"/>
      <c r="I706" s="289"/>
      <c r="J706" s="289"/>
      <c r="K706" s="289"/>
      <c r="L706" s="289"/>
      <c r="M706" s="289"/>
      <c r="N706" s="289"/>
      <c r="O706" s="289"/>
      <c r="P706" s="289"/>
      <c r="Q706" s="289"/>
      <c r="R706" s="289"/>
      <c r="S706" s="290"/>
      <c r="T706" s="290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64"/>
      <c r="C707" s="264"/>
      <c r="D707" s="264"/>
      <c r="E707" s="264"/>
      <c r="F707" s="264"/>
      <c r="G707" s="264"/>
      <c r="H707" s="264"/>
      <c r="I707" s="289"/>
      <c r="J707" s="289"/>
      <c r="K707" s="289"/>
      <c r="L707" s="289"/>
      <c r="M707" s="289"/>
      <c r="N707" s="289"/>
      <c r="O707" s="289"/>
      <c r="P707" s="289"/>
      <c r="Q707" s="289"/>
      <c r="R707" s="289"/>
      <c r="S707" s="290"/>
      <c r="T707" s="290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64"/>
      <c r="C708" s="264"/>
      <c r="D708" s="264"/>
      <c r="E708" s="264"/>
      <c r="F708" s="264"/>
      <c r="G708" s="264"/>
      <c r="H708" s="264"/>
      <c r="I708" s="289"/>
      <c r="J708" s="289"/>
      <c r="K708" s="289"/>
      <c r="L708" s="289"/>
      <c r="M708" s="289"/>
      <c r="N708" s="289"/>
      <c r="O708" s="289"/>
      <c r="P708" s="289"/>
      <c r="Q708" s="289"/>
      <c r="R708" s="289"/>
      <c r="S708" s="290"/>
      <c r="T708" s="290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64"/>
      <c r="C709" s="264"/>
      <c r="D709" s="264"/>
      <c r="E709" s="264"/>
      <c r="F709" s="264"/>
      <c r="G709" s="264"/>
      <c r="H709" s="264"/>
      <c r="I709" s="289"/>
      <c r="J709" s="289"/>
      <c r="K709" s="289"/>
      <c r="L709" s="289"/>
      <c r="M709" s="289"/>
      <c r="N709" s="289"/>
      <c r="O709" s="289"/>
      <c r="P709" s="289"/>
      <c r="Q709" s="289"/>
      <c r="R709" s="289"/>
      <c r="S709" s="290"/>
      <c r="T709" s="290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64"/>
      <c r="C710" s="264"/>
      <c r="D710" s="264"/>
      <c r="E710" s="264"/>
      <c r="F710" s="264"/>
      <c r="G710" s="264"/>
      <c r="H710" s="264"/>
      <c r="I710" s="289"/>
      <c r="J710" s="289"/>
      <c r="K710" s="289"/>
      <c r="L710" s="289"/>
      <c r="M710" s="289"/>
      <c r="N710" s="289"/>
      <c r="O710" s="289"/>
      <c r="P710" s="289"/>
      <c r="Q710" s="289"/>
      <c r="R710" s="289"/>
      <c r="S710" s="290"/>
      <c r="T710" s="290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64"/>
      <c r="C711" s="264"/>
      <c r="D711" s="264"/>
      <c r="E711" s="264"/>
      <c r="F711" s="264"/>
      <c r="G711" s="264"/>
      <c r="H711" s="264"/>
      <c r="I711" s="289"/>
      <c r="J711" s="289"/>
      <c r="K711" s="289"/>
      <c r="L711" s="289"/>
      <c r="M711" s="289"/>
      <c r="N711" s="289"/>
      <c r="O711" s="289"/>
      <c r="P711" s="289"/>
      <c r="Q711" s="289"/>
      <c r="R711" s="289"/>
      <c r="S711" s="290"/>
      <c r="T711" s="290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64"/>
      <c r="C712" s="264"/>
      <c r="D712" s="264"/>
      <c r="E712" s="264"/>
      <c r="F712" s="264"/>
      <c r="G712" s="264"/>
      <c r="H712" s="264"/>
      <c r="I712" s="289"/>
      <c r="J712" s="289"/>
      <c r="K712" s="289"/>
      <c r="L712" s="289"/>
      <c r="M712" s="289"/>
      <c r="N712" s="289"/>
      <c r="O712" s="289"/>
      <c r="P712" s="289"/>
      <c r="Q712" s="289"/>
      <c r="R712" s="289"/>
      <c r="S712" s="290"/>
      <c r="T712" s="290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64"/>
      <c r="C713" s="264"/>
      <c r="D713" s="264"/>
      <c r="E713" s="264"/>
      <c r="F713" s="264"/>
      <c r="G713" s="264"/>
      <c r="H713" s="264"/>
      <c r="I713" s="289"/>
      <c r="J713" s="289"/>
      <c r="K713" s="289"/>
      <c r="L713" s="289"/>
      <c r="M713" s="289"/>
      <c r="N713" s="289"/>
      <c r="O713" s="289"/>
      <c r="P713" s="289"/>
      <c r="Q713" s="289"/>
      <c r="R713" s="289"/>
      <c r="S713" s="290"/>
      <c r="T713" s="290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64"/>
      <c r="C714" s="264"/>
      <c r="D714" s="264"/>
      <c r="E714" s="264"/>
      <c r="F714" s="264"/>
      <c r="G714" s="264"/>
      <c r="H714" s="264"/>
      <c r="I714" s="289"/>
      <c r="J714" s="289"/>
      <c r="K714" s="289"/>
      <c r="L714" s="289"/>
      <c r="M714" s="289"/>
      <c r="N714" s="289"/>
      <c r="O714" s="289"/>
      <c r="P714" s="289"/>
      <c r="Q714" s="289"/>
      <c r="R714" s="289"/>
      <c r="S714" s="290"/>
      <c r="T714" s="290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64"/>
      <c r="C715" s="264"/>
      <c r="D715" s="264"/>
      <c r="E715" s="264"/>
      <c r="F715" s="264"/>
      <c r="G715" s="264"/>
      <c r="H715" s="264"/>
      <c r="I715" s="289"/>
      <c r="J715" s="289"/>
      <c r="K715" s="289"/>
      <c r="L715" s="289"/>
      <c r="M715" s="289"/>
      <c r="N715" s="289"/>
      <c r="O715" s="289"/>
      <c r="P715" s="289"/>
      <c r="Q715" s="289"/>
      <c r="R715" s="289"/>
      <c r="S715" s="290"/>
      <c r="T715" s="290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64"/>
      <c r="C716" s="264"/>
      <c r="D716" s="264"/>
      <c r="E716" s="264"/>
      <c r="F716" s="264"/>
      <c r="G716" s="264"/>
      <c r="H716" s="264"/>
      <c r="I716" s="289"/>
      <c r="J716" s="289"/>
      <c r="K716" s="289"/>
      <c r="L716" s="289"/>
      <c r="M716" s="289"/>
      <c r="N716" s="289"/>
      <c r="O716" s="289"/>
      <c r="P716" s="289"/>
      <c r="Q716" s="289"/>
      <c r="R716" s="289"/>
      <c r="S716" s="290"/>
      <c r="T716" s="290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64"/>
      <c r="C717" s="264"/>
      <c r="D717" s="264"/>
      <c r="E717" s="264"/>
      <c r="F717" s="264"/>
      <c r="G717" s="264"/>
      <c r="H717" s="264"/>
      <c r="I717" s="289"/>
      <c r="J717" s="289"/>
      <c r="K717" s="289"/>
      <c r="L717" s="289"/>
      <c r="M717" s="289"/>
      <c r="N717" s="289"/>
      <c r="O717" s="289"/>
      <c r="P717" s="289"/>
      <c r="Q717" s="289"/>
      <c r="R717" s="289"/>
      <c r="S717" s="290"/>
      <c r="T717" s="290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64"/>
      <c r="C718" s="264"/>
      <c r="D718" s="264"/>
      <c r="E718" s="264"/>
      <c r="F718" s="264"/>
      <c r="G718" s="264"/>
      <c r="H718" s="264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90"/>
      <c r="T718" s="290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64"/>
      <c r="C719" s="264"/>
      <c r="D719" s="264"/>
      <c r="E719" s="264"/>
      <c r="F719" s="264"/>
      <c r="G719" s="264"/>
      <c r="H719" s="264"/>
      <c r="I719" s="289"/>
      <c r="J719" s="289"/>
      <c r="K719" s="289"/>
      <c r="L719" s="289"/>
      <c r="M719" s="289"/>
      <c r="N719" s="289"/>
      <c r="O719" s="289"/>
      <c r="P719" s="289"/>
      <c r="Q719" s="289"/>
      <c r="R719" s="289"/>
      <c r="S719" s="290"/>
      <c r="T719" s="290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64"/>
      <c r="C720" s="264"/>
      <c r="D720" s="264"/>
      <c r="E720" s="264"/>
      <c r="F720" s="264"/>
      <c r="G720" s="264"/>
      <c r="H720" s="264"/>
      <c r="I720" s="289"/>
      <c r="J720" s="289"/>
      <c r="K720" s="289"/>
      <c r="L720" s="289"/>
      <c r="M720" s="289"/>
      <c r="N720" s="289"/>
      <c r="O720" s="289"/>
      <c r="P720" s="289"/>
      <c r="Q720" s="289"/>
      <c r="R720" s="289"/>
      <c r="S720" s="290"/>
      <c r="T720" s="290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64"/>
      <c r="C721" s="264"/>
      <c r="D721" s="264"/>
      <c r="E721" s="264"/>
      <c r="F721" s="264"/>
      <c r="G721" s="264"/>
      <c r="H721" s="264"/>
      <c r="I721" s="289"/>
      <c r="J721" s="289"/>
      <c r="K721" s="289"/>
      <c r="L721" s="289"/>
      <c r="M721" s="289"/>
      <c r="N721" s="289"/>
      <c r="O721" s="289"/>
      <c r="P721" s="289"/>
      <c r="Q721" s="289"/>
      <c r="R721" s="289"/>
      <c r="S721" s="290"/>
      <c r="T721" s="290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64"/>
      <c r="C722" s="264"/>
      <c r="D722" s="264"/>
      <c r="E722" s="264"/>
      <c r="F722" s="264"/>
      <c r="G722" s="264"/>
      <c r="H722" s="264"/>
      <c r="I722" s="289"/>
      <c r="J722" s="289"/>
      <c r="K722" s="289"/>
      <c r="L722" s="289"/>
      <c r="M722" s="289"/>
      <c r="N722" s="289"/>
      <c r="O722" s="289"/>
      <c r="P722" s="289"/>
      <c r="Q722" s="289"/>
      <c r="R722" s="289"/>
      <c r="S722" s="290"/>
      <c r="T722" s="290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64"/>
      <c r="C723" s="264"/>
      <c r="D723" s="264"/>
      <c r="E723" s="264"/>
      <c r="F723" s="264"/>
      <c r="G723" s="264"/>
      <c r="H723" s="264"/>
      <c r="I723" s="289"/>
      <c r="J723" s="289"/>
      <c r="K723" s="289"/>
      <c r="L723" s="289"/>
      <c r="M723" s="289"/>
      <c r="N723" s="289"/>
      <c r="O723" s="289"/>
      <c r="P723" s="289"/>
      <c r="Q723" s="289"/>
      <c r="R723" s="289"/>
      <c r="S723" s="290"/>
      <c r="T723" s="290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64"/>
      <c r="C724" s="264"/>
      <c r="D724" s="264"/>
      <c r="E724" s="264"/>
      <c r="F724" s="264"/>
      <c r="G724" s="264"/>
      <c r="H724" s="264"/>
      <c r="I724" s="289"/>
      <c r="J724" s="289"/>
      <c r="K724" s="289"/>
      <c r="L724" s="289"/>
      <c r="M724" s="289"/>
      <c r="N724" s="289"/>
      <c r="O724" s="289"/>
      <c r="P724" s="289"/>
      <c r="Q724" s="289"/>
      <c r="R724" s="289"/>
      <c r="S724" s="290"/>
      <c r="T724" s="290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64"/>
      <c r="C725" s="264"/>
      <c r="D725" s="264"/>
      <c r="E725" s="264"/>
      <c r="F725" s="264"/>
      <c r="G725" s="264"/>
      <c r="H725" s="264"/>
      <c r="I725" s="289"/>
      <c r="J725" s="289"/>
      <c r="K725" s="289"/>
      <c r="L725" s="289"/>
      <c r="M725" s="289"/>
      <c r="N725" s="289"/>
      <c r="O725" s="289"/>
      <c r="P725" s="289"/>
      <c r="Q725" s="289"/>
      <c r="R725" s="289"/>
      <c r="S725" s="290"/>
      <c r="T725" s="290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64"/>
      <c r="C726" s="264"/>
      <c r="D726" s="264"/>
      <c r="E726" s="264"/>
      <c r="F726" s="264"/>
      <c r="G726" s="264"/>
      <c r="H726" s="264"/>
      <c r="I726" s="289"/>
      <c r="J726" s="289"/>
      <c r="K726" s="289"/>
      <c r="L726" s="289"/>
      <c r="M726" s="289"/>
      <c r="N726" s="289"/>
      <c r="O726" s="289"/>
      <c r="P726" s="289"/>
      <c r="Q726" s="289"/>
      <c r="R726" s="289"/>
      <c r="S726" s="290"/>
      <c r="T726" s="290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64"/>
      <c r="C727" s="264"/>
      <c r="D727" s="264"/>
      <c r="E727" s="264"/>
      <c r="F727" s="264"/>
      <c r="G727" s="264"/>
      <c r="H727" s="264"/>
      <c r="I727" s="289"/>
      <c r="J727" s="289"/>
      <c r="K727" s="289"/>
      <c r="L727" s="289"/>
      <c r="M727" s="289"/>
      <c r="N727" s="289"/>
      <c r="O727" s="289"/>
      <c r="P727" s="289"/>
      <c r="Q727" s="289"/>
      <c r="R727" s="289"/>
      <c r="S727" s="290"/>
      <c r="T727" s="290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64"/>
      <c r="C728" s="264"/>
      <c r="D728" s="264"/>
      <c r="E728" s="264"/>
      <c r="F728" s="264"/>
      <c r="G728" s="264"/>
      <c r="H728" s="264"/>
      <c r="I728" s="289"/>
      <c r="J728" s="289"/>
      <c r="K728" s="289"/>
      <c r="L728" s="289"/>
      <c r="M728" s="289"/>
      <c r="N728" s="289"/>
      <c r="O728" s="289"/>
      <c r="P728" s="289"/>
      <c r="Q728" s="289"/>
      <c r="R728" s="289"/>
      <c r="S728" s="290"/>
      <c r="T728" s="290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64"/>
      <c r="C729" s="264"/>
      <c r="D729" s="264"/>
      <c r="E729" s="264"/>
      <c r="F729" s="264"/>
      <c r="G729" s="264"/>
      <c r="H729" s="264"/>
      <c r="I729" s="289"/>
      <c r="J729" s="289"/>
      <c r="K729" s="289"/>
      <c r="L729" s="289"/>
      <c r="M729" s="289"/>
      <c r="N729" s="289"/>
      <c r="O729" s="289"/>
      <c r="P729" s="289"/>
      <c r="Q729" s="289"/>
      <c r="R729" s="289"/>
      <c r="S729" s="290"/>
      <c r="T729" s="290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64"/>
      <c r="C730" s="264"/>
      <c r="D730" s="264"/>
      <c r="E730" s="264"/>
      <c r="F730" s="264"/>
      <c r="G730" s="264"/>
      <c r="H730" s="264"/>
      <c r="I730" s="289"/>
      <c r="J730" s="289"/>
      <c r="K730" s="289"/>
      <c r="L730" s="289"/>
      <c r="M730" s="289"/>
      <c r="N730" s="289"/>
      <c r="O730" s="289"/>
      <c r="P730" s="289"/>
      <c r="Q730" s="289"/>
      <c r="R730" s="289"/>
      <c r="S730" s="290"/>
      <c r="T730" s="290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64"/>
      <c r="C731" s="264"/>
      <c r="D731" s="264"/>
      <c r="E731" s="264"/>
      <c r="F731" s="264"/>
      <c r="G731" s="264"/>
      <c r="H731" s="264"/>
      <c r="I731" s="289"/>
      <c r="J731" s="289"/>
      <c r="K731" s="289"/>
      <c r="L731" s="289"/>
      <c r="M731" s="289"/>
      <c r="N731" s="289"/>
      <c r="O731" s="289"/>
      <c r="P731" s="289"/>
      <c r="Q731" s="289"/>
      <c r="R731" s="289"/>
      <c r="S731" s="290"/>
      <c r="T731" s="290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64"/>
      <c r="C732" s="264"/>
      <c r="D732" s="264"/>
      <c r="E732" s="264"/>
      <c r="F732" s="264"/>
      <c r="G732" s="264"/>
      <c r="H732" s="264"/>
      <c r="I732" s="289"/>
      <c r="J732" s="289"/>
      <c r="K732" s="289"/>
      <c r="L732" s="289"/>
      <c r="M732" s="289"/>
      <c r="N732" s="289"/>
      <c r="O732" s="289"/>
      <c r="P732" s="289"/>
      <c r="Q732" s="289"/>
      <c r="R732" s="289"/>
      <c r="S732" s="290"/>
      <c r="T732" s="290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64"/>
      <c r="C733" s="264"/>
      <c r="D733" s="264"/>
      <c r="E733" s="264"/>
      <c r="F733" s="264"/>
      <c r="G733" s="264"/>
      <c r="H733" s="264"/>
      <c r="I733" s="289"/>
      <c r="J733" s="289"/>
      <c r="K733" s="289"/>
      <c r="L733" s="289"/>
      <c r="M733" s="289"/>
      <c r="N733" s="289"/>
      <c r="O733" s="289"/>
      <c r="P733" s="289"/>
      <c r="Q733" s="289"/>
      <c r="R733" s="289"/>
      <c r="S733" s="290"/>
      <c r="T733" s="290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64"/>
      <c r="C734" s="264"/>
      <c r="D734" s="264"/>
      <c r="E734" s="264"/>
      <c r="F734" s="264"/>
      <c r="G734" s="264"/>
      <c r="H734" s="264"/>
      <c r="I734" s="289"/>
      <c r="J734" s="289"/>
      <c r="K734" s="289"/>
      <c r="L734" s="289"/>
      <c r="M734" s="289"/>
      <c r="N734" s="289"/>
      <c r="O734" s="289"/>
      <c r="P734" s="289"/>
      <c r="Q734" s="289"/>
      <c r="R734" s="289"/>
      <c r="S734" s="290"/>
      <c r="T734" s="290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64"/>
      <c r="C735" s="264"/>
      <c r="D735" s="264"/>
      <c r="E735" s="264"/>
      <c r="F735" s="264"/>
      <c r="G735" s="264"/>
      <c r="H735" s="264"/>
      <c r="I735" s="289"/>
      <c r="J735" s="289"/>
      <c r="K735" s="289"/>
      <c r="L735" s="289"/>
      <c r="M735" s="289"/>
      <c r="N735" s="289"/>
      <c r="O735" s="289"/>
      <c r="P735" s="289"/>
      <c r="Q735" s="289"/>
      <c r="R735" s="289"/>
      <c r="S735" s="290"/>
      <c r="T735" s="290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64"/>
      <c r="C736" s="264"/>
      <c r="D736" s="264"/>
      <c r="E736" s="264"/>
      <c r="F736" s="264"/>
      <c r="G736" s="264"/>
      <c r="H736" s="264"/>
      <c r="I736" s="289"/>
      <c r="J736" s="289"/>
      <c r="K736" s="289"/>
      <c r="L736" s="289"/>
      <c r="M736" s="289"/>
      <c r="N736" s="289"/>
      <c r="O736" s="289"/>
      <c r="P736" s="289"/>
      <c r="Q736" s="289"/>
      <c r="R736" s="289"/>
      <c r="S736" s="290"/>
      <c r="T736" s="290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64"/>
      <c r="C737" s="264"/>
      <c r="D737" s="264"/>
      <c r="E737" s="264"/>
      <c r="F737" s="264"/>
      <c r="G737" s="264"/>
      <c r="H737" s="264"/>
      <c r="I737" s="289"/>
      <c r="J737" s="289"/>
      <c r="K737" s="289"/>
      <c r="L737" s="289"/>
      <c r="M737" s="289"/>
      <c r="N737" s="289"/>
      <c r="O737" s="289"/>
      <c r="P737" s="289"/>
      <c r="Q737" s="289"/>
      <c r="R737" s="289"/>
      <c r="S737" s="290"/>
      <c r="T737" s="290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64"/>
      <c r="C738" s="264"/>
      <c r="D738" s="264"/>
      <c r="E738" s="264"/>
      <c r="F738" s="264"/>
      <c r="G738" s="264"/>
      <c r="H738" s="264"/>
      <c r="I738" s="289"/>
      <c r="J738" s="289"/>
      <c r="K738" s="289"/>
      <c r="L738" s="289"/>
      <c r="M738" s="289"/>
      <c r="N738" s="289"/>
      <c r="O738" s="289"/>
      <c r="P738" s="289"/>
      <c r="Q738" s="289"/>
      <c r="R738" s="289"/>
      <c r="S738" s="290"/>
      <c r="T738" s="290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64"/>
      <c r="C739" s="264"/>
      <c r="D739" s="264"/>
      <c r="E739" s="264"/>
      <c r="F739" s="264"/>
      <c r="G739" s="264"/>
      <c r="H739" s="264"/>
      <c r="I739" s="289"/>
      <c r="J739" s="289"/>
      <c r="K739" s="289"/>
      <c r="L739" s="289"/>
      <c r="M739" s="289"/>
      <c r="N739" s="289"/>
      <c r="O739" s="289"/>
      <c r="P739" s="289"/>
      <c r="Q739" s="289"/>
      <c r="R739" s="289"/>
      <c r="S739" s="290"/>
      <c r="T739" s="290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64"/>
      <c r="C740" s="264"/>
      <c r="D740" s="264"/>
      <c r="E740" s="264"/>
      <c r="F740" s="264"/>
      <c r="G740" s="264"/>
      <c r="H740" s="264"/>
      <c r="I740" s="289"/>
      <c r="J740" s="289"/>
      <c r="K740" s="289"/>
      <c r="L740" s="289"/>
      <c r="M740" s="289"/>
      <c r="N740" s="289"/>
      <c r="O740" s="289"/>
      <c r="P740" s="289"/>
      <c r="Q740" s="289"/>
      <c r="R740" s="289"/>
      <c r="S740" s="290"/>
      <c r="T740" s="290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64"/>
      <c r="C741" s="264"/>
      <c r="D741" s="264"/>
      <c r="E741" s="264"/>
      <c r="F741" s="264"/>
      <c r="G741" s="264"/>
      <c r="H741" s="264"/>
      <c r="I741" s="289"/>
      <c r="J741" s="289"/>
      <c r="K741" s="289"/>
      <c r="L741" s="289"/>
      <c r="M741" s="289"/>
      <c r="N741" s="289"/>
      <c r="O741" s="289"/>
      <c r="P741" s="289"/>
      <c r="Q741" s="289"/>
      <c r="R741" s="289"/>
      <c r="S741" s="290"/>
      <c r="T741" s="290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64"/>
      <c r="C742" s="264"/>
      <c r="D742" s="264"/>
      <c r="E742" s="264"/>
      <c r="F742" s="264"/>
      <c r="G742" s="264"/>
      <c r="H742" s="264"/>
      <c r="I742" s="289"/>
      <c r="J742" s="289"/>
      <c r="K742" s="289"/>
      <c r="L742" s="289"/>
      <c r="M742" s="289"/>
      <c r="N742" s="289"/>
      <c r="O742" s="289"/>
      <c r="P742" s="289"/>
      <c r="Q742" s="289"/>
      <c r="R742" s="289"/>
      <c r="S742" s="290"/>
      <c r="T742" s="290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64"/>
      <c r="C743" s="264"/>
      <c r="D743" s="264"/>
      <c r="E743" s="264"/>
      <c r="F743" s="264"/>
      <c r="G743" s="264"/>
      <c r="H743" s="264"/>
      <c r="I743" s="289"/>
      <c r="J743" s="289"/>
      <c r="K743" s="289"/>
      <c r="L743" s="289"/>
      <c r="M743" s="289"/>
      <c r="N743" s="289"/>
      <c r="O743" s="289"/>
      <c r="P743" s="289"/>
      <c r="Q743" s="289"/>
      <c r="R743" s="289"/>
      <c r="S743" s="290"/>
      <c r="T743" s="290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64"/>
      <c r="C744" s="264"/>
      <c r="D744" s="264"/>
      <c r="E744" s="264"/>
      <c r="F744" s="264"/>
      <c r="G744" s="264"/>
      <c r="H744" s="264"/>
      <c r="I744" s="289"/>
      <c r="J744" s="289"/>
      <c r="K744" s="289"/>
      <c r="L744" s="289"/>
      <c r="M744" s="289"/>
      <c r="N744" s="289"/>
      <c r="O744" s="289"/>
      <c r="P744" s="289"/>
      <c r="Q744" s="289"/>
      <c r="R744" s="289"/>
      <c r="S744" s="290"/>
      <c r="T744" s="290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64"/>
      <c r="C745" s="264"/>
      <c r="D745" s="264"/>
      <c r="E745" s="264"/>
      <c r="F745" s="264"/>
      <c r="G745" s="264"/>
      <c r="H745" s="264"/>
      <c r="I745" s="289"/>
      <c r="J745" s="289"/>
      <c r="K745" s="289"/>
      <c r="L745" s="289"/>
      <c r="M745" s="289"/>
      <c r="N745" s="289"/>
      <c r="O745" s="289"/>
      <c r="P745" s="289"/>
      <c r="Q745" s="289"/>
      <c r="R745" s="289"/>
      <c r="S745" s="290"/>
      <c r="T745" s="290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64"/>
      <c r="C746" s="264"/>
      <c r="D746" s="264"/>
      <c r="E746" s="264"/>
      <c r="F746" s="264"/>
      <c r="G746" s="264"/>
      <c r="H746" s="264"/>
      <c r="I746" s="289"/>
      <c r="J746" s="289"/>
      <c r="K746" s="289"/>
      <c r="L746" s="289"/>
      <c r="M746" s="289"/>
      <c r="N746" s="289"/>
      <c r="O746" s="289"/>
      <c r="P746" s="289"/>
      <c r="Q746" s="289"/>
      <c r="R746" s="289"/>
      <c r="S746" s="290"/>
      <c r="T746" s="290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64"/>
      <c r="C747" s="264"/>
      <c r="D747" s="264"/>
      <c r="E747" s="264"/>
      <c r="F747" s="264"/>
      <c r="G747" s="264"/>
      <c r="H747" s="264"/>
      <c r="I747" s="289"/>
      <c r="J747" s="289"/>
      <c r="K747" s="289"/>
      <c r="L747" s="289"/>
      <c r="M747" s="289"/>
      <c r="N747" s="289"/>
      <c r="O747" s="289"/>
      <c r="P747" s="289"/>
      <c r="Q747" s="289"/>
      <c r="R747" s="289"/>
      <c r="S747" s="290"/>
      <c r="T747" s="290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64"/>
      <c r="C748" s="264"/>
      <c r="D748" s="264"/>
      <c r="E748" s="264"/>
      <c r="F748" s="264"/>
      <c r="G748" s="264"/>
      <c r="H748" s="264"/>
      <c r="I748" s="289"/>
      <c r="J748" s="289"/>
      <c r="K748" s="289"/>
      <c r="L748" s="289"/>
      <c r="M748" s="289"/>
      <c r="N748" s="289"/>
      <c r="O748" s="289"/>
      <c r="P748" s="289"/>
      <c r="Q748" s="289"/>
      <c r="R748" s="289"/>
      <c r="S748" s="290"/>
      <c r="T748" s="290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64"/>
      <c r="C749" s="264"/>
      <c r="D749" s="264"/>
      <c r="E749" s="264"/>
      <c r="F749" s="264"/>
      <c r="G749" s="264"/>
      <c r="H749" s="264"/>
      <c r="I749" s="289"/>
      <c r="J749" s="289"/>
      <c r="K749" s="289"/>
      <c r="L749" s="289"/>
      <c r="M749" s="289"/>
      <c r="N749" s="289"/>
      <c r="O749" s="289"/>
      <c r="P749" s="289"/>
      <c r="Q749" s="289"/>
      <c r="R749" s="289"/>
      <c r="S749" s="290"/>
      <c r="T749" s="290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64"/>
      <c r="C750" s="264"/>
      <c r="D750" s="264"/>
      <c r="E750" s="264"/>
      <c r="F750" s="264"/>
      <c r="G750" s="264"/>
      <c r="H750" s="264"/>
      <c r="I750" s="289"/>
      <c r="J750" s="289"/>
      <c r="K750" s="289"/>
      <c r="L750" s="289"/>
      <c r="M750" s="289"/>
      <c r="N750" s="289"/>
      <c r="O750" s="289"/>
      <c r="P750" s="289"/>
      <c r="Q750" s="289"/>
      <c r="R750" s="289"/>
      <c r="S750" s="290"/>
      <c r="T750" s="290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64"/>
      <c r="C751" s="264"/>
      <c r="D751" s="264"/>
      <c r="E751" s="264"/>
      <c r="F751" s="264"/>
      <c r="G751" s="264"/>
      <c r="H751" s="264"/>
      <c r="I751" s="289"/>
      <c r="J751" s="289"/>
      <c r="K751" s="289"/>
      <c r="L751" s="289"/>
      <c r="M751" s="289"/>
      <c r="N751" s="289"/>
      <c r="O751" s="289"/>
      <c r="P751" s="289"/>
      <c r="Q751" s="289"/>
      <c r="R751" s="289"/>
      <c r="S751" s="290"/>
      <c r="T751" s="290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64"/>
      <c r="C752" s="264"/>
      <c r="D752" s="264"/>
      <c r="E752" s="264"/>
      <c r="F752" s="264"/>
      <c r="G752" s="264"/>
      <c r="H752" s="264"/>
      <c r="I752" s="289"/>
      <c r="J752" s="289"/>
      <c r="K752" s="289"/>
      <c r="L752" s="289"/>
      <c r="M752" s="289"/>
      <c r="N752" s="289"/>
      <c r="O752" s="289"/>
      <c r="P752" s="289"/>
      <c r="Q752" s="289"/>
      <c r="R752" s="289"/>
      <c r="S752" s="290"/>
      <c r="T752" s="290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64"/>
      <c r="C753" s="264"/>
      <c r="D753" s="264"/>
      <c r="E753" s="264"/>
      <c r="F753" s="264"/>
      <c r="G753" s="264"/>
      <c r="H753" s="264"/>
      <c r="I753" s="289"/>
      <c r="J753" s="289"/>
      <c r="K753" s="289"/>
      <c r="L753" s="289"/>
      <c r="M753" s="289"/>
      <c r="N753" s="289"/>
      <c r="O753" s="289"/>
      <c r="P753" s="289"/>
      <c r="Q753" s="289"/>
      <c r="R753" s="289"/>
      <c r="S753" s="290"/>
      <c r="T753" s="290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64"/>
      <c r="C754" s="264"/>
      <c r="D754" s="264"/>
      <c r="E754" s="264"/>
      <c r="F754" s="264"/>
      <c r="G754" s="264"/>
      <c r="H754" s="264"/>
      <c r="I754" s="289"/>
      <c r="J754" s="289"/>
      <c r="K754" s="289"/>
      <c r="L754" s="289"/>
      <c r="M754" s="289"/>
      <c r="N754" s="289"/>
      <c r="O754" s="289"/>
      <c r="P754" s="289"/>
      <c r="Q754" s="289"/>
      <c r="R754" s="289"/>
      <c r="S754" s="290"/>
      <c r="T754" s="290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64"/>
      <c r="C755" s="264"/>
      <c r="D755" s="264"/>
      <c r="E755" s="264"/>
      <c r="F755" s="264"/>
      <c r="G755" s="264"/>
      <c r="H755" s="264"/>
      <c r="I755" s="289"/>
      <c r="J755" s="289"/>
      <c r="K755" s="289"/>
      <c r="L755" s="289"/>
      <c r="M755" s="289"/>
      <c r="N755" s="289"/>
      <c r="O755" s="289"/>
      <c r="P755" s="289"/>
      <c r="Q755" s="289"/>
      <c r="R755" s="289"/>
      <c r="S755" s="290"/>
      <c r="T755" s="290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64"/>
      <c r="C756" s="264"/>
      <c r="D756" s="264"/>
      <c r="E756" s="264"/>
      <c r="F756" s="264"/>
      <c r="G756" s="264"/>
      <c r="H756" s="264"/>
      <c r="I756" s="289"/>
      <c r="J756" s="289"/>
      <c r="K756" s="289"/>
      <c r="L756" s="289"/>
      <c r="M756" s="289"/>
      <c r="N756" s="289"/>
      <c r="O756" s="289"/>
      <c r="P756" s="289"/>
      <c r="Q756" s="289"/>
      <c r="R756" s="289"/>
      <c r="S756" s="290"/>
      <c r="T756" s="290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64"/>
      <c r="C757" s="264"/>
      <c r="D757" s="264"/>
      <c r="E757" s="264"/>
      <c r="F757" s="264"/>
      <c r="G757" s="264"/>
      <c r="H757" s="264"/>
      <c r="I757" s="289"/>
      <c r="J757" s="289"/>
      <c r="K757" s="289"/>
      <c r="L757" s="289"/>
      <c r="M757" s="289"/>
      <c r="N757" s="289"/>
      <c r="O757" s="289"/>
      <c r="P757" s="289"/>
      <c r="Q757" s="289"/>
      <c r="R757" s="289"/>
      <c r="S757" s="290"/>
      <c r="T757" s="290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64"/>
      <c r="C758" s="264"/>
      <c r="D758" s="264"/>
      <c r="E758" s="264"/>
      <c r="F758" s="264"/>
      <c r="G758" s="264"/>
      <c r="H758" s="264"/>
      <c r="I758" s="289"/>
      <c r="J758" s="289"/>
      <c r="K758" s="289"/>
      <c r="L758" s="289"/>
      <c r="M758" s="289"/>
      <c r="N758" s="289"/>
      <c r="O758" s="289"/>
      <c r="P758" s="289"/>
      <c r="Q758" s="289"/>
      <c r="R758" s="289"/>
      <c r="S758" s="290"/>
      <c r="T758" s="290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64"/>
      <c r="C759" s="264"/>
      <c r="D759" s="264"/>
      <c r="E759" s="264"/>
      <c r="F759" s="264"/>
      <c r="G759" s="264"/>
      <c r="H759" s="264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90"/>
      <c r="T759" s="290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64"/>
      <c r="C760" s="264"/>
      <c r="D760" s="264"/>
      <c r="E760" s="264"/>
      <c r="F760" s="264"/>
      <c r="G760" s="264"/>
      <c r="H760" s="264"/>
      <c r="I760" s="289"/>
      <c r="J760" s="289"/>
      <c r="K760" s="289"/>
      <c r="L760" s="289"/>
      <c r="M760" s="289"/>
      <c r="N760" s="289"/>
      <c r="O760" s="289"/>
      <c r="P760" s="289"/>
      <c r="Q760" s="289"/>
      <c r="R760" s="289"/>
      <c r="S760" s="290"/>
      <c r="T760" s="290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64"/>
      <c r="C761" s="264"/>
      <c r="D761" s="264"/>
      <c r="E761" s="264"/>
      <c r="F761" s="264"/>
      <c r="G761" s="264"/>
      <c r="H761" s="264"/>
      <c r="I761" s="289"/>
      <c r="J761" s="289"/>
      <c r="K761" s="289"/>
      <c r="L761" s="289"/>
      <c r="M761" s="289"/>
      <c r="N761" s="289"/>
      <c r="O761" s="289"/>
      <c r="P761" s="289"/>
      <c r="Q761" s="289"/>
      <c r="R761" s="289"/>
      <c r="S761" s="290"/>
      <c r="T761" s="290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64"/>
      <c r="C762" s="264"/>
      <c r="D762" s="264"/>
      <c r="E762" s="264"/>
      <c r="F762" s="264"/>
      <c r="G762" s="264"/>
      <c r="H762" s="264"/>
      <c r="I762" s="289"/>
      <c r="J762" s="289"/>
      <c r="K762" s="289"/>
      <c r="L762" s="289"/>
      <c r="M762" s="289"/>
      <c r="N762" s="289"/>
      <c r="O762" s="289"/>
      <c r="P762" s="289"/>
      <c r="Q762" s="289"/>
      <c r="R762" s="289"/>
      <c r="S762" s="290"/>
      <c r="T762" s="290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64"/>
      <c r="C763" s="264"/>
      <c r="D763" s="264"/>
      <c r="E763" s="264"/>
      <c r="F763" s="264"/>
      <c r="G763" s="264"/>
      <c r="H763" s="264"/>
      <c r="I763" s="289"/>
      <c r="J763" s="289"/>
      <c r="K763" s="289"/>
      <c r="L763" s="289"/>
      <c r="M763" s="289"/>
      <c r="N763" s="289"/>
      <c r="O763" s="289"/>
      <c r="P763" s="289"/>
      <c r="Q763" s="289"/>
      <c r="R763" s="289"/>
      <c r="S763" s="290"/>
      <c r="T763" s="290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64"/>
      <c r="C764" s="264"/>
      <c r="D764" s="264"/>
      <c r="E764" s="264"/>
      <c r="F764" s="264"/>
      <c r="G764" s="264"/>
      <c r="H764" s="264"/>
      <c r="I764" s="289"/>
      <c r="J764" s="289"/>
      <c r="K764" s="289"/>
      <c r="L764" s="289"/>
      <c r="M764" s="289"/>
      <c r="N764" s="289"/>
      <c r="O764" s="289"/>
      <c r="P764" s="289"/>
      <c r="Q764" s="289"/>
      <c r="R764" s="289"/>
      <c r="S764" s="290"/>
      <c r="T764" s="290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64"/>
      <c r="C765" s="264"/>
      <c r="D765" s="264"/>
      <c r="E765" s="264"/>
      <c r="F765" s="264"/>
      <c r="G765" s="264"/>
      <c r="H765" s="264"/>
      <c r="I765" s="289"/>
      <c r="J765" s="289"/>
      <c r="K765" s="289"/>
      <c r="L765" s="289"/>
      <c r="M765" s="289"/>
      <c r="N765" s="289"/>
      <c r="O765" s="289"/>
      <c r="P765" s="289"/>
      <c r="Q765" s="289"/>
      <c r="R765" s="289"/>
      <c r="S765" s="290"/>
      <c r="T765" s="290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64"/>
      <c r="C766" s="264"/>
      <c r="D766" s="264"/>
      <c r="E766" s="264"/>
      <c r="F766" s="264"/>
      <c r="G766" s="264"/>
      <c r="H766" s="264"/>
      <c r="I766" s="289"/>
      <c r="J766" s="289"/>
      <c r="K766" s="289"/>
      <c r="L766" s="289"/>
      <c r="M766" s="289"/>
      <c r="N766" s="289"/>
      <c r="O766" s="289"/>
      <c r="P766" s="289"/>
      <c r="Q766" s="289"/>
      <c r="R766" s="289"/>
      <c r="S766" s="290"/>
      <c r="T766" s="290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64"/>
      <c r="C767" s="264"/>
      <c r="D767" s="264"/>
      <c r="E767" s="264"/>
      <c r="F767" s="264"/>
      <c r="G767" s="264"/>
      <c r="H767" s="264"/>
      <c r="I767" s="289"/>
      <c r="J767" s="289"/>
      <c r="K767" s="289"/>
      <c r="L767" s="289"/>
      <c r="M767" s="289"/>
      <c r="N767" s="289"/>
      <c r="O767" s="289"/>
      <c r="P767" s="289"/>
      <c r="Q767" s="289"/>
      <c r="R767" s="289"/>
      <c r="S767" s="290"/>
      <c r="T767" s="290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64"/>
      <c r="C768" s="264"/>
      <c r="D768" s="264"/>
      <c r="E768" s="264"/>
      <c r="F768" s="264"/>
      <c r="G768" s="264"/>
      <c r="H768" s="264"/>
      <c r="I768" s="289"/>
      <c r="J768" s="289"/>
      <c r="K768" s="289"/>
      <c r="L768" s="289"/>
      <c r="M768" s="289"/>
      <c r="N768" s="289"/>
      <c r="O768" s="289"/>
      <c r="P768" s="289"/>
      <c r="Q768" s="289"/>
      <c r="R768" s="289"/>
      <c r="S768" s="290"/>
      <c r="T768" s="290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64"/>
      <c r="C769" s="264"/>
      <c r="D769" s="264"/>
      <c r="E769" s="264"/>
      <c r="F769" s="264"/>
      <c r="G769" s="264"/>
      <c r="H769" s="264"/>
      <c r="I769" s="289"/>
      <c r="J769" s="289"/>
      <c r="K769" s="289"/>
      <c r="L769" s="289"/>
      <c r="M769" s="289"/>
      <c r="N769" s="289"/>
      <c r="O769" s="289"/>
      <c r="P769" s="289"/>
      <c r="Q769" s="289"/>
      <c r="R769" s="289"/>
      <c r="S769" s="290"/>
      <c r="T769" s="290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64"/>
      <c r="C770" s="264"/>
      <c r="D770" s="264"/>
      <c r="E770" s="264"/>
      <c r="F770" s="264"/>
      <c r="G770" s="264"/>
      <c r="H770" s="264"/>
      <c r="I770" s="289"/>
      <c r="J770" s="289"/>
      <c r="K770" s="289"/>
      <c r="L770" s="289"/>
      <c r="M770" s="289"/>
      <c r="N770" s="289"/>
      <c r="O770" s="289"/>
      <c r="P770" s="289"/>
      <c r="Q770" s="289"/>
      <c r="R770" s="289"/>
      <c r="S770" s="290"/>
      <c r="T770" s="290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64"/>
      <c r="C771" s="264"/>
      <c r="D771" s="264"/>
      <c r="E771" s="264"/>
      <c r="F771" s="264"/>
      <c r="G771" s="264"/>
      <c r="H771" s="264"/>
      <c r="I771" s="289"/>
      <c r="J771" s="289"/>
      <c r="K771" s="289"/>
      <c r="L771" s="289"/>
      <c r="M771" s="289"/>
      <c r="N771" s="289"/>
      <c r="O771" s="289"/>
      <c r="P771" s="289"/>
      <c r="Q771" s="289"/>
      <c r="R771" s="289"/>
      <c r="S771" s="290"/>
      <c r="T771" s="290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64"/>
      <c r="C772" s="264"/>
      <c r="D772" s="264"/>
      <c r="E772" s="264"/>
      <c r="F772" s="264"/>
      <c r="G772" s="264"/>
      <c r="H772" s="264"/>
      <c r="I772" s="289"/>
      <c r="J772" s="289"/>
      <c r="K772" s="289"/>
      <c r="L772" s="289"/>
      <c r="M772" s="289"/>
      <c r="N772" s="289"/>
      <c r="O772" s="289"/>
      <c r="P772" s="289"/>
      <c r="Q772" s="289"/>
      <c r="R772" s="289"/>
      <c r="S772" s="290"/>
      <c r="T772" s="290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64"/>
      <c r="C773" s="264"/>
      <c r="D773" s="264"/>
      <c r="E773" s="264"/>
      <c r="F773" s="264"/>
      <c r="G773" s="264"/>
      <c r="H773" s="264"/>
      <c r="I773" s="289"/>
      <c r="J773" s="289"/>
      <c r="K773" s="289"/>
      <c r="L773" s="289"/>
      <c r="M773" s="289"/>
      <c r="N773" s="289"/>
      <c r="O773" s="289"/>
      <c r="P773" s="289"/>
      <c r="Q773" s="289"/>
      <c r="R773" s="289"/>
      <c r="S773" s="290"/>
      <c r="T773" s="290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64"/>
      <c r="C774" s="264"/>
      <c r="D774" s="264"/>
      <c r="E774" s="264"/>
      <c r="F774" s="264"/>
      <c r="G774" s="264"/>
      <c r="H774" s="264"/>
      <c r="I774" s="289"/>
      <c r="J774" s="289"/>
      <c r="K774" s="289"/>
      <c r="L774" s="289"/>
      <c r="M774" s="289"/>
      <c r="N774" s="289"/>
      <c r="O774" s="289"/>
      <c r="P774" s="289"/>
      <c r="Q774" s="289"/>
      <c r="R774" s="289"/>
      <c r="S774" s="290"/>
      <c r="T774" s="290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64"/>
      <c r="C775" s="264"/>
      <c r="D775" s="264"/>
      <c r="E775" s="264"/>
      <c r="F775" s="264"/>
      <c r="G775" s="264"/>
      <c r="H775" s="264"/>
      <c r="I775" s="289"/>
      <c r="J775" s="289"/>
      <c r="K775" s="289"/>
      <c r="L775" s="289"/>
      <c r="M775" s="289"/>
      <c r="N775" s="289"/>
      <c r="O775" s="289"/>
      <c r="P775" s="289"/>
      <c r="Q775" s="289"/>
      <c r="R775" s="289"/>
      <c r="S775" s="290"/>
      <c r="T775" s="290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64"/>
      <c r="C776" s="264"/>
      <c r="D776" s="264"/>
      <c r="E776" s="264"/>
      <c r="F776" s="264"/>
      <c r="G776" s="264"/>
      <c r="H776" s="264"/>
      <c r="I776" s="289"/>
      <c r="J776" s="289"/>
      <c r="K776" s="289"/>
      <c r="L776" s="289"/>
      <c r="M776" s="289"/>
      <c r="N776" s="289"/>
      <c r="O776" s="289"/>
      <c r="P776" s="289"/>
      <c r="Q776" s="289"/>
      <c r="R776" s="289"/>
      <c r="S776" s="290"/>
      <c r="T776" s="290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64"/>
      <c r="C777" s="264"/>
      <c r="D777" s="264"/>
      <c r="E777" s="264"/>
      <c r="F777" s="264"/>
      <c r="G777" s="264"/>
      <c r="H777" s="264"/>
      <c r="I777" s="289"/>
      <c r="J777" s="289"/>
      <c r="K777" s="289"/>
      <c r="L777" s="289"/>
      <c r="M777" s="289"/>
      <c r="N777" s="289"/>
      <c r="O777" s="289"/>
      <c r="P777" s="289"/>
      <c r="Q777" s="289"/>
      <c r="R777" s="289"/>
      <c r="S777" s="290"/>
      <c r="T777" s="290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64"/>
      <c r="C778" s="264"/>
      <c r="D778" s="264"/>
      <c r="E778" s="264"/>
      <c r="F778" s="264"/>
      <c r="G778" s="264"/>
      <c r="H778" s="264"/>
      <c r="I778" s="289"/>
      <c r="J778" s="289"/>
      <c r="K778" s="289"/>
      <c r="L778" s="289"/>
      <c r="M778" s="289"/>
      <c r="N778" s="289"/>
      <c r="O778" s="289"/>
      <c r="P778" s="289"/>
      <c r="Q778" s="289"/>
      <c r="R778" s="289"/>
      <c r="S778" s="290"/>
      <c r="T778" s="290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64"/>
      <c r="C779" s="264"/>
      <c r="D779" s="264"/>
      <c r="E779" s="264"/>
      <c r="F779" s="264"/>
      <c r="G779" s="264"/>
      <c r="H779" s="264"/>
      <c r="I779" s="289"/>
      <c r="J779" s="289"/>
      <c r="K779" s="289"/>
      <c r="L779" s="289"/>
      <c r="M779" s="289"/>
      <c r="N779" s="289"/>
      <c r="O779" s="289"/>
      <c r="P779" s="289"/>
      <c r="Q779" s="289"/>
      <c r="R779" s="289"/>
      <c r="S779" s="290"/>
      <c r="T779" s="290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64"/>
      <c r="C780" s="264"/>
      <c r="D780" s="264"/>
      <c r="E780" s="264"/>
      <c r="F780" s="264"/>
      <c r="G780" s="264"/>
      <c r="H780" s="264"/>
      <c r="I780" s="289"/>
      <c r="J780" s="289"/>
      <c r="K780" s="289"/>
      <c r="L780" s="289"/>
      <c r="M780" s="289"/>
      <c r="N780" s="289"/>
      <c r="O780" s="289"/>
      <c r="P780" s="289"/>
      <c r="Q780" s="289"/>
      <c r="R780" s="289"/>
      <c r="S780" s="290"/>
      <c r="T780" s="290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64"/>
      <c r="C781" s="264"/>
      <c r="D781" s="264"/>
      <c r="E781" s="264"/>
      <c r="F781" s="264"/>
      <c r="G781" s="264"/>
      <c r="H781" s="264"/>
      <c r="I781" s="289"/>
      <c r="J781" s="289"/>
      <c r="K781" s="289"/>
      <c r="L781" s="289"/>
      <c r="M781" s="289"/>
      <c r="N781" s="289"/>
      <c r="O781" s="289"/>
      <c r="P781" s="289"/>
      <c r="Q781" s="289"/>
      <c r="R781" s="289"/>
      <c r="S781" s="290"/>
      <c r="T781" s="290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64"/>
      <c r="C782" s="264"/>
      <c r="D782" s="264"/>
      <c r="E782" s="264"/>
      <c r="F782" s="264"/>
      <c r="G782" s="264"/>
      <c r="H782" s="264"/>
      <c r="I782" s="289"/>
      <c r="J782" s="289"/>
      <c r="K782" s="289"/>
      <c r="L782" s="289"/>
      <c r="M782" s="289"/>
      <c r="N782" s="289"/>
      <c r="O782" s="289"/>
      <c r="P782" s="289"/>
      <c r="Q782" s="289"/>
      <c r="R782" s="289"/>
      <c r="S782" s="290"/>
      <c r="T782" s="290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64"/>
      <c r="C783" s="264"/>
      <c r="D783" s="264"/>
      <c r="E783" s="264"/>
      <c r="F783" s="264"/>
      <c r="G783" s="264"/>
      <c r="H783" s="264"/>
      <c r="I783" s="289"/>
      <c r="J783" s="289"/>
      <c r="K783" s="289"/>
      <c r="L783" s="289"/>
      <c r="M783" s="289"/>
      <c r="N783" s="289"/>
      <c r="O783" s="289"/>
      <c r="P783" s="289"/>
      <c r="Q783" s="289"/>
      <c r="R783" s="289"/>
      <c r="S783" s="290"/>
      <c r="T783" s="290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64"/>
      <c r="C784" s="264"/>
      <c r="D784" s="264"/>
      <c r="E784" s="264"/>
      <c r="F784" s="264"/>
      <c r="G784" s="264"/>
      <c r="H784" s="264"/>
      <c r="I784" s="289"/>
      <c r="J784" s="289"/>
      <c r="K784" s="289"/>
      <c r="L784" s="289"/>
      <c r="M784" s="289"/>
      <c r="N784" s="289"/>
      <c r="O784" s="289"/>
      <c r="P784" s="289"/>
      <c r="Q784" s="289"/>
      <c r="R784" s="289"/>
      <c r="S784" s="290"/>
      <c r="T784" s="290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64"/>
      <c r="C785" s="264"/>
      <c r="D785" s="264"/>
      <c r="E785" s="264"/>
      <c r="F785" s="264"/>
      <c r="G785" s="264"/>
      <c r="H785" s="264"/>
      <c r="I785" s="289"/>
      <c r="J785" s="289"/>
      <c r="K785" s="289"/>
      <c r="L785" s="289"/>
      <c r="M785" s="289"/>
      <c r="N785" s="289"/>
      <c r="O785" s="289"/>
      <c r="P785" s="289"/>
      <c r="Q785" s="289"/>
      <c r="R785" s="289"/>
      <c r="S785" s="290"/>
      <c r="T785" s="290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64"/>
      <c r="C786" s="264"/>
      <c r="D786" s="264"/>
      <c r="E786" s="264"/>
      <c r="F786" s="264"/>
      <c r="G786" s="264"/>
      <c r="H786" s="264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90"/>
      <c r="T786" s="290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64"/>
      <c r="C787" s="264"/>
      <c r="D787" s="264"/>
      <c r="E787" s="264"/>
      <c r="F787" s="264"/>
      <c r="G787" s="264"/>
      <c r="H787" s="264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90"/>
      <c r="T787" s="290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64"/>
      <c r="C788" s="264"/>
      <c r="D788" s="264"/>
      <c r="E788" s="264"/>
      <c r="F788" s="264"/>
      <c r="G788" s="264"/>
      <c r="H788" s="264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90"/>
      <c r="T788" s="290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64"/>
      <c r="C789" s="264"/>
      <c r="D789" s="264"/>
      <c r="E789" s="264"/>
      <c r="F789" s="264"/>
      <c r="G789" s="264"/>
      <c r="H789" s="264"/>
      <c r="I789" s="289"/>
      <c r="J789" s="289"/>
      <c r="K789" s="289"/>
      <c r="L789" s="289"/>
      <c r="M789" s="289"/>
      <c r="N789" s="289"/>
      <c r="O789" s="289"/>
      <c r="P789" s="289"/>
      <c r="Q789" s="289"/>
      <c r="R789" s="289"/>
      <c r="S789" s="290"/>
      <c r="T789" s="290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64"/>
      <c r="C790" s="264"/>
      <c r="D790" s="264"/>
      <c r="E790" s="264"/>
      <c r="F790" s="264"/>
      <c r="G790" s="264"/>
      <c r="H790" s="264"/>
      <c r="I790" s="289"/>
      <c r="J790" s="289"/>
      <c r="K790" s="289"/>
      <c r="L790" s="289"/>
      <c r="M790" s="289"/>
      <c r="N790" s="289"/>
      <c r="O790" s="289"/>
      <c r="P790" s="289"/>
      <c r="Q790" s="289"/>
      <c r="R790" s="289"/>
      <c r="S790" s="290"/>
      <c r="T790" s="290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64"/>
      <c r="C791" s="264"/>
      <c r="D791" s="264"/>
      <c r="E791" s="264"/>
      <c r="F791" s="264"/>
      <c r="G791" s="264"/>
      <c r="H791" s="264"/>
      <c r="I791" s="289"/>
      <c r="J791" s="289"/>
      <c r="K791" s="289"/>
      <c r="L791" s="289"/>
      <c r="M791" s="289"/>
      <c r="N791" s="289"/>
      <c r="O791" s="289"/>
      <c r="P791" s="289"/>
      <c r="Q791" s="289"/>
      <c r="R791" s="289"/>
      <c r="S791" s="290"/>
      <c r="T791" s="290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64"/>
      <c r="C792" s="264"/>
      <c r="D792" s="264"/>
      <c r="E792" s="264"/>
      <c r="F792" s="264"/>
      <c r="G792" s="264"/>
      <c r="H792" s="264"/>
      <c r="I792" s="289"/>
      <c r="J792" s="289"/>
      <c r="K792" s="289"/>
      <c r="L792" s="289"/>
      <c r="M792" s="289"/>
      <c r="N792" s="289"/>
      <c r="O792" s="289"/>
      <c r="P792" s="289"/>
      <c r="Q792" s="289"/>
      <c r="R792" s="289"/>
      <c r="S792" s="290"/>
      <c r="T792" s="290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64"/>
      <c r="C793" s="264"/>
      <c r="D793" s="264"/>
      <c r="E793" s="264"/>
      <c r="F793" s="264"/>
      <c r="G793" s="264"/>
      <c r="H793" s="264"/>
      <c r="I793" s="289"/>
      <c r="J793" s="289"/>
      <c r="K793" s="289"/>
      <c r="L793" s="289"/>
      <c r="M793" s="289"/>
      <c r="N793" s="289"/>
      <c r="O793" s="289"/>
      <c r="P793" s="289"/>
      <c r="Q793" s="289"/>
      <c r="R793" s="289"/>
      <c r="S793" s="290"/>
      <c r="T793" s="290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64"/>
      <c r="C794" s="264"/>
      <c r="D794" s="264"/>
      <c r="E794" s="264"/>
      <c r="F794" s="264"/>
      <c r="G794" s="264"/>
      <c r="H794" s="264"/>
      <c r="I794" s="289"/>
      <c r="J794" s="289"/>
      <c r="K794" s="289"/>
      <c r="L794" s="289"/>
      <c r="M794" s="289"/>
      <c r="N794" s="289"/>
      <c r="O794" s="289"/>
      <c r="P794" s="289"/>
      <c r="Q794" s="289"/>
      <c r="R794" s="289"/>
      <c r="S794" s="290"/>
      <c r="T794" s="290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64"/>
      <c r="C795" s="264"/>
      <c r="D795" s="264"/>
      <c r="E795" s="264"/>
      <c r="F795" s="264"/>
      <c r="G795" s="264"/>
      <c r="H795" s="264"/>
      <c r="I795" s="289"/>
      <c r="J795" s="289"/>
      <c r="K795" s="289"/>
      <c r="L795" s="289"/>
      <c r="M795" s="289"/>
      <c r="N795" s="289"/>
      <c r="O795" s="289"/>
      <c r="P795" s="289"/>
      <c r="Q795" s="289"/>
      <c r="R795" s="289"/>
      <c r="S795" s="290"/>
      <c r="T795" s="290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64"/>
      <c r="C796" s="264"/>
      <c r="D796" s="264"/>
      <c r="E796" s="264"/>
      <c r="F796" s="264"/>
      <c r="G796" s="264"/>
      <c r="H796" s="264"/>
      <c r="I796" s="289"/>
      <c r="J796" s="289"/>
      <c r="K796" s="289"/>
      <c r="L796" s="289"/>
      <c r="M796" s="289"/>
      <c r="N796" s="289"/>
      <c r="O796" s="289"/>
      <c r="P796" s="289"/>
      <c r="Q796" s="289"/>
      <c r="R796" s="289"/>
      <c r="S796" s="290"/>
      <c r="T796" s="290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64"/>
      <c r="C797" s="264"/>
      <c r="D797" s="264"/>
      <c r="E797" s="264"/>
      <c r="F797" s="264"/>
      <c r="G797" s="264"/>
      <c r="H797" s="264"/>
      <c r="I797" s="289"/>
      <c r="J797" s="289"/>
      <c r="K797" s="289"/>
      <c r="L797" s="289"/>
      <c r="M797" s="289"/>
      <c r="N797" s="289"/>
      <c r="O797" s="289"/>
      <c r="P797" s="289"/>
      <c r="Q797" s="289"/>
      <c r="R797" s="289"/>
      <c r="S797" s="290"/>
      <c r="T797" s="290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64"/>
      <c r="C798" s="264"/>
      <c r="D798" s="264"/>
      <c r="E798" s="264"/>
      <c r="F798" s="264"/>
      <c r="G798" s="264"/>
      <c r="H798" s="264"/>
      <c r="I798" s="289"/>
      <c r="J798" s="289"/>
      <c r="K798" s="289"/>
      <c r="L798" s="289"/>
      <c r="M798" s="289"/>
      <c r="N798" s="289"/>
      <c r="O798" s="289"/>
      <c r="P798" s="289"/>
      <c r="Q798" s="289"/>
      <c r="R798" s="289"/>
      <c r="S798" s="290"/>
      <c r="T798" s="290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64"/>
      <c r="C799" s="264"/>
      <c r="D799" s="264"/>
      <c r="E799" s="264"/>
      <c r="F799" s="264"/>
      <c r="G799" s="264"/>
      <c r="H799" s="264"/>
      <c r="I799" s="289"/>
      <c r="J799" s="289"/>
      <c r="K799" s="289"/>
      <c r="L799" s="289"/>
      <c r="M799" s="289"/>
      <c r="N799" s="289"/>
      <c r="O799" s="289"/>
      <c r="P799" s="289"/>
      <c r="Q799" s="289"/>
      <c r="R799" s="289"/>
      <c r="S799" s="290"/>
      <c r="T799" s="290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64"/>
      <c r="C800" s="264"/>
      <c r="D800" s="264"/>
      <c r="E800" s="264"/>
      <c r="F800" s="264"/>
      <c r="G800" s="264"/>
      <c r="H800" s="264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90"/>
      <c r="T800" s="290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64"/>
      <c r="C801" s="264"/>
      <c r="D801" s="264"/>
      <c r="E801" s="264"/>
      <c r="F801" s="264"/>
      <c r="G801" s="264"/>
      <c r="H801" s="264"/>
      <c r="I801" s="289"/>
      <c r="J801" s="289"/>
      <c r="K801" s="289"/>
      <c r="L801" s="289"/>
      <c r="M801" s="289"/>
      <c r="N801" s="289"/>
      <c r="O801" s="289"/>
      <c r="P801" s="289"/>
      <c r="Q801" s="289"/>
      <c r="R801" s="289"/>
      <c r="S801" s="290"/>
      <c r="T801" s="290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64"/>
      <c r="C802" s="264"/>
      <c r="D802" s="264"/>
      <c r="E802" s="264"/>
      <c r="F802" s="264"/>
      <c r="G802" s="264"/>
      <c r="H802" s="264"/>
      <c r="I802" s="289"/>
      <c r="J802" s="289"/>
      <c r="K802" s="289"/>
      <c r="L802" s="289"/>
      <c r="M802" s="289"/>
      <c r="N802" s="289"/>
      <c r="O802" s="289"/>
      <c r="P802" s="289"/>
      <c r="Q802" s="289"/>
      <c r="R802" s="289"/>
      <c r="S802" s="290"/>
      <c r="T802" s="290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64"/>
      <c r="C803" s="264"/>
      <c r="D803" s="264"/>
      <c r="E803" s="264"/>
      <c r="F803" s="264"/>
      <c r="G803" s="264"/>
      <c r="H803" s="264"/>
      <c r="I803" s="289"/>
      <c r="J803" s="289"/>
      <c r="K803" s="289"/>
      <c r="L803" s="289"/>
      <c r="M803" s="289"/>
      <c r="N803" s="289"/>
      <c r="O803" s="289"/>
      <c r="P803" s="289"/>
      <c r="Q803" s="289"/>
      <c r="R803" s="289"/>
      <c r="S803" s="290"/>
      <c r="T803" s="290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64"/>
      <c r="C804" s="264"/>
      <c r="D804" s="264"/>
      <c r="E804" s="264"/>
      <c r="F804" s="264"/>
      <c r="G804" s="264"/>
      <c r="H804" s="264"/>
      <c r="I804" s="289"/>
      <c r="J804" s="289"/>
      <c r="K804" s="289"/>
      <c r="L804" s="289"/>
      <c r="M804" s="289"/>
      <c r="N804" s="289"/>
      <c r="O804" s="289"/>
      <c r="P804" s="289"/>
      <c r="Q804" s="289"/>
      <c r="R804" s="289"/>
      <c r="S804" s="290"/>
      <c r="T804" s="290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64"/>
      <c r="C805" s="264"/>
      <c r="D805" s="264"/>
      <c r="E805" s="264"/>
      <c r="F805" s="264"/>
      <c r="G805" s="264"/>
      <c r="H805" s="264"/>
      <c r="I805" s="289"/>
      <c r="J805" s="289"/>
      <c r="K805" s="289"/>
      <c r="L805" s="289"/>
      <c r="M805" s="289"/>
      <c r="N805" s="289"/>
      <c r="O805" s="289"/>
      <c r="P805" s="289"/>
      <c r="Q805" s="289"/>
      <c r="R805" s="289"/>
      <c r="S805" s="290"/>
      <c r="T805" s="290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64"/>
      <c r="C806" s="264"/>
      <c r="D806" s="264"/>
      <c r="E806" s="264"/>
      <c r="F806" s="264"/>
      <c r="G806" s="264"/>
      <c r="H806" s="264"/>
      <c r="I806" s="289"/>
      <c r="J806" s="289"/>
      <c r="K806" s="289"/>
      <c r="L806" s="289"/>
      <c r="M806" s="289"/>
      <c r="N806" s="289"/>
      <c r="O806" s="289"/>
      <c r="P806" s="289"/>
      <c r="Q806" s="289"/>
      <c r="R806" s="289"/>
      <c r="S806" s="290"/>
      <c r="T806" s="290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64"/>
      <c r="C807" s="264"/>
      <c r="D807" s="264"/>
      <c r="E807" s="264"/>
      <c r="F807" s="264"/>
      <c r="G807" s="264"/>
      <c r="H807" s="264"/>
      <c r="I807" s="289"/>
      <c r="J807" s="289"/>
      <c r="K807" s="289"/>
      <c r="L807" s="289"/>
      <c r="M807" s="289"/>
      <c r="N807" s="289"/>
      <c r="O807" s="289"/>
      <c r="P807" s="289"/>
      <c r="Q807" s="289"/>
      <c r="R807" s="289"/>
      <c r="S807" s="290"/>
      <c r="T807" s="290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64"/>
      <c r="C808" s="264"/>
      <c r="D808" s="264"/>
      <c r="E808" s="264"/>
      <c r="F808" s="264"/>
      <c r="G808" s="264"/>
      <c r="H808" s="264"/>
      <c r="I808" s="289"/>
      <c r="J808" s="289"/>
      <c r="K808" s="289"/>
      <c r="L808" s="289"/>
      <c r="M808" s="289"/>
      <c r="N808" s="289"/>
      <c r="O808" s="289"/>
      <c r="P808" s="289"/>
      <c r="Q808" s="289"/>
      <c r="R808" s="289"/>
      <c r="S808" s="290"/>
      <c r="T808" s="290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64"/>
      <c r="C809" s="264"/>
      <c r="D809" s="264"/>
      <c r="E809" s="264"/>
      <c r="F809" s="264"/>
      <c r="G809" s="264"/>
      <c r="H809" s="264"/>
      <c r="I809" s="289"/>
      <c r="J809" s="289"/>
      <c r="K809" s="289"/>
      <c r="L809" s="289"/>
      <c r="M809" s="289"/>
      <c r="N809" s="289"/>
      <c r="O809" s="289"/>
      <c r="P809" s="289"/>
      <c r="Q809" s="289"/>
      <c r="R809" s="289"/>
      <c r="S809" s="290"/>
      <c r="T809" s="290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64"/>
      <c r="C810" s="264"/>
      <c r="D810" s="264"/>
      <c r="E810" s="264"/>
      <c r="F810" s="264"/>
      <c r="G810" s="264"/>
      <c r="H810" s="264"/>
      <c r="I810" s="289"/>
      <c r="J810" s="289"/>
      <c r="K810" s="289"/>
      <c r="L810" s="289"/>
      <c r="M810" s="289"/>
      <c r="N810" s="289"/>
      <c r="O810" s="289"/>
      <c r="P810" s="289"/>
      <c r="Q810" s="289"/>
      <c r="R810" s="289"/>
      <c r="S810" s="290"/>
      <c r="T810" s="290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64"/>
      <c r="C811" s="264"/>
      <c r="D811" s="264"/>
      <c r="E811" s="264"/>
      <c r="F811" s="264"/>
      <c r="G811" s="264"/>
      <c r="H811" s="264"/>
      <c r="I811" s="289"/>
      <c r="J811" s="289"/>
      <c r="K811" s="289"/>
      <c r="L811" s="289"/>
      <c r="M811" s="289"/>
      <c r="N811" s="289"/>
      <c r="O811" s="289"/>
      <c r="P811" s="289"/>
      <c r="Q811" s="289"/>
      <c r="R811" s="289"/>
      <c r="S811" s="290"/>
      <c r="T811" s="290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64"/>
      <c r="C812" s="264"/>
      <c r="D812" s="264"/>
      <c r="E812" s="264"/>
      <c r="F812" s="264"/>
      <c r="G812" s="264"/>
      <c r="H812" s="264"/>
      <c r="I812" s="289"/>
      <c r="J812" s="289"/>
      <c r="K812" s="289"/>
      <c r="L812" s="289"/>
      <c r="M812" s="289"/>
      <c r="N812" s="289"/>
      <c r="O812" s="289"/>
      <c r="P812" s="289"/>
      <c r="Q812" s="289"/>
      <c r="R812" s="289"/>
      <c r="S812" s="290"/>
      <c r="T812" s="290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64"/>
      <c r="C813" s="264"/>
      <c r="D813" s="264"/>
      <c r="E813" s="264"/>
      <c r="F813" s="264"/>
      <c r="G813" s="264"/>
      <c r="H813" s="264"/>
      <c r="I813" s="289"/>
      <c r="J813" s="289"/>
      <c r="K813" s="289"/>
      <c r="L813" s="289"/>
      <c r="M813" s="289"/>
      <c r="N813" s="289"/>
      <c r="O813" s="289"/>
      <c r="P813" s="289"/>
      <c r="Q813" s="289"/>
      <c r="R813" s="289"/>
      <c r="S813" s="290"/>
      <c r="T813" s="290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64"/>
      <c r="C814" s="264"/>
      <c r="D814" s="264"/>
      <c r="E814" s="264"/>
      <c r="F814" s="264"/>
      <c r="G814" s="264"/>
      <c r="H814" s="264"/>
      <c r="I814" s="289"/>
      <c r="J814" s="289"/>
      <c r="K814" s="289"/>
      <c r="L814" s="289"/>
      <c r="M814" s="289"/>
      <c r="N814" s="289"/>
      <c r="O814" s="289"/>
      <c r="P814" s="289"/>
      <c r="Q814" s="289"/>
      <c r="R814" s="289"/>
      <c r="S814" s="290"/>
      <c r="T814" s="290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64"/>
      <c r="C815" s="264"/>
      <c r="D815" s="264"/>
      <c r="E815" s="264"/>
      <c r="F815" s="264"/>
      <c r="G815" s="264"/>
      <c r="H815" s="264"/>
      <c r="I815" s="289"/>
      <c r="J815" s="289"/>
      <c r="K815" s="289"/>
      <c r="L815" s="289"/>
      <c r="M815" s="289"/>
      <c r="N815" s="289"/>
      <c r="O815" s="289"/>
      <c r="P815" s="289"/>
      <c r="Q815" s="289"/>
      <c r="R815" s="289"/>
      <c r="S815" s="290"/>
      <c r="T815" s="290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64"/>
      <c r="C816" s="264"/>
      <c r="D816" s="264"/>
      <c r="E816" s="264"/>
      <c r="F816" s="264"/>
      <c r="G816" s="264"/>
      <c r="H816" s="264"/>
      <c r="I816" s="289"/>
      <c r="J816" s="289"/>
      <c r="K816" s="289"/>
      <c r="L816" s="289"/>
      <c r="M816" s="289"/>
      <c r="N816" s="289"/>
      <c r="O816" s="289"/>
      <c r="P816" s="289"/>
      <c r="Q816" s="289"/>
      <c r="R816" s="289"/>
      <c r="S816" s="290"/>
      <c r="T816" s="290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64"/>
      <c r="C817" s="264"/>
      <c r="D817" s="264"/>
      <c r="E817" s="264"/>
      <c r="F817" s="264"/>
      <c r="G817" s="264"/>
      <c r="H817" s="264"/>
      <c r="I817" s="289"/>
      <c r="J817" s="289"/>
      <c r="K817" s="289"/>
      <c r="L817" s="289"/>
      <c r="M817" s="289"/>
      <c r="N817" s="289"/>
      <c r="O817" s="289"/>
      <c r="P817" s="289"/>
      <c r="Q817" s="289"/>
      <c r="R817" s="289"/>
      <c r="S817" s="290"/>
      <c r="T817" s="290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64"/>
      <c r="C818" s="264"/>
      <c r="D818" s="264"/>
      <c r="E818" s="264"/>
      <c r="F818" s="264"/>
      <c r="G818" s="264"/>
      <c r="H818" s="264"/>
      <c r="I818" s="289"/>
      <c r="J818" s="289"/>
      <c r="K818" s="289"/>
      <c r="L818" s="289"/>
      <c r="M818" s="289"/>
      <c r="N818" s="289"/>
      <c r="O818" s="289"/>
      <c r="P818" s="289"/>
      <c r="Q818" s="289"/>
      <c r="R818" s="289"/>
      <c r="S818" s="290"/>
      <c r="T818" s="290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64"/>
      <c r="C819" s="264"/>
      <c r="D819" s="264"/>
      <c r="E819" s="264"/>
      <c r="F819" s="264"/>
      <c r="G819" s="264"/>
      <c r="H819" s="264"/>
      <c r="I819" s="289"/>
      <c r="J819" s="289"/>
      <c r="K819" s="289"/>
      <c r="L819" s="289"/>
      <c r="M819" s="289"/>
      <c r="N819" s="289"/>
      <c r="O819" s="289"/>
      <c r="P819" s="289"/>
      <c r="Q819" s="289"/>
      <c r="R819" s="289"/>
      <c r="S819" s="290"/>
      <c r="T819" s="290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64"/>
      <c r="C820" s="264"/>
      <c r="D820" s="264"/>
      <c r="E820" s="264"/>
      <c r="F820" s="264"/>
      <c r="G820" s="264"/>
      <c r="H820" s="264"/>
      <c r="I820" s="289"/>
      <c r="J820" s="289"/>
      <c r="K820" s="289"/>
      <c r="L820" s="289"/>
      <c r="M820" s="289"/>
      <c r="N820" s="289"/>
      <c r="O820" s="289"/>
      <c r="P820" s="289"/>
      <c r="Q820" s="289"/>
      <c r="R820" s="289"/>
      <c r="S820" s="290"/>
      <c r="T820" s="290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64"/>
      <c r="C821" s="264"/>
      <c r="D821" s="264"/>
      <c r="E821" s="264"/>
      <c r="F821" s="264"/>
      <c r="G821" s="264"/>
      <c r="H821" s="264"/>
      <c r="I821" s="289"/>
      <c r="J821" s="289"/>
      <c r="K821" s="289"/>
      <c r="L821" s="289"/>
      <c r="M821" s="289"/>
      <c r="N821" s="289"/>
      <c r="O821" s="289"/>
      <c r="P821" s="289"/>
      <c r="Q821" s="289"/>
      <c r="R821" s="289"/>
      <c r="S821" s="290"/>
      <c r="T821" s="290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64"/>
      <c r="C822" s="264"/>
      <c r="D822" s="264"/>
      <c r="E822" s="264"/>
      <c r="F822" s="264"/>
      <c r="G822" s="264"/>
      <c r="H822" s="264"/>
      <c r="I822" s="289"/>
      <c r="J822" s="289"/>
      <c r="K822" s="289"/>
      <c r="L822" s="289"/>
      <c r="M822" s="289"/>
      <c r="N822" s="289"/>
      <c r="O822" s="289"/>
      <c r="P822" s="289"/>
      <c r="Q822" s="289"/>
      <c r="R822" s="289"/>
      <c r="S822" s="290"/>
      <c r="T822" s="290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64"/>
      <c r="C823" s="264"/>
      <c r="D823" s="264"/>
      <c r="E823" s="264"/>
      <c r="F823" s="264"/>
      <c r="G823" s="264"/>
      <c r="H823" s="264"/>
      <c r="I823" s="289"/>
      <c r="J823" s="289"/>
      <c r="K823" s="289"/>
      <c r="L823" s="289"/>
      <c r="M823" s="289"/>
      <c r="N823" s="289"/>
      <c r="O823" s="289"/>
      <c r="P823" s="289"/>
      <c r="Q823" s="289"/>
      <c r="R823" s="289"/>
      <c r="S823" s="290"/>
      <c r="T823" s="290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64"/>
      <c r="C824" s="264"/>
      <c r="D824" s="264"/>
      <c r="E824" s="264"/>
      <c r="F824" s="264"/>
      <c r="G824" s="264"/>
      <c r="H824" s="264"/>
      <c r="I824" s="289"/>
      <c r="J824" s="289"/>
      <c r="K824" s="289"/>
      <c r="L824" s="289"/>
      <c r="M824" s="289"/>
      <c r="N824" s="289"/>
      <c r="O824" s="289"/>
      <c r="P824" s="289"/>
      <c r="Q824" s="289"/>
      <c r="R824" s="289"/>
      <c r="S824" s="290"/>
      <c r="T824" s="290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64"/>
      <c r="C825" s="264"/>
      <c r="D825" s="264"/>
      <c r="E825" s="264"/>
      <c r="F825" s="264"/>
      <c r="G825" s="264"/>
      <c r="H825" s="264"/>
      <c r="I825" s="289"/>
      <c r="J825" s="289"/>
      <c r="K825" s="289"/>
      <c r="L825" s="289"/>
      <c r="M825" s="289"/>
      <c r="N825" s="289"/>
      <c r="O825" s="289"/>
      <c r="P825" s="289"/>
      <c r="Q825" s="289"/>
      <c r="R825" s="289"/>
      <c r="S825" s="290"/>
      <c r="T825" s="290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64"/>
      <c r="C826" s="264"/>
      <c r="D826" s="264"/>
      <c r="E826" s="264"/>
      <c r="F826" s="264"/>
      <c r="G826" s="264"/>
      <c r="H826" s="264"/>
      <c r="I826" s="289"/>
      <c r="J826" s="289"/>
      <c r="K826" s="289"/>
      <c r="L826" s="289"/>
      <c r="M826" s="289"/>
      <c r="N826" s="289"/>
      <c r="O826" s="289"/>
      <c r="P826" s="289"/>
      <c r="Q826" s="289"/>
      <c r="R826" s="289"/>
      <c r="S826" s="290"/>
      <c r="T826" s="290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64"/>
      <c r="C827" s="264"/>
      <c r="D827" s="264"/>
      <c r="E827" s="264"/>
      <c r="F827" s="264"/>
      <c r="G827" s="264"/>
      <c r="H827" s="264"/>
      <c r="I827" s="289"/>
      <c r="J827" s="289"/>
      <c r="K827" s="289"/>
      <c r="L827" s="289"/>
      <c r="M827" s="289"/>
      <c r="N827" s="289"/>
      <c r="O827" s="289"/>
      <c r="P827" s="289"/>
      <c r="Q827" s="289"/>
      <c r="R827" s="289"/>
      <c r="S827" s="290"/>
      <c r="T827" s="290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64"/>
      <c r="C828" s="264"/>
      <c r="D828" s="264"/>
      <c r="E828" s="264"/>
      <c r="F828" s="264"/>
      <c r="G828" s="264"/>
      <c r="H828" s="264"/>
      <c r="I828" s="289"/>
      <c r="J828" s="289"/>
      <c r="K828" s="289"/>
      <c r="L828" s="289"/>
      <c r="M828" s="289"/>
      <c r="N828" s="289"/>
      <c r="O828" s="289"/>
      <c r="P828" s="289"/>
      <c r="Q828" s="289"/>
      <c r="R828" s="289"/>
      <c r="S828" s="290"/>
      <c r="T828" s="290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64"/>
      <c r="C829" s="264"/>
      <c r="D829" s="264"/>
      <c r="E829" s="264"/>
      <c r="F829" s="264"/>
      <c r="G829" s="264"/>
      <c r="H829" s="264"/>
      <c r="I829" s="289"/>
      <c r="J829" s="289"/>
      <c r="K829" s="289"/>
      <c r="L829" s="289"/>
      <c r="M829" s="289"/>
      <c r="N829" s="289"/>
      <c r="O829" s="289"/>
      <c r="P829" s="289"/>
      <c r="Q829" s="289"/>
      <c r="R829" s="289"/>
      <c r="S829" s="290"/>
      <c r="T829" s="290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64"/>
      <c r="C830" s="264"/>
      <c r="D830" s="264"/>
      <c r="E830" s="264"/>
      <c r="F830" s="264"/>
      <c r="G830" s="264"/>
      <c r="H830" s="264"/>
      <c r="I830" s="289"/>
      <c r="J830" s="289"/>
      <c r="K830" s="289"/>
      <c r="L830" s="289"/>
      <c r="M830" s="289"/>
      <c r="N830" s="289"/>
      <c r="O830" s="289"/>
      <c r="P830" s="289"/>
      <c r="Q830" s="289"/>
      <c r="R830" s="289"/>
      <c r="S830" s="290"/>
      <c r="T830" s="290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64"/>
      <c r="C831" s="264"/>
      <c r="D831" s="264"/>
      <c r="E831" s="264"/>
      <c r="F831" s="264"/>
      <c r="G831" s="264"/>
      <c r="H831" s="264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90"/>
      <c r="T831" s="290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64"/>
      <c r="C832" s="264"/>
      <c r="D832" s="264"/>
      <c r="E832" s="264"/>
      <c r="F832" s="264"/>
      <c r="G832" s="264"/>
      <c r="H832" s="264"/>
      <c r="I832" s="289"/>
      <c r="J832" s="289"/>
      <c r="K832" s="289"/>
      <c r="L832" s="289"/>
      <c r="M832" s="289"/>
      <c r="N832" s="289"/>
      <c r="O832" s="289"/>
      <c r="P832" s="289"/>
      <c r="Q832" s="289"/>
      <c r="R832" s="289"/>
      <c r="S832" s="290"/>
      <c r="T832" s="290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64"/>
      <c r="C833" s="264"/>
      <c r="D833" s="264"/>
      <c r="E833" s="264"/>
      <c r="F833" s="264"/>
      <c r="G833" s="264"/>
      <c r="H833" s="264"/>
      <c r="I833" s="289"/>
      <c r="J833" s="289"/>
      <c r="K833" s="289"/>
      <c r="L833" s="289"/>
      <c r="M833" s="289"/>
      <c r="N833" s="289"/>
      <c r="O833" s="289"/>
      <c r="P833" s="289"/>
      <c r="Q833" s="289"/>
      <c r="R833" s="289"/>
      <c r="S833" s="290"/>
      <c r="T833" s="290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64"/>
      <c r="C834" s="264"/>
      <c r="D834" s="264"/>
      <c r="E834" s="264"/>
      <c r="F834" s="264"/>
      <c r="G834" s="264"/>
      <c r="H834" s="264"/>
      <c r="I834" s="289"/>
      <c r="J834" s="289"/>
      <c r="K834" s="289"/>
      <c r="L834" s="289"/>
      <c r="M834" s="289"/>
      <c r="N834" s="289"/>
      <c r="O834" s="289"/>
      <c r="P834" s="289"/>
      <c r="Q834" s="289"/>
      <c r="R834" s="289"/>
      <c r="S834" s="290"/>
      <c r="T834" s="290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64"/>
      <c r="C835" s="264"/>
      <c r="D835" s="264"/>
      <c r="E835" s="264"/>
      <c r="F835" s="264"/>
      <c r="G835" s="264"/>
      <c r="H835" s="264"/>
      <c r="I835" s="289"/>
      <c r="J835" s="289"/>
      <c r="K835" s="289"/>
      <c r="L835" s="289"/>
      <c r="M835" s="289"/>
      <c r="N835" s="289"/>
      <c r="O835" s="289"/>
      <c r="P835" s="289"/>
      <c r="Q835" s="289"/>
      <c r="R835" s="289"/>
      <c r="S835" s="290"/>
      <c r="T835" s="290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64"/>
      <c r="C836" s="264"/>
      <c r="D836" s="264"/>
      <c r="E836" s="264"/>
      <c r="F836" s="264"/>
      <c r="G836" s="264"/>
      <c r="H836" s="264"/>
      <c r="I836" s="289"/>
      <c r="J836" s="289"/>
      <c r="K836" s="289"/>
      <c r="L836" s="289"/>
      <c r="M836" s="289"/>
      <c r="N836" s="289"/>
      <c r="O836" s="289"/>
      <c r="P836" s="289"/>
      <c r="Q836" s="289"/>
      <c r="R836" s="289"/>
      <c r="S836" s="290"/>
      <c r="T836" s="290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64"/>
      <c r="C837" s="264"/>
      <c r="D837" s="264"/>
      <c r="E837" s="264"/>
      <c r="F837" s="264"/>
      <c r="G837" s="264"/>
      <c r="H837" s="264"/>
      <c r="I837" s="289"/>
      <c r="J837" s="289"/>
      <c r="K837" s="289"/>
      <c r="L837" s="289"/>
      <c r="M837" s="289"/>
      <c r="N837" s="289"/>
      <c r="O837" s="289"/>
      <c r="P837" s="289"/>
      <c r="Q837" s="289"/>
      <c r="R837" s="289"/>
      <c r="S837" s="290"/>
      <c r="T837" s="290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64"/>
      <c r="C838" s="264"/>
      <c r="D838" s="264"/>
      <c r="E838" s="264"/>
      <c r="F838" s="264"/>
      <c r="G838" s="264"/>
      <c r="H838" s="264"/>
      <c r="I838" s="289"/>
      <c r="J838" s="289"/>
      <c r="K838" s="289"/>
      <c r="L838" s="289"/>
      <c r="M838" s="289"/>
      <c r="N838" s="289"/>
      <c r="O838" s="289"/>
      <c r="P838" s="289"/>
      <c r="Q838" s="289"/>
      <c r="R838" s="289"/>
      <c r="S838" s="290"/>
      <c r="T838" s="290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64"/>
      <c r="C839" s="264"/>
      <c r="D839" s="264"/>
      <c r="E839" s="264"/>
      <c r="F839" s="264"/>
      <c r="G839" s="264"/>
      <c r="H839" s="264"/>
      <c r="I839" s="289"/>
      <c r="J839" s="289"/>
      <c r="K839" s="289"/>
      <c r="L839" s="289"/>
      <c r="M839" s="289"/>
      <c r="N839" s="289"/>
      <c r="O839" s="289"/>
      <c r="P839" s="289"/>
      <c r="Q839" s="289"/>
      <c r="R839" s="289"/>
      <c r="S839" s="290"/>
      <c r="T839" s="290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64"/>
      <c r="C840" s="264"/>
      <c r="D840" s="264"/>
      <c r="E840" s="264"/>
      <c r="F840" s="264"/>
      <c r="G840" s="264"/>
      <c r="H840" s="264"/>
      <c r="I840" s="289"/>
      <c r="J840" s="289"/>
      <c r="K840" s="289"/>
      <c r="L840" s="289"/>
      <c r="M840" s="289"/>
      <c r="N840" s="289"/>
      <c r="O840" s="289"/>
      <c r="P840" s="289"/>
      <c r="Q840" s="289"/>
      <c r="R840" s="289"/>
      <c r="S840" s="290"/>
      <c r="T840" s="290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64"/>
      <c r="C841" s="264"/>
      <c r="D841" s="264"/>
      <c r="E841" s="264"/>
      <c r="F841" s="264"/>
      <c r="G841" s="264"/>
      <c r="H841" s="264"/>
      <c r="I841" s="289"/>
      <c r="J841" s="289"/>
      <c r="K841" s="289"/>
      <c r="L841" s="289"/>
      <c r="M841" s="289"/>
      <c r="N841" s="289"/>
      <c r="O841" s="289"/>
      <c r="P841" s="289"/>
      <c r="Q841" s="289"/>
      <c r="R841" s="289"/>
      <c r="S841" s="290"/>
      <c r="T841" s="290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64"/>
      <c r="C842" s="264"/>
      <c r="D842" s="264"/>
      <c r="E842" s="264"/>
      <c r="F842" s="264"/>
      <c r="G842" s="264"/>
      <c r="H842" s="264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90"/>
      <c r="T842" s="290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64"/>
      <c r="C843" s="264"/>
      <c r="D843" s="264"/>
      <c r="E843" s="264"/>
      <c r="F843" s="264"/>
      <c r="G843" s="264"/>
      <c r="H843" s="264"/>
      <c r="I843" s="289"/>
      <c r="J843" s="289"/>
      <c r="K843" s="289"/>
      <c r="L843" s="289"/>
      <c r="M843" s="289"/>
      <c r="N843" s="289"/>
      <c r="O843" s="289"/>
      <c r="P843" s="289"/>
      <c r="Q843" s="289"/>
      <c r="R843" s="289"/>
      <c r="S843" s="290"/>
      <c r="T843" s="290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64"/>
      <c r="C844" s="264"/>
      <c r="D844" s="264"/>
      <c r="E844" s="264"/>
      <c r="F844" s="264"/>
      <c r="G844" s="264"/>
      <c r="H844" s="264"/>
      <c r="I844" s="289"/>
      <c r="J844" s="289"/>
      <c r="K844" s="289"/>
      <c r="L844" s="289"/>
      <c r="M844" s="289"/>
      <c r="N844" s="289"/>
      <c r="O844" s="289"/>
      <c r="P844" s="289"/>
      <c r="Q844" s="289"/>
      <c r="R844" s="289"/>
      <c r="S844" s="290"/>
      <c r="T844" s="290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64"/>
      <c r="C845" s="264"/>
      <c r="D845" s="264"/>
      <c r="E845" s="264"/>
      <c r="F845" s="264"/>
      <c r="G845" s="264"/>
      <c r="H845" s="264"/>
      <c r="I845" s="289"/>
      <c r="J845" s="289"/>
      <c r="K845" s="289"/>
      <c r="L845" s="289"/>
      <c r="M845" s="289"/>
      <c r="N845" s="289"/>
      <c r="O845" s="289"/>
      <c r="P845" s="289"/>
      <c r="Q845" s="289"/>
      <c r="R845" s="289"/>
      <c r="S845" s="290"/>
      <c r="T845" s="290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64"/>
      <c r="C846" s="264"/>
      <c r="D846" s="264"/>
      <c r="E846" s="264"/>
      <c r="F846" s="264"/>
      <c r="G846" s="264"/>
      <c r="H846" s="264"/>
      <c r="I846" s="289"/>
      <c r="J846" s="289"/>
      <c r="K846" s="289"/>
      <c r="L846" s="289"/>
      <c r="M846" s="289"/>
      <c r="N846" s="289"/>
      <c r="O846" s="289"/>
      <c r="P846" s="289"/>
      <c r="Q846" s="289"/>
      <c r="R846" s="289"/>
      <c r="S846" s="290"/>
      <c r="T846" s="290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64"/>
      <c r="C847" s="264"/>
      <c r="D847" s="264"/>
      <c r="E847" s="264"/>
      <c r="F847" s="264"/>
      <c r="G847" s="264"/>
      <c r="H847" s="264"/>
      <c r="I847" s="289"/>
      <c r="J847" s="289"/>
      <c r="K847" s="289"/>
      <c r="L847" s="289"/>
      <c r="M847" s="289"/>
      <c r="N847" s="289"/>
      <c r="O847" s="289"/>
      <c r="P847" s="289"/>
      <c r="Q847" s="289"/>
      <c r="R847" s="289"/>
      <c r="S847" s="290"/>
      <c r="T847" s="290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64"/>
      <c r="C848" s="264"/>
      <c r="D848" s="264"/>
      <c r="E848" s="264"/>
      <c r="F848" s="264"/>
      <c r="G848" s="264"/>
      <c r="H848" s="264"/>
      <c r="I848" s="289"/>
      <c r="J848" s="289"/>
      <c r="K848" s="289"/>
      <c r="L848" s="289"/>
      <c r="M848" s="289"/>
      <c r="N848" s="289"/>
      <c r="O848" s="289"/>
      <c r="P848" s="289"/>
      <c r="Q848" s="289"/>
      <c r="R848" s="289"/>
      <c r="S848" s="290"/>
      <c r="T848" s="290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64"/>
      <c r="C849" s="264"/>
      <c r="D849" s="264"/>
      <c r="E849" s="264"/>
      <c r="F849" s="264"/>
      <c r="G849" s="264"/>
      <c r="H849" s="264"/>
      <c r="I849" s="289"/>
      <c r="J849" s="289"/>
      <c r="K849" s="289"/>
      <c r="L849" s="289"/>
      <c r="M849" s="289"/>
      <c r="N849" s="289"/>
      <c r="O849" s="289"/>
      <c r="P849" s="289"/>
      <c r="Q849" s="289"/>
      <c r="R849" s="289"/>
      <c r="S849" s="290"/>
      <c r="T849" s="290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64"/>
      <c r="C850" s="264"/>
      <c r="D850" s="264"/>
      <c r="E850" s="264"/>
      <c r="F850" s="264"/>
      <c r="G850" s="264"/>
      <c r="H850" s="264"/>
      <c r="I850" s="289"/>
      <c r="J850" s="289"/>
      <c r="K850" s="289"/>
      <c r="L850" s="289"/>
      <c r="M850" s="289"/>
      <c r="N850" s="289"/>
      <c r="O850" s="289"/>
      <c r="P850" s="289"/>
      <c r="Q850" s="289"/>
      <c r="R850" s="289"/>
      <c r="S850" s="290"/>
      <c r="T850" s="290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64"/>
      <c r="C851" s="264"/>
      <c r="D851" s="264"/>
      <c r="E851" s="264"/>
      <c r="F851" s="264"/>
      <c r="G851" s="264"/>
      <c r="H851" s="264"/>
      <c r="I851" s="289"/>
      <c r="J851" s="289"/>
      <c r="K851" s="289"/>
      <c r="L851" s="289"/>
      <c r="M851" s="289"/>
      <c r="N851" s="289"/>
      <c r="O851" s="289"/>
      <c r="P851" s="289"/>
      <c r="Q851" s="289"/>
      <c r="R851" s="289"/>
      <c r="S851" s="290"/>
      <c r="T851" s="290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64"/>
      <c r="C852" s="264"/>
      <c r="D852" s="264"/>
      <c r="E852" s="264"/>
      <c r="F852" s="264"/>
      <c r="G852" s="264"/>
      <c r="H852" s="264"/>
      <c r="I852" s="289"/>
      <c r="J852" s="289"/>
      <c r="K852" s="289"/>
      <c r="L852" s="289"/>
      <c r="M852" s="289"/>
      <c r="N852" s="289"/>
      <c r="O852" s="289"/>
      <c r="P852" s="289"/>
      <c r="Q852" s="289"/>
      <c r="R852" s="289"/>
      <c r="S852" s="290"/>
      <c r="T852" s="290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64"/>
      <c r="C853" s="264"/>
      <c r="D853" s="264"/>
      <c r="E853" s="264"/>
      <c r="F853" s="264"/>
      <c r="G853" s="264"/>
      <c r="H853" s="264"/>
      <c r="I853" s="289"/>
      <c r="J853" s="289"/>
      <c r="K853" s="289"/>
      <c r="L853" s="289"/>
      <c r="M853" s="289"/>
      <c r="N853" s="289"/>
      <c r="O853" s="289"/>
      <c r="P853" s="289"/>
      <c r="Q853" s="289"/>
      <c r="R853" s="289"/>
      <c r="S853" s="290"/>
      <c r="T853" s="290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64"/>
      <c r="C854" s="264"/>
      <c r="D854" s="264"/>
      <c r="E854" s="264"/>
      <c r="F854" s="264"/>
      <c r="G854" s="264"/>
      <c r="H854" s="264"/>
      <c r="I854" s="289"/>
      <c r="J854" s="289"/>
      <c r="K854" s="289"/>
      <c r="L854" s="289"/>
      <c r="M854" s="289"/>
      <c r="N854" s="289"/>
      <c r="O854" s="289"/>
      <c r="P854" s="289"/>
      <c r="Q854" s="289"/>
      <c r="R854" s="289"/>
      <c r="S854" s="290"/>
      <c r="T854" s="290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64"/>
      <c r="C855" s="264"/>
      <c r="D855" s="264"/>
      <c r="E855" s="264"/>
      <c r="F855" s="264"/>
      <c r="G855" s="264"/>
      <c r="H855" s="264"/>
      <c r="I855" s="289"/>
      <c r="J855" s="289"/>
      <c r="K855" s="289"/>
      <c r="L855" s="289"/>
      <c r="M855" s="289"/>
      <c r="N855" s="289"/>
      <c r="O855" s="289"/>
      <c r="P855" s="289"/>
      <c r="Q855" s="289"/>
      <c r="R855" s="289"/>
      <c r="S855" s="290"/>
      <c r="T855" s="290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64"/>
      <c r="C856" s="264"/>
      <c r="D856" s="264"/>
      <c r="E856" s="264"/>
      <c r="F856" s="264"/>
      <c r="G856" s="264"/>
      <c r="H856" s="264"/>
      <c r="I856" s="289"/>
      <c r="J856" s="289"/>
      <c r="K856" s="289"/>
      <c r="L856" s="289"/>
      <c r="M856" s="289"/>
      <c r="N856" s="289"/>
      <c r="O856" s="289"/>
      <c r="P856" s="289"/>
      <c r="Q856" s="289"/>
      <c r="R856" s="289"/>
      <c r="S856" s="290"/>
      <c r="T856" s="290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64"/>
      <c r="C857" s="264"/>
      <c r="D857" s="264"/>
      <c r="E857" s="264"/>
      <c r="F857" s="264"/>
      <c r="G857" s="264"/>
      <c r="H857" s="264"/>
      <c r="I857" s="289"/>
      <c r="J857" s="289"/>
      <c r="K857" s="289"/>
      <c r="L857" s="289"/>
      <c r="M857" s="289"/>
      <c r="N857" s="289"/>
      <c r="O857" s="289"/>
      <c r="P857" s="289"/>
      <c r="Q857" s="289"/>
      <c r="R857" s="289"/>
      <c r="S857" s="290"/>
      <c r="T857" s="290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64"/>
      <c r="C858" s="264"/>
      <c r="D858" s="264"/>
      <c r="E858" s="264"/>
      <c r="F858" s="264"/>
      <c r="G858" s="264"/>
      <c r="H858" s="264"/>
      <c r="I858" s="289"/>
      <c r="J858" s="289"/>
      <c r="K858" s="289"/>
      <c r="L858" s="289"/>
      <c r="M858" s="289"/>
      <c r="N858" s="289"/>
      <c r="O858" s="289"/>
      <c r="P858" s="289"/>
      <c r="Q858" s="289"/>
      <c r="R858" s="289"/>
      <c r="S858" s="290"/>
      <c r="T858" s="290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64"/>
      <c r="C859" s="264"/>
      <c r="D859" s="264"/>
      <c r="E859" s="264"/>
      <c r="F859" s="264"/>
      <c r="G859" s="264"/>
      <c r="H859" s="264"/>
      <c r="I859" s="289"/>
      <c r="J859" s="289"/>
      <c r="K859" s="289"/>
      <c r="L859" s="289"/>
      <c r="M859" s="289"/>
      <c r="N859" s="289"/>
      <c r="O859" s="289"/>
      <c r="P859" s="289"/>
      <c r="Q859" s="289"/>
      <c r="R859" s="289"/>
      <c r="S859" s="290"/>
      <c r="T859" s="290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64"/>
      <c r="C860" s="264"/>
      <c r="D860" s="264"/>
      <c r="E860" s="264"/>
      <c r="F860" s="264"/>
      <c r="G860" s="264"/>
      <c r="H860" s="264"/>
      <c r="I860" s="289"/>
      <c r="J860" s="289"/>
      <c r="K860" s="289"/>
      <c r="L860" s="289"/>
      <c r="M860" s="289"/>
      <c r="N860" s="289"/>
      <c r="O860" s="289"/>
      <c r="P860" s="289"/>
      <c r="Q860" s="289"/>
      <c r="R860" s="289"/>
      <c r="S860" s="290"/>
      <c r="T860" s="290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64"/>
      <c r="C861" s="264"/>
      <c r="D861" s="264"/>
      <c r="E861" s="264"/>
      <c r="F861" s="264"/>
      <c r="G861" s="264"/>
      <c r="H861" s="264"/>
      <c r="I861" s="289"/>
      <c r="J861" s="289"/>
      <c r="K861" s="289"/>
      <c r="L861" s="289"/>
      <c r="M861" s="289"/>
      <c r="N861" s="289"/>
      <c r="O861" s="289"/>
      <c r="P861" s="289"/>
      <c r="Q861" s="289"/>
      <c r="R861" s="289"/>
      <c r="S861" s="290"/>
      <c r="T861" s="290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64"/>
      <c r="C862" s="264"/>
      <c r="D862" s="264"/>
      <c r="E862" s="264"/>
      <c r="F862" s="264"/>
      <c r="G862" s="264"/>
      <c r="H862" s="264"/>
      <c r="I862" s="289"/>
      <c r="J862" s="289"/>
      <c r="K862" s="289"/>
      <c r="L862" s="289"/>
      <c r="M862" s="289"/>
      <c r="N862" s="289"/>
      <c r="O862" s="289"/>
      <c r="P862" s="289"/>
      <c r="Q862" s="289"/>
      <c r="R862" s="289"/>
      <c r="S862" s="290"/>
      <c r="T862" s="290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64"/>
      <c r="C863" s="264"/>
      <c r="D863" s="264"/>
      <c r="E863" s="264"/>
      <c r="F863" s="264"/>
      <c r="G863" s="264"/>
      <c r="H863" s="264"/>
      <c r="I863" s="289"/>
      <c r="J863" s="289"/>
      <c r="K863" s="289"/>
      <c r="L863" s="289"/>
      <c r="M863" s="289"/>
      <c r="N863" s="289"/>
      <c r="O863" s="289"/>
      <c r="P863" s="289"/>
      <c r="Q863" s="289"/>
      <c r="R863" s="289"/>
      <c r="S863" s="290"/>
      <c r="T863" s="290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64"/>
      <c r="C864" s="264"/>
      <c r="D864" s="264"/>
      <c r="E864" s="264"/>
      <c r="F864" s="264"/>
      <c r="G864" s="264"/>
      <c r="H864" s="264"/>
      <c r="I864" s="289"/>
      <c r="J864" s="289"/>
      <c r="K864" s="289"/>
      <c r="L864" s="289"/>
      <c r="M864" s="289"/>
      <c r="N864" s="289"/>
      <c r="O864" s="289"/>
      <c r="P864" s="289"/>
      <c r="Q864" s="289"/>
      <c r="R864" s="289"/>
      <c r="S864" s="290"/>
      <c r="T864" s="290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64"/>
      <c r="C865" s="264"/>
      <c r="D865" s="264"/>
      <c r="E865" s="264"/>
      <c r="F865" s="264"/>
      <c r="G865" s="264"/>
      <c r="H865" s="264"/>
      <c r="I865" s="289"/>
      <c r="J865" s="289"/>
      <c r="K865" s="289"/>
      <c r="L865" s="289"/>
      <c r="M865" s="289"/>
      <c r="N865" s="289"/>
      <c r="O865" s="289"/>
      <c r="P865" s="289"/>
      <c r="Q865" s="289"/>
      <c r="R865" s="289"/>
      <c r="S865" s="290"/>
      <c r="T865" s="290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64"/>
      <c r="C866" s="264"/>
      <c r="D866" s="264"/>
      <c r="E866" s="264"/>
      <c r="F866" s="264"/>
      <c r="G866" s="264"/>
      <c r="H866" s="264"/>
      <c r="I866" s="289"/>
      <c r="J866" s="289"/>
      <c r="K866" s="289"/>
      <c r="L866" s="289"/>
      <c r="M866" s="289"/>
      <c r="N866" s="289"/>
      <c r="O866" s="289"/>
      <c r="P866" s="289"/>
      <c r="Q866" s="289"/>
      <c r="R866" s="289"/>
      <c r="S866" s="290"/>
      <c r="T866" s="290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64"/>
      <c r="C867" s="264"/>
      <c r="D867" s="264"/>
      <c r="E867" s="264"/>
      <c r="F867" s="264"/>
      <c r="G867" s="264"/>
      <c r="H867" s="264"/>
      <c r="I867" s="289"/>
      <c r="J867" s="289"/>
      <c r="K867" s="289"/>
      <c r="L867" s="289"/>
      <c r="M867" s="289"/>
      <c r="N867" s="289"/>
      <c r="O867" s="289"/>
      <c r="P867" s="289"/>
      <c r="Q867" s="289"/>
      <c r="R867" s="289"/>
      <c r="S867" s="290"/>
      <c r="T867" s="290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64"/>
      <c r="C868" s="264"/>
      <c r="D868" s="264"/>
      <c r="E868" s="264"/>
      <c r="F868" s="264"/>
      <c r="G868" s="264"/>
      <c r="H868" s="264"/>
      <c r="I868" s="289"/>
      <c r="J868" s="289"/>
      <c r="K868" s="289"/>
      <c r="L868" s="289"/>
      <c r="M868" s="289"/>
      <c r="N868" s="289"/>
      <c r="O868" s="289"/>
      <c r="P868" s="289"/>
      <c r="Q868" s="289"/>
      <c r="R868" s="289"/>
      <c r="S868" s="290"/>
      <c r="T868" s="290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64"/>
      <c r="C869" s="264"/>
      <c r="D869" s="264"/>
      <c r="E869" s="264"/>
      <c r="F869" s="264"/>
      <c r="G869" s="264"/>
      <c r="H869" s="264"/>
      <c r="I869" s="289"/>
      <c r="J869" s="289"/>
      <c r="K869" s="289"/>
      <c r="L869" s="289"/>
      <c r="M869" s="289"/>
      <c r="N869" s="289"/>
      <c r="O869" s="289"/>
      <c r="P869" s="289"/>
      <c r="Q869" s="289"/>
      <c r="R869" s="289"/>
      <c r="S869" s="290"/>
      <c r="T869" s="290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64"/>
      <c r="C870" s="264"/>
      <c r="D870" s="264"/>
      <c r="E870" s="264"/>
      <c r="F870" s="264"/>
      <c r="G870" s="264"/>
      <c r="H870" s="264"/>
      <c r="I870" s="289"/>
      <c r="J870" s="289"/>
      <c r="K870" s="289"/>
      <c r="L870" s="289"/>
      <c r="M870" s="289"/>
      <c r="N870" s="289"/>
      <c r="O870" s="289"/>
      <c r="P870" s="289"/>
      <c r="Q870" s="289"/>
      <c r="R870" s="289"/>
      <c r="S870" s="290"/>
      <c r="T870" s="290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64"/>
      <c r="C871" s="264"/>
      <c r="D871" s="264"/>
      <c r="E871" s="264"/>
      <c r="F871" s="264"/>
      <c r="G871" s="264"/>
      <c r="H871" s="264"/>
      <c r="I871" s="289"/>
      <c r="J871" s="289"/>
      <c r="K871" s="289"/>
      <c r="L871" s="289"/>
      <c r="M871" s="289"/>
      <c r="N871" s="289"/>
      <c r="O871" s="289"/>
      <c r="P871" s="289"/>
      <c r="Q871" s="289"/>
      <c r="R871" s="289"/>
      <c r="S871" s="290"/>
      <c r="T871" s="290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64"/>
      <c r="C872" s="264"/>
      <c r="D872" s="264"/>
      <c r="E872" s="264"/>
      <c r="F872" s="264"/>
      <c r="G872" s="264"/>
      <c r="H872" s="264"/>
      <c r="I872" s="289"/>
      <c r="J872" s="289"/>
      <c r="K872" s="289"/>
      <c r="L872" s="289"/>
      <c r="M872" s="289"/>
      <c r="N872" s="289"/>
      <c r="O872" s="289"/>
      <c r="P872" s="289"/>
      <c r="Q872" s="289"/>
      <c r="R872" s="289"/>
      <c r="S872" s="290"/>
      <c r="T872" s="290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64"/>
      <c r="C873" s="264"/>
      <c r="D873" s="264"/>
      <c r="E873" s="264"/>
      <c r="F873" s="264"/>
      <c r="G873" s="264"/>
      <c r="H873" s="264"/>
      <c r="I873" s="289"/>
      <c r="J873" s="289"/>
      <c r="K873" s="289"/>
      <c r="L873" s="289"/>
      <c r="M873" s="289"/>
      <c r="N873" s="289"/>
      <c r="O873" s="289"/>
      <c r="P873" s="289"/>
      <c r="Q873" s="289"/>
      <c r="R873" s="289"/>
      <c r="S873" s="290"/>
      <c r="T873" s="290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64"/>
      <c r="C874" s="264"/>
      <c r="D874" s="264"/>
      <c r="E874" s="264"/>
      <c r="F874" s="264"/>
      <c r="G874" s="264"/>
      <c r="H874" s="264"/>
      <c r="I874" s="289"/>
      <c r="J874" s="289"/>
      <c r="K874" s="289"/>
      <c r="L874" s="289"/>
      <c r="M874" s="289"/>
      <c r="N874" s="289"/>
      <c r="O874" s="289"/>
      <c r="P874" s="289"/>
      <c r="Q874" s="289"/>
      <c r="R874" s="289"/>
      <c r="S874" s="290"/>
      <c r="T874" s="290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64"/>
      <c r="C875" s="264"/>
      <c r="D875" s="264"/>
      <c r="E875" s="264"/>
      <c r="F875" s="264"/>
      <c r="G875" s="264"/>
      <c r="H875" s="264"/>
      <c r="I875" s="289"/>
      <c r="J875" s="289"/>
      <c r="K875" s="289"/>
      <c r="L875" s="289"/>
      <c r="M875" s="289"/>
      <c r="N875" s="289"/>
      <c r="O875" s="289"/>
      <c r="P875" s="289"/>
      <c r="Q875" s="289"/>
      <c r="R875" s="289"/>
      <c r="S875" s="290"/>
      <c r="T875" s="290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64"/>
      <c r="C876" s="264"/>
      <c r="D876" s="264"/>
      <c r="E876" s="264"/>
      <c r="F876" s="264"/>
      <c r="G876" s="264"/>
      <c r="H876" s="264"/>
      <c r="I876" s="289"/>
      <c r="J876" s="289"/>
      <c r="K876" s="289"/>
      <c r="L876" s="289"/>
      <c r="M876" s="289"/>
      <c r="N876" s="289"/>
      <c r="O876" s="289"/>
      <c r="P876" s="289"/>
      <c r="Q876" s="289"/>
      <c r="R876" s="289"/>
      <c r="S876" s="290"/>
      <c r="T876" s="290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64"/>
      <c r="C877" s="264"/>
      <c r="D877" s="264"/>
      <c r="E877" s="264"/>
      <c r="F877" s="264"/>
      <c r="G877" s="264"/>
      <c r="H877" s="264"/>
      <c r="I877" s="289"/>
      <c r="J877" s="289"/>
      <c r="K877" s="289"/>
      <c r="L877" s="289"/>
      <c r="M877" s="289"/>
      <c r="N877" s="289"/>
      <c r="O877" s="289"/>
      <c r="P877" s="289"/>
      <c r="Q877" s="289"/>
      <c r="R877" s="289"/>
      <c r="S877" s="290"/>
      <c r="T877" s="290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64"/>
      <c r="C878" s="264"/>
      <c r="D878" s="264"/>
      <c r="E878" s="264"/>
      <c r="F878" s="264"/>
      <c r="G878" s="264"/>
      <c r="H878" s="264"/>
      <c r="I878" s="289"/>
      <c r="J878" s="289"/>
      <c r="K878" s="289"/>
      <c r="L878" s="289"/>
      <c r="M878" s="289"/>
      <c r="N878" s="289"/>
      <c r="O878" s="289"/>
      <c r="P878" s="289"/>
      <c r="Q878" s="289"/>
      <c r="R878" s="289"/>
      <c r="S878" s="290"/>
      <c r="T878" s="290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64"/>
      <c r="C879" s="264"/>
      <c r="D879" s="264"/>
      <c r="E879" s="264"/>
      <c r="F879" s="264"/>
      <c r="G879" s="264"/>
      <c r="H879" s="264"/>
      <c r="I879" s="289"/>
      <c r="J879" s="289"/>
      <c r="K879" s="289"/>
      <c r="L879" s="289"/>
      <c r="M879" s="289"/>
      <c r="N879" s="289"/>
      <c r="O879" s="289"/>
      <c r="P879" s="289"/>
      <c r="Q879" s="289"/>
      <c r="R879" s="289"/>
      <c r="S879" s="290"/>
      <c r="T879" s="290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64"/>
      <c r="C880" s="264"/>
      <c r="D880" s="264"/>
      <c r="E880" s="264"/>
      <c r="F880" s="264"/>
      <c r="G880" s="264"/>
      <c r="H880" s="264"/>
      <c r="I880" s="289"/>
      <c r="J880" s="289"/>
      <c r="K880" s="289"/>
      <c r="L880" s="289"/>
      <c r="M880" s="289"/>
      <c r="N880" s="289"/>
      <c r="O880" s="289"/>
      <c r="P880" s="289"/>
      <c r="Q880" s="289"/>
      <c r="R880" s="289"/>
      <c r="S880" s="290"/>
      <c r="T880" s="290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64"/>
      <c r="C881" s="264"/>
      <c r="D881" s="264"/>
      <c r="E881" s="264"/>
      <c r="F881" s="264"/>
      <c r="G881" s="264"/>
      <c r="H881" s="264"/>
      <c r="I881" s="289"/>
      <c r="J881" s="289"/>
      <c r="K881" s="289"/>
      <c r="L881" s="289"/>
      <c r="M881" s="289"/>
      <c r="N881" s="289"/>
      <c r="O881" s="289"/>
      <c r="P881" s="289"/>
      <c r="Q881" s="289"/>
      <c r="R881" s="289"/>
      <c r="S881" s="290"/>
      <c r="T881" s="290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64"/>
      <c r="C882" s="264"/>
      <c r="D882" s="264"/>
      <c r="E882" s="264"/>
      <c r="F882" s="264"/>
      <c r="G882" s="264"/>
      <c r="H882" s="264"/>
      <c r="I882" s="289"/>
      <c r="J882" s="289"/>
      <c r="K882" s="289"/>
      <c r="L882" s="289"/>
      <c r="M882" s="289"/>
      <c r="N882" s="289"/>
      <c r="O882" s="289"/>
      <c r="P882" s="289"/>
      <c r="Q882" s="289"/>
      <c r="R882" s="289"/>
      <c r="S882" s="290"/>
      <c r="T882" s="290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64"/>
      <c r="C883" s="264"/>
      <c r="D883" s="264"/>
      <c r="E883" s="264"/>
      <c r="F883" s="264"/>
      <c r="G883" s="264"/>
      <c r="H883" s="264"/>
      <c r="I883" s="289"/>
      <c r="J883" s="289"/>
      <c r="K883" s="289"/>
      <c r="L883" s="289"/>
      <c r="M883" s="289"/>
      <c r="N883" s="289"/>
      <c r="O883" s="289"/>
      <c r="P883" s="289"/>
      <c r="Q883" s="289"/>
      <c r="R883" s="289"/>
      <c r="S883" s="290"/>
      <c r="T883" s="290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64"/>
      <c r="C884" s="264"/>
      <c r="D884" s="264"/>
      <c r="E884" s="264"/>
      <c r="F884" s="264"/>
      <c r="G884" s="264"/>
      <c r="H884" s="264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90"/>
      <c r="T884" s="290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64"/>
      <c r="C885" s="264"/>
      <c r="D885" s="264"/>
      <c r="E885" s="264"/>
      <c r="F885" s="264"/>
      <c r="G885" s="264"/>
      <c r="H885" s="264"/>
      <c r="I885" s="289"/>
      <c r="J885" s="289"/>
      <c r="K885" s="289"/>
      <c r="L885" s="289"/>
      <c r="M885" s="289"/>
      <c r="N885" s="289"/>
      <c r="O885" s="289"/>
      <c r="P885" s="289"/>
      <c r="Q885" s="289"/>
      <c r="R885" s="289"/>
      <c r="S885" s="290"/>
      <c r="T885" s="290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64"/>
      <c r="C886" s="264"/>
      <c r="D886" s="264"/>
      <c r="E886" s="264"/>
      <c r="F886" s="264"/>
      <c r="G886" s="264"/>
      <c r="H886" s="264"/>
      <c r="I886" s="289"/>
      <c r="J886" s="289"/>
      <c r="K886" s="289"/>
      <c r="L886" s="289"/>
      <c r="M886" s="289"/>
      <c r="N886" s="289"/>
      <c r="O886" s="289"/>
      <c r="P886" s="289"/>
      <c r="Q886" s="289"/>
      <c r="R886" s="289"/>
      <c r="S886" s="290"/>
      <c r="T886" s="290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64"/>
      <c r="C887" s="264"/>
      <c r="D887" s="264"/>
      <c r="E887" s="264"/>
      <c r="F887" s="264"/>
      <c r="G887" s="264"/>
      <c r="H887" s="264"/>
      <c r="I887" s="289"/>
      <c r="J887" s="289"/>
      <c r="K887" s="289"/>
      <c r="L887" s="289"/>
      <c r="M887" s="289"/>
      <c r="N887" s="289"/>
      <c r="O887" s="289"/>
      <c r="P887" s="289"/>
      <c r="Q887" s="289"/>
      <c r="R887" s="289"/>
      <c r="S887" s="290"/>
      <c r="T887" s="290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64"/>
      <c r="C888" s="264"/>
      <c r="D888" s="264"/>
      <c r="E888" s="264"/>
      <c r="F888" s="264"/>
      <c r="G888" s="264"/>
      <c r="H888" s="264"/>
      <c r="I888" s="289"/>
      <c r="J888" s="289"/>
      <c r="K888" s="289"/>
      <c r="L888" s="289"/>
      <c r="M888" s="289"/>
      <c r="N888" s="289"/>
      <c r="O888" s="289"/>
      <c r="P888" s="289"/>
      <c r="Q888" s="289"/>
      <c r="R888" s="289"/>
      <c r="S888" s="290"/>
      <c r="T888" s="290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64"/>
      <c r="C889" s="264"/>
      <c r="D889" s="264"/>
      <c r="E889" s="264"/>
      <c r="F889" s="264"/>
      <c r="G889" s="264"/>
      <c r="H889" s="264"/>
      <c r="I889" s="289"/>
      <c r="J889" s="289"/>
      <c r="K889" s="289"/>
      <c r="L889" s="289"/>
      <c r="M889" s="289"/>
      <c r="N889" s="289"/>
      <c r="O889" s="289"/>
      <c r="P889" s="289"/>
      <c r="Q889" s="289"/>
      <c r="R889" s="289"/>
      <c r="S889" s="290"/>
      <c r="T889" s="290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64"/>
      <c r="C890" s="264"/>
      <c r="D890" s="264"/>
      <c r="E890" s="264"/>
      <c r="F890" s="264"/>
      <c r="G890" s="264"/>
      <c r="H890" s="264"/>
      <c r="I890" s="289"/>
      <c r="J890" s="289"/>
      <c r="K890" s="289"/>
      <c r="L890" s="289"/>
      <c r="M890" s="289"/>
      <c r="N890" s="289"/>
      <c r="O890" s="289"/>
      <c r="P890" s="289"/>
      <c r="Q890" s="289"/>
      <c r="R890" s="289"/>
      <c r="S890" s="290"/>
      <c r="T890" s="290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64"/>
      <c r="C891" s="264"/>
      <c r="D891" s="264"/>
      <c r="E891" s="264"/>
      <c r="F891" s="264"/>
      <c r="G891" s="264"/>
      <c r="H891" s="264"/>
      <c r="I891" s="289"/>
      <c r="J891" s="289"/>
      <c r="K891" s="289"/>
      <c r="L891" s="289"/>
      <c r="M891" s="289"/>
      <c r="N891" s="289"/>
      <c r="O891" s="289"/>
      <c r="P891" s="289"/>
      <c r="Q891" s="289"/>
      <c r="R891" s="289"/>
      <c r="S891" s="290"/>
      <c r="T891" s="290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64"/>
      <c r="C892" s="264"/>
      <c r="D892" s="264"/>
      <c r="E892" s="264"/>
      <c r="F892" s="264"/>
      <c r="G892" s="264"/>
      <c r="H892" s="264"/>
      <c r="I892" s="289"/>
      <c r="J892" s="289"/>
      <c r="K892" s="289"/>
      <c r="L892" s="289"/>
      <c r="M892" s="289"/>
      <c r="N892" s="289"/>
      <c r="O892" s="289"/>
      <c r="P892" s="289"/>
      <c r="Q892" s="289"/>
      <c r="R892" s="289"/>
      <c r="S892" s="290"/>
      <c r="T892" s="290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64"/>
      <c r="C893" s="264"/>
      <c r="D893" s="264"/>
      <c r="E893" s="264"/>
      <c r="F893" s="264"/>
      <c r="G893" s="264"/>
      <c r="H893" s="264"/>
      <c r="I893" s="289"/>
      <c r="J893" s="289"/>
      <c r="K893" s="289"/>
      <c r="L893" s="289"/>
      <c r="M893" s="289"/>
      <c r="N893" s="289"/>
      <c r="O893" s="289"/>
      <c r="P893" s="289"/>
      <c r="Q893" s="289"/>
      <c r="R893" s="289"/>
      <c r="S893" s="290"/>
      <c r="T893" s="290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64"/>
      <c r="C894" s="264"/>
      <c r="D894" s="264"/>
      <c r="E894" s="264"/>
      <c r="F894" s="264"/>
      <c r="G894" s="264"/>
      <c r="H894" s="264"/>
      <c r="I894" s="289"/>
      <c r="J894" s="289"/>
      <c r="K894" s="289"/>
      <c r="L894" s="289"/>
      <c r="M894" s="289"/>
      <c r="N894" s="289"/>
      <c r="O894" s="289"/>
      <c r="P894" s="289"/>
      <c r="Q894" s="289"/>
      <c r="R894" s="289"/>
      <c r="S894" s="290"/>
      <c r="T894" s="290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64"/>
      <c r="C895" s="264"/>
      <c r="D895" s="264"/>
      <c r="E895" s="264"/>
      <c r="F895" s="264"/>
      <c r="G895" s="264"/>
      <c r="H895" s="264"/>
      <c r="I895" s="289"/>
      <c r="J895" s="289"/>
      <c r="K895" s="289"/>
      <c r="L895" s="289"/>
      <c r="M895" s="289"/>
      <c r="N895" s="289"/>
      <c r="O895" s="289"/>
      <c r="P895" s="289"/>
      <c r="Q895" s="289"/>
      <c r="R895" s="289"/>
      <c r="S895" s="290"/>
      <c r="T895" s="290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64"/>
      <c r="C896" s="264"/>
      <c r="D896" s="264"/>
      <c r="E896" s="264"/>
      <c r="F896" s="264"/>
      <c r="G896" s="264"/>
      <c r="H896" s="264"/>
      <c r="I896" s="289"/>
      <c r="J896" s="289"/>
      <c r="K896" s="289"/>
      <c r="L896" s="289"/>
      <c r="M896" s="289"/>
      <c r="N896" s="289"/>
      <c r="O896" s="289"/>
      <c r="P896" s="289"/>
      <c r="Q896" s="289"/>
      <c r="R896" s="289"/>
      <c r="S896" s="290"/>
      <c r="T896" s="290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64"/>
      <c r="C897" s="264"/>
      <c r="D897" s="264"/>
      <c r="E897" s="264"/>
      <c r="F897" s="264"/>
      <c r="G897" s="264"/>
      <c r="H897" s="264"/>
      <c r="I897" s="289"/>
      <c r="J897" s="289"/>
      <c r="K897" s="289"/>
      <c r="L897" s="289"/>
      <c r="M897" s="289"/>
      <c r="N897" s="289"/>
      <c r="O897" s="289"/>
      <c r="P897" s="289"/>
      <c r="Q897" s="289"/>
      <c r="R897" s="289"/>
      <c r="S897" s="290"/>
      <c r="T897" s="290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64"/>
      <c r="C898" s="264"/>
      <c r="D898" s="264"/>
      <c r="E898" s="264"/>
      <c r="F898" s="264"/>
      <c r="G898" s="264"/>
      <c r="H898" s="264"/>
      <c r="I898" s="289"/>
      <c r="J898" s="289"/>
      <c r="K898" s="289"/>
      <c r="L898" s="289"/>
      <c r="M898" s="289"/>
      <c r="N898" s="289"/>
      <c r="O898" s="289"/>
      <c r="P898" s="289"/>
      <c r="Q898" s="289"/>
      <c r="R898" s="289"/>
      <c r="S898" s="290"/>
      <c r="T898" s="290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64"/>
      <c r="C899" s="264"/>
      <c r="D899" s="264"/>
      <c r="E899" s="264"/>
      <c r="F899" s="264"/>
      <c r="G899" s="264"/>
      <c r="H899" s="264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90"/>
      <c r="T899" s="290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64"/>
      <c r="C900" s="264"/>
      <c r="D900" s="264"/>
      <c r="E900" s="264"/>
      <c r="F900" s="264"/>
      <c r="G900" s="264"/>
      <c r="H900" s="264"/>
      <c r="I900" s="289"/>
      <c r="J900" s="289"/>
      <c r="K900" s="289"/>
      <c r="L900" s="289"/>
      <c r="M900" s="289"/>
      <c r="N900" s="289"/>
      <c r="O900" s="289"/>
      <c r="P900" s="289"/>
      <c r="Q900" s="289"/>
      <c r="R900" s="289"/>
      <c r="S900" s="290"/>
      <c r="T900" s="290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64"/>
      <c r="C901" s="264"/>
      <c r="D901" s="264"/>
      <c r="E901" s="264"/>
      <c r="F901" s="264"/>
      <c r="G901" s="264"/>
      <c r="H901" s="264"/>
      <c r="I901" s="289"/>
      <c r="J901" s="289"/>
      <c r="K901" s="289"/>
      <c r="L901" s="289"/>
      <c r="M901" s="289"/>
      <c r="N901" s="289"/>
      <c r="O901" s="289"/>
      <c r="P901" s="289"/>
      <c r="Q901" s="289"/>
      <c r="R901" s="289"/>
      <c r="S901" s="290"/>
      <c r="T901" s="290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64"/>
      <c r="C902" s="264"/>
      <c r="D902" s="264"/>
      <c r="E902" s="264"/>
      <c r="F902" s="264"/>
      <c r="G902" s="264"/>
      <c r="H902" s="264"/>
      <c r="I902" s="289"/>
      <c r="J902" s="289"/>
      <c r="K902" s="289"/>
      <c r="L902" s="289"/>
      <c r="M902" s="289"/>
      <c r="N902" s="289"/>
      <c r="O902" s="289"/>
      <c r="P902" s="289"/>
      <c r="Q902" s="289"/>
      <c r="R902" s="289"/>
      <c r="S902" s="290"/>
      <c r="T902" s="290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64"/>
      <c r="C903" s="264"/>
      <c r="D903" s="264"/>
      <c r="E903" s="264"/>
      <c r="F903" s="264"/>
      <c r="G903" s="264"/>
      <c r="H903" s="264"/>
      <c r="I903" s="289"/>
      <c r="J903" s="289"/>
      <c r="K903" s="289"/>
      <c r="L903" s="289"/>
      <c r="M903" s="289"/>
      <c r="N903" s="289"/>
      <c r="O903" s="289"/>
      <c r="P903" s="289"/>
      <c r="Q903" s="289"/>
      <c r="R903" s="289"/>
      <c r="S903" s="290"/>
      <c r="T903" s="290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64"/>
      <c r="C904" s="264"/>
      <c r="D904" s="264"/>
      <c r="E904" s="264"/>
      <c r="F904" s="264"/>
      <c r="G904" s="264"/>
      <c r="H904" s="264"/>
      <c r="I904" s="289"/>
      <c r="J904" s="289"/>
      <c r="K904" s="289"/>
      <c r="L904" s="289"/>
      <c r="M904" s="289"/>
      <c r="N904" s="289"/>
      <c r="O904" s="289"/>
      <c r="P904" s="289"/>
      <c r="Q904" s="289"/>
      <c r="R904" s="289"/>
      <c r="S904" s="290"/>
      <c r="T904" s="290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64"/>
      <c r="C905" s="264"/>
      <c r="D905" s="264"/>
      <c r="E905" s="264"/>
      <c r="F905" s="264"/>
      <c r="G905" s="264"/>
      <c r="H905" s="264"/>
      <c r="I905" s="289"/>
      <c r="J905" s="289"/>
      <c r="K905" s="289"/>
      <c r="L905" s="289"/>
      <c r="M905" s="289"/>
      <c r="N905" s="289"/>
      <c r="O905" s="289"/>
      <c r="P905" s="289"/>
      <c r="Q905" s="289"/>
      <c r="R905" s="289"/>
      <c r="S905" s="290"/>
      <c r="T905" s="290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64"/>
      <c r="C906" s="264"/>
      <c r="D906" s="264"/>
      <c r="E906" s="264"/>
      <c r="F906" s="264"/>
      <c r="G906" s="264"/>
      <c r="H906" s="264"/>
      <c r="I906" s="289"/>
      <c r="J906" s="289"/>
      <c r="K906" s="289"/>
      <c r="L906" s="289"/>
      <c r="M906" s="289"/>
      <c r="N906" s="289"/>
      <c r="O906" s="289"/>
      <c r="P906" s="289"/>
      <c r="Q906" s="289"/>
      <c r="R906" s="289"/>
      <c r="S906" s="290"/>
      <c r="T906" s="290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64"/>
      <c r="C907" s="264"/>
      <c r="D907" s="264"/>
      <c r="E907" s="264"/>
      <c r="F907" s="264"/>
      <c r="G907" s="264"/>
      <c r="H907" s="264"/>
      <c r="I907" s="289"/>
      <c r="J907" s="289"/>
      <c r="K907" s="289"/>
      <c r="L907" s="289"/>
      <c r="M907" s="289"/>
      <c r="N907" s="289"/>
      <c r="O907" s="289"/>
      <c r="P907" s="289"/>
      <c r="Q907" s="289"/>
      <c r="R907" s="289"/>
      <c r="S907" s="290"/>
      <c r="T907" s="290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64"/>
      <c r="C908" s="264"/>
      <c r="D908" s="264"/>
      <c r="E908" s="264"/>
      <c r="F908" s="264"/>
      <c r="G908" s="264"/>
      <c r="H908" s="264"/>
      <c r="I908" s="289"/>
      <c r="J908" s="289"/>
      <c r="K908" s="289"/>
      <c r="L908" s="289"/>
      <c r="M908" s="289"/>
      <c r="N908" s="289"/>
      <c r="O908" s="289"/>
      <c r="P908" s="289"/>
      <c r="Q908" s="289"/>
      <c r="R908" s="289"/>
      <c r="S908" s="290"/>
      <c r="T908" s="290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64"/>
      <c r="C909" s="264"/>
      <c r="D909" s="264"/>
      <c r="E909" s="264"/>
      <c r="F909" s="264"/>
      <c r="G909" s="264"/>
      <c r="H909" s="264"/>
      <c r="I909" s="289"/>
      <c r="J909" s="289"/>
      <c r="K909" s="289"/>
      <c r="L909" s="289"/>
      <c r="M909" s="289"/>
      <c r="N909" s="289"/>
      <c r="O909" s="289"/>
      <c r="P909" s="289"/>
      <c r="Q909" s="289"/>
      <c r="R909" s="289"/>
      <c r="S909" s="290"/>
      <c r="T909" s="290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64"/>
      <c r="C910" s="264"/>
      <c r="D910" s="264"/>
      <c r="E910" s="264"/>
      <c r="F910" s="264"/>
      <c r="G910" s="264"/>
      <c r="H910" s="264"/>
      <c r="I910" s="289"/>
      <c r="J910" s="289"/>
      <c r="K910" s="289"/>
      <c r="L910" s="289"/>
      <c r="M910" s="289"/>
      <c r="N910" s="289"/>
      <c r="O910" s="289"/>
      <c r="P910" s="289"/>
      <c r="Q910" s="289"/>
      <c r="R910" s="289"/>
      <c r="S910" s="290"/>
      <c r="T910" s="290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64"/>
      <c r="C911" s="264"/>
      <c r="D911" s="264"/>
      <c r="E911" s="264"/>
      <c r="F911" s="264"/>
      <c r="G911" s="264"/>
      <c r="H911" s="264"/>
      <c r="I911" s="289"/>
      <c r="J911" s="289"/>
      <c r="K911" s="289"/>
      <c r="L911" s="289"/>
      <c r="M911" s="289"/>
      <c r="N911" s="289"/>
      <c r="O911" s="289"/>
      <c r="P911" s="289"/>
      <c r="Q911" s="289"/>
      <c r="R911" s="289"/>
      <c r="S911" s="290"/>
      <c r="T911" s="290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64"/>
      <c r="C912" s="264"/>
      <c r="D912" s="264"/>
      <c r="E912" s="264"/>
      <c r="F912" s="264"/>
      <c r="G912" s="264"/>
      <c r="H912" s="264"/>
      <c r="I912" s="289"/>
      <c r="J912" s="289"/>
      <c r="K912" s="289"/>
      <c r="L912" s="289"/>
      <c r="M912" s="289"/>
      <c r="N912" s="289"/>
      <c r="O912" s="289"/>
      <c r="P912" s="289"/>
      <c r="Q912" s="289"/>
      <c r="R912" s="289"/>
      <c r="S912" s="290"/>
      <c r="T912" s="290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64"/>
      <c r="C913" s="264"/>
      <c r="D913" s="264"/>
      <c r="E913" s="264"/>
      <c r="F913" s="264"/>
      <c r="G913" s="264"/>
      <c r="H913" s="264"/>
      <c r="I913" s="289"/>
      <c r="J913" s="289"/>
      <c r="K913" s="289"/>
      <c r="L913" s="289"/>
      <c r="M913" s="289"/>
      <c r="N913" s="289"/>
      <c r="O913" s="289"/>
      <c r="P913" s="289"/>
      <c r="Q913" s="289"/>
      <c r="R913" s="289"/>
      <c r="S913" s="290"/>
      <c r="T913" s="290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64"/>
      <c r="C914" s="264"/>
      <c r="D914" s="264"/>
      <c r="E914" s="264"/>
      <c r="F914" s="264"/>
      <c r="G914" s="264"/>
      <c r="H914" s="264"/>
      <c r="I914" s="289"/>
      <c r="J914" s="289"/>
      <c r="K914" s="289"/>
      <c r="L914" s="289"/>
      <c r="M914" s="289"/>
      <c r="N914" s="289"/>
      <c r="O914" s="289"/>
      <c r="P914" s="289"/>
      <c r="Q914" s="289"/>
      <c r="R914" s="289"/>
      <c r="S914" s="290"/>
      <c r="T914" s="290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64"/>
      <c r="C915" s="264"/>
      <c r="D915" s="264"/>
      <c r="E915" s="264"/>
      <c r="F915" s="264"/>
      <c r="G915" s="264"/>
      <c r="H915" s="264"/>
      <c r="I915" s="289"/>
      <c r="J915" s="289"/>
      <c r="K915" s="289"/>
      <c r="L915" s="289"/>
      <c r="M915" s="289"/>
      <c r="N915" s="289"/>
      <c r="O915" s="289"/>
      <c r="P915" s="289"/>
      <c r="Q915" s="289"/>
      <c r="R915" s="289"/>
      <c r="S915" s="290"/>
      <c r="T915" s="290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64"/>
      <c r="C916" s="264"/>
      <c r="D916" s="264"/>
      <c r="E916" s="264"/>
      <c r="F916" s="264"/>
      <c r="G916" s="264"/>
      <c r="H916" s="264"/>
      <c r="I916" s="289"/>
      <c r="J916" s="289"/>
      <c r="K916" s="289"/>
      <c r="L916" s="289"/>
      <c r="M916" s="289"/>
      <c r="N916" s="289"/>
      <c r="O916" s="289"/>
      <c r="P916" s="289"/>
      <c r="Q916" s="289"/>
      <c r="R916" s="289"/>
      <c r="S916" s="290"/>
      <c r="T916" s="290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64"/>
      <c r="C917" s="264"/>
      <c r="D917" s="264"/>
      <c r="E917" s="264"/>
      <c r="F917" s="264"/>
      <c r="G917" s="264"/>
      <c r="H917" s="264"/>
      <c r="I917" s="289"/>
      <c r="J917" s="289"/>
      <c r="K917" s="289"/>
      <c r="L917" s="289"/>
      <c r="M917" s="289"/>
      <c r="N917" s="289"/>
      <c r="O917" s="289"/>
      <c r="P917" s="289"/>
      <c r="Q917" s="289"/>
      <c r="R917" s="289"/>
      <c r="S917" s="290"/>
      <c r="T917" s="290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64"/>
      <c r="C918" s="264"/>
      <c r="D918" s="264"/>
      <c r="E918" s="264"/>
      <c r="F918" s="264"/>
      <c r="G918" s="264"/>
      <c r="H918" s="264"/>
      <c r="I918" s="289"/>
      <c r="J918" s="289"/>
      <c r="K918" s="289"/>
      <c r="L918" s="289"/>
      <c r="M918" s="289"/>
      <c r="N918" s="289"/>
      <c r="O918" s="289"/>
      <c r="P918" s="289"/>
      <c r="Q918" s="289"/>
      <c r="R918" s="289"/>
      <c r="S918" s="290"/>
      <c r="T918" s="290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64"/>
      <c r="C919" s="264"/>
      <c r="D919" s="264"/>
      <c r="E919" s="264"/>
      <c r="F919" s="264"/>
      <c r="G919" s="264"/>
      <c r="H919" s="264"/>
      <c r="I919" s="289"/>
      <c r="J919" s="289"/>
      <c r="K919" s="289"/>
      <c r="L919" s="289"/>
      <c r="M919" s="289"/>
      <c r="N919" s="289"/>
      <c r="O919" s="289"/>
      <c r="P919" s="289"/>
      <c r="Q919" s="289"/>
      <c r="R919" s="289"/>
      <c r="S919" s="290"/>
      <c r="T919" s="290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64"/>
      <c r="C920" s="264"/>
      <c r="D920" s="264"/>
      <c r="E920" s="264"/>
      <c r="F920" s="264"/>
      <c r="G920" s="264"/>
      <c r="H920" s="264"/>
      <c r="I920" s="289"/>
      <c r="J920" s="289"/>
      <c r="K920" s="289"/>
      <c r="L920" s="289"/>
      <c r="M920" s="289"/>
      <c r="N920" s="289"/>
      <c r="O920" s="289"/>
      <c r="P920" s="289"/>
      <c r="Q920" s="289"/>
      <c r="R920" s="289"/>
      <c r="S920" s="290"/>
      <c r="T920" s="290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64"/>
      <c r="C921" s="264"/>
      <c r="D921" s="264"/>
      <c r="E921" s="264"/>
      <c r="F921" s="264"/>
      <c r="G921" s="264"/>
      <c r="H921" s="264"/>
      <c r="I921" s="289"/>
      <c r="J921" s="289"/>
      <c r="K921" s="289"/>
      <c r="L921" s="289"/>
      <c r="M921" s="289"/>
      <c r="N921" s="289"/>
      <c r="O921" s="289"/>
      <c r="P921" s="289"/>
      <c r="Q921" s="289"/>
      <c r="R921" s="289"/>
      <c r="S921" s="290"/>
      <c r="T921" s="290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64"/>
      <c r="C922" s="264"/>
      <c r="D922" s="264"/>
      <c r="E922" s="264"/>
      <c r="F922" s="264"/>
      <c r="G922" s="264"/>
      <c r="H922" s="264"/>
      <c r="I922" s="289"/>
      <c r="J922" s="289"/>
      <c r="K922" s="289"/>
      <c r="L922" s="289"/>
      <c r="M922" s="289"/>
      <c r="N922" s="289"/>
      <c r="O922" s="289"/>
      <c r="P922" s="289"/>
      <c r="Q922" s="289"/>
      <c r="R922" s="289"/>
      <c r="S922" s="290"/>
      <c r="T922" s="290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64"/>
      <c r="C923" s="264"/>
      <c r="D923" s="264"/>
      <c r="E923" s="264"/>
      <c r="F923" s="264"/>
      <c r="G923" s="264"/>
      <c r="H923" s="264"/>
      <c r="I923" s="289"/>
      <c r="J923" s="289"/>
      <c r="K923" s="289"/>
      <c r="L923" s="289"/>
      <c r="M923" s="289"/>
      <c r="N923" s="289"/>
      <c r="O923" s="289"/>
      <c r="P923" s="289"/>
      <c r="Q923" s="289"/>
      <c r="R923" s="289"/>
      <c r="S923" s="290"/>
      <c r="T923" s="290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64"/>
      <c r="C924" s="264"/>
      <c r="D924" s="264"/>
      <c r="E924" s="264"/>
      <c r="F924" s="264"/>
      <c r="G924" s="264"/>
      <c r="H924" s="264"/>
      <c r="I924" s="289"/>
      <c r="J924" s="289"/>
      <c r="K924" s="289"/>
      <c r="L924" s="289"/>
      <c r="M924" s="289"/>
      <c r="N924" s="289"/>
      <c r="O924" s="289"/>
      <c r="P924" s="289"/>
      <c r="Q924" s="289"/>
      <c r="R924" s="289"/>
      <c r="S924" s="290"/>
      <c r="T924" s="290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64"/>
      <c r="C925" s="264"/>
      <c r="D925" s="264"/>
      <c r="E925" s="264"/>
      <c r="F925" s="264"/>
      <c r="G925" s="264"/>
      <c r="H925" s="264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90"/>
      <c r="T925" s="290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64"/>
      <c r="C926" s="264"/>
      <c r="D926" s="264"/>
      <c r="E926" s="264"/>
      <c r="F926" s="264"/>
      <c r="G926" s="264"/>
      <c r="H926" s="264"/>
      <c r="I926" s="289"/>
      <c r="J926" s="289"/>
      <c r="K926" s="289"/>
      <c r="L926" s="289"/>
      <c r="M926" s="289"/>
      <c r="N926" s="289"/>
      <c r="O926" s="289"/>
      <c r="P926" s="289"/>
      <c r="Q926" s="289"/>
      <c r="R926" s="289"/>
      <c r="S926" s="290"/>
      <c r="T926" s="290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64"/>
      <c r="C927" s="264"/>
      <c r="D927" s="264"/>
      <c r="E927" s="264"/>
      <c r="F927" s="264"/>
      <c r="G927" s="264"/>
      <c r="H927" s="264"/>
      <c r="I927" s="289"/>
      <c r="J927" s="289"/>
      <c r="K927" s="289"/>
      <c r="L927" s="289"/>
      <c r="M927" s="289"/>
      <c r="N927" s="289"/>
      <c r="O927" s="289"/>
      <c r="P927" s="289"/>
      <c r="Q927" s="289"/>
      <c r="R927" s="289"/>
      <c r="S927" s="290"/>
      <c r="T927" s="290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64"/>
      <c r="C928" s="264"/>
      <c r="D928" s="264"/>
      <c r="E928" s="264"/>
      <c r="F928" s="264"/>
      <c r="G928" s="264"/>
      <c r="H928" s="264"/>
      <c r="I928" s="289"/>
      <c r="J928" s="289"/>
      <c r="K928" s="289"/>
      <c r="L928" s="289"/>
      <c r="M928" s="289"/>
      <c r="N928" s="289"/>
      <c r="O928" s="289"/>
      <c r="P928" s="289"/>
      <c r="Q928" s="289"/>
      <c r="R928" s="289"/>
      <c r="S928" s="290"/>
      <c r="T928" s="290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64"/>
      <c r="C929" s="264"/>
      <c r="D929" s="264"/>
      <c r="E929" s="264"/>
      <c r="F929" s="264"/>
      <c r="G929" s="264"/>
      <c r="H929" s="264"/>
      <c r="I929" s="289"/>
      <c r="J929" s="289"/>
      <c r="K929" s="289"/>
      <c r="L929" s="289"/>
      <c r="M929" s="289"/>
      <c r="N929" s="289"/>
      <c r="O929" s="289"/>
      <c r="P929" s="289"/>
      <c r="Q929" s="289"/>
      <c r="R929" s="289"/>
      <c r="S929" s="290"/>
      <c r="T929" s="290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64"/>
      <c r="C930" s="264"/>
      <c r="D930" s="264"/>
      <c r="E930" s="264"/>
      <c r="F930" s="264"/>
      <c r="G930" s="264"/>
      <c r="H930" s="264"/>
      <c r="I930" s="289"/>
      <c r="J930" s="289"/>
      <c r="K930" s="289"/>
      <c r="L930" s="289"/>
      <c r="M930" s="289"/>
      <c r="N930" s="289"/>
      <c r="O930" s="289"/>
      <c r="P930" s="289"/>
      <c r="Q930" s="289"/>
      <c r="R930" s="289"/>
      <c r="S930" s="290"/>
      <c r="T930" s="290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64"/>
      <c r="C931" s="264"/>
      <c r="D931" s="264"/>
      <c r="E931" s="264"/>
      <c r="F931" s="264"/>
      <c r="G931" s="264"/>
      <c r="H931" s="264"/>
      <c r="I931" s="289"/>
      <c r="J931" s="289"/>
      <c r="K931" s="289"/>
      <c r="L931" s="289"/>
      <c r="M931" s="289"/>
      <c r="N931" s="289"/>
      <c r="O931" s="289"/>
      <c r="P931" s="289"/>
      <c r="Q931" s="289"/>
      <c r="R931" s="289"/>
      <c r="S931" s="290"/>
      <c r="T931" s="290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64"/>
      <c r="C932" s="264"/>
      <c r="D932" s="264"/>
      <c r="E932" s="264"/>
      <c r="F932" s="264"/>
      <c r="G932" s="264"/>
      <c r="H932" s="264"/>
      <c r="I932" s="289"/>
      <c r="J932" s="289"/>
      <c r="K932" s="289"/>
      <c r="L932" s="289"/>
      <c r="M932" s="289"/>
      <c r="N932" s="289"/>
      <c r="O932" s="289"/>
      <c r="P932" s="289"/>
      <c r="Q932" s="289"/>
      <c r="R932" s="289"/>
      <c r="S932" s="290"/>
      <c r="T932" s="290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64"/>
      <c r="C933" s="264"/>
      <c r="D933" s="264"/>
      <c r="E933" s="264"/>
      <c r="F933" s="264"/>
      <c r="G933" s="264"/>
      <c r="H933" s="264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90"/>
      <c r="T933" s="290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64"/>
      <c r="C934" s="264"/>
      <c r="D934" s="264"/>
      <c r="E934" s="264"/>
      <c r="F934" s="264"/>
      <c r="G934" s="264"/>
      <c r="H934" s="264"/>
      <c r="I934" s="289"/>
      <c r="J934" s="289"/>
      <c r="K934" s="289"/>
      <c r="L934" s="289"/>
      <c r="M934" s="289"/>
      <c r="N934" s="289"/>
      <c r="O934" s="289"/>
      <c r="P934" s="289"/>
      <c r="Q934" s="289"/>
      <c r="R934" s="289"/>
      <c r="S934" s="290"/>
      <c r="T934" s="290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64"/>
      <c r="C935" s="264"/>
      <c r="D935" s="264"/>
      <c r="E935" s="264"/>
      <c r="F935" s="264"/>
      <c r="G935" s="264"/>
      <c r="H935" s="264"/>
      <c r="I935" s="289"/>
      <c r="J935" s="289"/>
      <c r="K935" s="289"/>
      <c r="L935" s="289"/>
      <c r="M935" s="289"/>
      <c r="N935" s="289"/>
      <c r="O935" s="289"/>
      <c r="P935" s="289"/>
      <c r="Q935" s="289"/>
      <c r="R935" s="289"/>
      <c r="S935" s="290"/>
      <c r="T935" s="290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64"/>
      <c r="C936" s="264"/>
      <c r="D936" s="264"/>
      <c r="E936" s="264"/>
      <c r="F936" s="264"/>
      <c r="G936" s="264"/>
      <c r="H936" s="264"/>
      <c r="I936" s="289"/>
      <c r="J936" s="289"/>
      <c r="K936" s="289"/>
      <c r="L936" s="289"/>
      <c r="M936" s="289"/>
      <c r="N936" s="289"/>
      <c r="O936" s="289"/>
      <c r="P936" s="289"/>
      <c r="Q936" s="289"/>
      <c r="R936" s="289"/>
      <c r="S936" s="290"/>
      <c r="T936" s="290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64"/>
      <c r="C937" s="264"/>
      <c r="D937" s="264"/>
      <c r="E937" s="264"/>
      <c r="F937" s="264"/>
      <c r="G937" s="264"/>
      <c r="H937" s="264"/>
      <c r="I937" s="289"/>
      <c r="J937" s="289"/>
      <c r="K937" s="289"/>
      <c r="L937" s="289"/>
      <c r="M937" s="289"/>
      <c r="N937" s="289"/>
      <c r="O937" s="289"/>
      <c r="P937" s="289"/>
      <c r="Q937" s="289"/>
      <c r="R937" s="289"/>
      <c r="S937" s="290"/>
      <c r="T937" s="290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64"/>
      <c r="C938" s="264"/>
      <c r="D938" s="264"/>
      <c r="E938" s="264"/>
      <c r="F938" s="264"/>
      <c r="G938" s="264"/>
      <c r="H938" s="264"/>
      <c r="I938" s="289"/>
      <c r="J938" s="289"/>
      <c r="K938" s="289"/>
      <c r="L938" s="289"/>
      <c r="M938" s="289"/>
      <c r="N938" s="289"/>
      <c r="O938" s="289"/>
      <c r="P938" s="289"/>
      <c r="Q938" s="289"/>
      <c r="R938" s="289"/>
      <c r="S938" s="290"/>
      <c r="T938" s="290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64"/>
      <c r="C939" s="264"/>
      <c r="D939" s="264"/>
      <c r="E939" s="264"/>
      <c r="F939" s="264"/>
      <c r="G939" s="264"/>
      <c r="H939" s="264"/>
      <c r="I939" s="289"/>
      <c r="J939" s="289"/>
      <c r="K939" s="289"/>
      <c r="L939" s="289"/>
      <c r="M939" s="289"/>
      <c r="N939" s="289"/>
      <c r="O939" s="289"/>
      <c r="P939" s="289"/>
      <c r="Q939" s="289"/>
      <c r="R939" s="289"/>
      <c r="S939" s="290"/>
      <c r="T939" s="290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64"/>
      <c r="C940" s="264"/>
      <c r="D940" s="264"/>
      <c r="E940" s="264"/>
      <c r="F940" s="264"/>
      <c r="G940" s="264"/>
      <c r="H940" s="264"/>
      <c r="I940" s="289"/>
      <c r="J940" s="289"/>
      <c r="K940" s="289"/>
      <c r="L940" s="289"/>
      <c r="M940" s="289"/>
      <c r="N940" s="289"/>
      <c r="O940" s="289"/>
      <c r="P940" s="289"/>
      <c r="Q940" s="289"/>
      <c r="R940" s="289"/>
      <c r="S940" s="290"/>
      <c r="T940" s="290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64"/>
      <c r="C941" s="264"/>
      <c r="D941" s="264"/>
      <c r="E941" s="264"/>
      <c r="F941" s="264"/>
      <c r="G941" s="264"/>
      <c r="H941" s="264"/>
      <c r="I941" s="289"/>
      <c r="J941" s="289"/>
      <c r="K941" s="289"/>
      <c r="L941" s="289"/>
      <c r="M941" s="289"/>
      <c r="N941" s="289"/>
      <c r="O941" s="289"/>
      <c r="P941" s="289"/>
      <c r="Q941" s="289"/>
      <c r="R941" s="289"/>
      <c r="S941" s="290"/>
      <c r="T941" s="290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64"/>
      <c r="C942" s="264"/>
      <c r="D942" s="264"/>
      <c r="E942" s="264"/>
      <c r="F942" s="264"/>
      <c r="G942" s="264"/>
      <c r="H942" s="264"/>
      <c r="I942" s="289"/>
      <c r="J942" s="289"/>
      <c r="K942" s="289"/>
      <c r="L942" s="289"/>
      <c r="M942" s="289"/>
      <c r="N942" s="289"/>
      <c r="O942" s="289"/>
      <c r="P942" s="289"/>
      <c r="Q942" s="289"/>
      <c r="R942" s="289"/>
      <c r="S942" s="290"/>
      <c r="T942" s="290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64"/>
      <c r="C943" s="264"/>
      <c r="D943" s="264"/>
      <c r="E943" s="264"/>
      <c r="F943" s="264"/>
      <c r="G943" s="264"/>
      <c r="H943" s="264"/>
      <c r="I943" s="289"/>
      <c r="J943" s="289"/>
      <c r="K943" s="289"/>
      <c r="L943" s="289"/>
      <c r="M943" s="289"/>
      <c r="N943" s="289"/>
      <c r="O943" s="289"/>
      <c r="P943" s="289"/>
      <c r="Q943" s="289"/>
      <c r="R943" s="289"/>
      <c r="S943" s="290"/>
      <c r="T943" s="290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64"/>
      <c r="C944" s="264"/>
      <c r="D944" s="264"/>
      <c r="E944" s="264"/>
      <c r="F944" s="264"/>
      <c r="G944" s="264"/>
      <c r="H944" s="264"/>
      <c r="I944" s="289"/>
      <c r="J944" s="289"/>
      <c r="K944" s="289"/>
      <c r="L944" s="289"/>
      <c r="M944" s="289"/>
      <c r="N944" s="289"/>
      <c r="O944" s="289"/>
      <c r="P944" s="289"/>
      <c r="Q944" s="289"/>
      <c r="R944" s="289"/>
      <c r="S944" s="290"/>
      <c r="T944" s="290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64"/>
      <c r="C945" s="264"/>
      <c r="D945" s="264"/>
      <c r="E945" s="264"/>
      <c r="F945" s="264"/>
      <c r="G945" s="264"/>
      <c r="H945" s="264"/>
      <c r="I945" s="289"/>
      <c r="J945" s="289"/>
      <c r="K945" s="289"/>
      <c r="L945" s="289"/>
      <c r="M945" s="289"/>
      <c r="N945" s="289"/>
      <c r="O945" s="289"/>
      <c r="P945" s="289"/>
      <c r="Q945" s="289"/>
      <c r="R945" s="289"/>
      <c r="S945" s="290"/>
      <c r="T945" s="290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64"/>
      <c r="C946" s="264"/>
      <c r="D946" s="264"/>
      <c r="E946" s="264"/>
      <c r="F946" s="264"/>
      <c r="G946" s="264"/>
      <c r="H946" s="264"/>
      <c r="I946" s="289"/>
      <c r="J946" s="289"/>
      <c r="K946" s="289"/>
      <c r="L946" s="289"/>
      <c r="M946" s="289"/>
      <c r="N946" s="289"/>
      <c r="O946" s="289"/>
      <c r="P946" s="289"/>
      <c r="Q946" s="289"/>
      <c r="R946" s="289"/>
      <c r="S946" s="290"/>
      <c r="T946" s="290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64"/>
      <c r="C947" s="264"/>
      <c r="D947" s="264"/>
      <c r="E947" s="264"/>
      <c r="F947" s="264"/>
      <c r="G947" s="264"/>
      <c r="H947" s="264"/>
      <c r="I947" s="289"/>
      <c r="J947" s="289"/>
      <c r="K947" s="289"/>
      <c r="L947" s="289"/>
      <c r="M947" s="289"/>
      <c r="N947" s="289"/>
      <c r="O947" s="289"/>
      <c r="P947" s="289"/>
      <c r="Q947" s="289"/>
      <c r="R947" s="289"/>
      <c r="S947" s="290"/>
      <c r="T947" s="290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64"/>
      <c r="C948" s="264"/>
      <c r="D948" s="264"/>
      <c r="E948" s="264"/>
      <c r="F948" s="264"/>
      <c r="G948" s="264"/>
      <c r="H948" s="264"/>
      <c r="I948" s="289"/>
      <c r="J948" s="289"/>
      <c r="K948" s="289"/>
      <c r="L948" s="289"/>
      <c r="M948" s="289"/>
      <c r="N948" s="289"/>
      <c r="O948" s="289"/>
      <c r="P948" s="289"/>
      <c r="Q948" s="289"/>
      <c r="R948" s="289"/>
      <c r="S948" s="290"/>
      <c r="T948" s="290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64"/>
      <c r="C949" s="264"/>
      <c r="D949" s="264"/>
      <c r="E949" s="264"/>
      <c r="F949" s="264"/>
      <c r="G949" s="264"/>
      <c r="H949" s="264"/>
      <c r="I949" s="289"/>
      <c r="J949" s="289"/>
      <c r="K949" s="289"/>
      <c r="L949" s="289"/>
      <c r="M949" s="289"/>
      <c r="N949" s="289"/>
      <c r="O949" s="289"/>
      <c r="P949" s="289"/>
      <c r="Q949" s="289"/>
      <c r="R949" s="289"/>
      <c r="S949" s="290"/>
      <c r="T949" s="290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64"/>
      <c r="C950" s="264"/>
      <c r="D950" s="264"/>
      <c r="E950" s="264"/>
      <c r="F950" s="264"/>
      <c r="G950" s="264"/>
      <c r="H950" s="264"/>
      <c r="I950" s="289"/>
      <c r="J950" s="289"/>
      <c r="K950" s="289"/>
      <c r="L950" s="289"/>
      <c r="M950" s="289"/>
      <c r="N950" s="289"/>
      <c r="O950" s="289"/>
      <c r="P950" s="289"/>
      <c r="Q950" s="289"/>
      <c r="R950" s="289"/>
      <c r="S950" s="290"/>
      <c r="T950" s="290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64"/>
      <c r="C951" s="264"/>
      <c r="D951" s="264"/>
      <c r="E951" s="264"/>
      <c r="F951" s="264"/>
      <c r="G951" s="264"/>
      <c r="H951" s="264"/>
      <c r="I951" s="289"/>
      <c r="J951" s="289"/>
      <c r="K951" s="289"/>
      <c r="L951" s="289"/>
      <c r="M951" s="289"/>
      <c r="N951" s="289"/>
      <c r="O951" s="289"/>
      <c r="P951" s="289"/>
      <c r="Q951" s="289"/>
      <c r="R951" s="289"/>
      <c r="S951" s="290"/>
      <c r="T951" s="290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64"/>
      <c r="C952" s="264"/>
      <c r="D952" s="264"/>
      <c r="E952" s="264"/>
      <c r="F952" s="264"/>
      <c r="G952" s="264"/>
      <c r="H952" s="264"/>
      <c r="I952" s="289"/>
      <c r="J952" s="289"/>
      <c r="K952" s="289"/>
      <c r="L952" s="289"/>
      <c r="M952" s="289"/>
      <c r="N952" s="289"/>
      <c r="O952" s="289"/>
      <c r="P952" s="289"/>
      <c r="Q952" s="289"/>
      <c r="R952" s="289"/>
      <c r="S952" s="290"/>
      <c r="T952" s="290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64"/>
      <c r="C953" s="264"/>
      <c r="D953" s="264"/>
      <c r="E953" s="264"/>
      <c r="F953" s="264"/>
      <c r="G953" s="264"/>
      <c r="H953" s="264"/>
      <c r="I953" s="289"/>
      <c r="J953" s="289"/>
      <c r="K953" s="289"/>
      <c r="L953" s="289"/>
      <c r="M953" s="289"/>
      <c r="N953" s="289"/>
      <c r="O953" s="289"/>
      <c r="P953" s="289"/>
      <c r="Q953" s="289"/>
      <c r="R953" s="289"/>
      <c r="S953" s="290"/>
      <c r="T953" s="290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64"/>
      <c r="C954" s="264"/>
      <c r="D954" s="264"/>
      <c r="E954" s="264"/>
      <c r="F954" s="264"/>
      <c r="G954" s="264"/>
      <c r="H954" s="264"/>
      <c r="I954" s="289"/>
      <c r="J954" s="289"/>
      <c r="K954" s="289"/>
      <c r="L954" s="289"/>
      <c r="M954" s="289"/>
      <c r="N954" s="289"/>
      <c r="O954" s="289"/>
      <c r="P954" s="289"/>
      <c r="Q954" s="289"/>
      <c r="R954" s="289"/>
      <c r="S954" s="290"/>
      <c r="T954" s="290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64"/>
      <c r="C955" s="264"/>
      <c r="D955" s="264"/>
      <c r="E955" s="264"/>
      <c r="F955" s="264"/>
      <c r="G955" s="264"/>
      <c r="H955" s="264"/>
      <c r="I955" s="289"/>
      <c r="J955" s="289"/>
      <c r="K955" s="289"/>
      <c r="L955" s="289"/>
      <c r="M955" s="289"/>
      <c r="N955" s="289"/>
      <c r="O955" s="289"/>
      <c r="P955" s="289"/>
      <c r="Q955" s="289"/>
      <c r="R955" s="289"/>
      <c r="S955" s="290"/>
      <c r="T955" s="290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64"/>
      <c r="C956" s="264"/>
      <c r="D956" s="264"/>
      <c r="E956" s="264"/>
      <c r="F956" s="264"/>
      <c r="G956" s="264"/>
      <c r="H956" s="264"/>
      <c r="I956" s="289"/>
      <c r="J956" s="289"/>
      <c r="K956" s="289"/>
      <c r="L956" s="289"/>
      <c r="M956" s="289"/>
      <c r="N956" s="289"/>
      <c r="O956" s="289"/>
      <c r="P956" s="289"/>
      <c r="Q956" s="289"/>
      <c r="R956" s="289"/>
      <c r="S956" s="290"/>
      <c r="T956" s="290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64"/>
      <c r="C957" s="264"/>
      <c r="D957" s="264"/>
      <c r="E957" s="264"/>
      <c r="F957" s="264"/>
      <c r="G957" s="264"/>
      <c r="H957" s="264"/>
      <c r="I957" s="289"/>
      <c r="J957" s="289"/>
      <c r="K957" s="289"/>
      <c r="L957" s="289"/>
      <c r="M957" s="289"/>
      <c r="N957" s="289"/>
      <c r="O957" s="289"/>
      <c r="P957" s="289"/>
      <c r="Q957" s="289"/>
      <c r="R957" s="289"/>
      <c r="S957" s="290"/>
      <c r="T957" s="290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64"/>
      <c r="C958" s="264"/>
      <c r="D958" s="264"/>
      <c r="E958" s="264"/>
      <c r="F958" s="264"/>
      <c r="G958" s="264"/>
      <c r="H958" s="264"/>
      <c r="I958" s="289"/>
      <c r="J958" s="289"/>
      <c r="K958" s="289"/>
      <c r="L958" s="289"/>
      <c r="M958" s="289"/>
      <c r="N958" s="289"/>
      <c r="O958" s="289"/>
      <c r="P958" s="289"/>
      <c r="Q958" s="289"/>
      <c r="R958" s="289"/>
      <c r="S958" s="290"/>
      <c r="T958" s="290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64"/>
      <c r="C959" s="264"/>
      <c r="D959" s="264"/>
      <c r="E959" s="264"/>
      <c r="F959" s="264"/>
      <c r="G959" s="264"/>
      <c r="H959" s="264"/>
      <c r="I959" s="289"/>
      <c r="J959" s="289"/>
      <c r="K959" s="289"/>
      <c r="L959" s="289"/>
      <c r="M959" s="289"/>
      <c r="N959" s="289"/>
      <c r="O959" s="289"/>
      <c r="P959" s="289"/>
      <c r="Q959" s="289"/>
      <c r="R959" s="289"/>
      <c r="S959" s="290"/>
      <c r="T959" s="290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64"/>
      <c r="C960" s="264"/>
      <c r="D960" s="264"/>
      <c r="E960" s="264"/>
      <c r="F960" s="264"/>
      <c r="G960" s="264"/>
      <c r="H960" s="264"/>
      <c r="I960" s="289"/>
      <c r="J960" s="289"/>
      <c r="K960" s="289"/>
      <c r="L960" s="289"/>
      <c r="M960" s="289"/>
      <c r="N960" s="289"/>
      <c r="O960" s="289"/>
      <c r="P960" s="289"/>
      <c r="Q960" s="289"/>
      <c r="R960" s="289"/>
      <c r="S960" s="290"/>
      <c r="T960" s="290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64"/>
      <c r="C961" s="264"/>
      <c r="D961" s="264"/>
      <c r="E961" s="264"/>
      <c r="F961" s="264"/>
      <c r="G961" s="264"/>
      <c r="H961" s="264"/>
      <c r="I961" s="289"/>
      <c r="J961" s="289"/>
      <c r="K961" s="289"/>
      <c r="L961" s="289"/>
      <c r="M961" s="289"/>
      <c r="N961" s="289"/>
      <c r="O961" s="289"/>
      <c r="P961" s="289"/>
      <c r="Q961" s="289"/>
      <c r="R961" s="289"/>
      <c r="S961" s="290"/>
      <c r="T961" s="290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64"/>
      <c r="C962" s="264"/>
      <c r="D962" s="264"/>
      <c r="E962" s="264"/>
      <c r="F962" s="264"/>
      <c r="G962" s="264"/>
      <c r="H962" s="264"/>
      <c r="I962" s="289"/>
      <c r="J962" s="289"/>
      <c r="K962" s="289"/>
      <c r="L962" s="289"/>
      <c r="M962" s="289"/>
      <c r="N962" s="289"/>
      <c r="O962" s="289"/>
      <c r="P962" s="289"/>
      <c r="Q962" s="289"/>
      <c r="R962" s="289"/>
      <c r="S962" s="290"/>
      <c r="T962" s="290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64"/>
      <c r="C963" s="264"/>
      <c r="D963" s="264"/>
      <c r="E963" s="264"/>
      <c r="F963" s="264"/>
      <c r="G963" s="264"/>
      <c r="H963" s="264"/>
      <c r="I963" s="289"/>
      <c r="J963" s="289"/>
      <c r="K963" s="289"/>
      <c r="L963" s="289"/>
      <c r="M963" s="289"/>
      <c r="N963" s="289"/>
      <c r="O963" s="289"/>
      <c r="P963" s="289"/>
      <c r="Q963" s="289"/>
      <c r="R963" s="289"/>
      <c r="S963" s="290"/>
      <c r="T963" s="290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64"/>
      <c r="C964" s="264"/>
      <c r="D964" s="264"/>
      <c r="E964" s="264"/>
      <c r="F964" s="264"/>
      <c r="G964" s="264"/>
      <c r="H964" s="264"/>
      <c r="I964" s="289"/>
      <c r="J964" s="289"/>
      <c r="K964" s="289"/>
      <c r="L964" s="289"/>
      <c r="M964" s="289"/>
      <c r="N964" s="289"/>
      <c r="O964" s="289"/>
      <c r="P964" s="289"/>
      <c r="Q964" s="289"/>
      <c r="R964" s="289"/>
      <c r="S964" s="290"/>
      <c r="T964" s="290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64"/>
      <c r="C965" s="264"/>
      <c r="D965" s="264"/>
      <c r="E965" s="264"/>
      <c r="F965" s="264"/>
      <c r="G965" s="264"/>
      <c r="H965" s="264"/>
      <c r="I965" s="289"/>
      <c r="J965" s="289"/>
      <c r="K965" s="289"/>
      <c r="L965" s="289"/>
      <c r="M965" s="289"/>
      <c r="N965" s="289"/>
      <c r="O965" s="289"/>
      <c r="P965" s="289"/>
      <c r="Q965" s="289"/>
      <c r="R965" s="289"/>
      <c r="S965" s="290"/>
      <c r="T965" s="290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64"/>
      <c r="C966" s="264"/>
      <c r="D966" s="264"/>
      <c r="E966" s="264"/>
      <c r="F966" s="264"/>
      <c r="G966" s="264"/>
      <c r="H966" s="264"/>
      <c r="I966" s="289"/>
      <c r="J966" s="289"/>
      <c r="K966" s="289"/>
      <c r="L966" s="289"/>
      <c r="M966" s="289"/>
      <c r="N966" s="289"/>
      <c r="O966" s="289"/>
      <c r="P966" s="289"/>
      <c r="Q966" s="289"/>
      <c r="R966" s="289"/>
      <c r="S966" s="290"/>
      <c r="T966" s="290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64"/>
      <c r="C967" s="264"/>
      <c r="D967" s="264"/>
      <c r="E967" s="264"/>
      <c r="F967" s="264"/>
      <c r="G967" s="264"/>
      <c r="H967" s="264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90"/>
      <c r="T967" s="290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64"/>
      <c r="C968" s="264"/>
      <c r="D968" s="264"/>
      <c r="E968" s="264"/>
      <c r="F968" s="264"/>
      <c r="G968" s="264"/>
      <c r="H968" s="264"/>
      <c r="I968" s="289"/>
      <c r="J968" s="289"/>
      <c r="K968" s="289"/>
      <c r="L968" s="289"/>
      <c r="M968" s="289"/>
      <c r="N968" s="289"/>
      <c r="O968" s="289"/>
      <c r="P968" s="289"/>
      <c r="Q968" s="289"/>
      <c r="R968" s="289"/>
      <c r="S968" s="290"/>
      <c r="T968" s="290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64"/>
      <c r="C969" s="264"/>
      <c r="D969" s="264"/>
      <c r="E969" s="264"/>
      <c r="F969" s="264"/>
      <c r="G969" s="264"/>
      <c r="H969" s="264"/>
      <c r="I969" s="289"/>
      <c r="J969" s="289"/>
      <c r="K969" s="289"/>
      <c r="L969" s="289"/>
      <c r="M969" s="289"/>
      <c r="N969" s="289"/>
      <c r="O969" s="289"/>
      <c r="P969" s="289"/>
      <c r="Q969" s="289"/>
      <c r="R969" s="289"/>
      <c r="S969" s="290"/>
      <c r="T969" s="290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64"/>
      <c r="C970" s="264"/>
      <c r="D970" s="264"/>
      <c r="E970" s="264"/>
      <c r="F970" s="264"/>
      <c r="G970" s="264"/>
      <c r="H970" s="264"/>
      <c r="I970" s="289"/>
      <c r="J970" s="289"/>
      <c r="K970" s="289"/>
      <c r="L970" s="289"/>
      <c r="M970" s="289"/>
      <c r="N970" s="289"/>
      <c r="O970" s="289"/>
      <c r="P970" s="289"/>
      <c r="Q970" s="289"/>
      <c r="R970" s="289"/>
      <c r="S970" s="290"/>
      <c r="T970" s="290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64"/>
      <c r="C971" s="264"/>
      <c r="D971" s="264"/>
      <c r="E971" s="264"/>
      <c r="F971" s="264"/>
      <c r="G971" s="264"/>
      <c r="H971" s="264"/>
      <c r="I971" s="289"/>
      <c r="J971" s="289"/>
      <c r="K971" s="289"/>
      <c r="L971" s="289"/>
      <c r="M971" s="289"/>
      <c r="N971" s="289"/>
      <c r="O971" s="289"/>
      <c r="P971" s="289"/>
      <c r="Q971" s="289"/>
      <c r="R971" s="289"/>
      <c r="S971" s="290"/>
      <c r="T971" s="290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64"/>
      <c r="C972" s="264"/>
      <c r="D972" s="264"/>
      <c r="E972" s="264"/>
      <c r="F972" s="264"/>
      <c r="G972" s="264"/>
      <c r="H972" s="264"/>
      <c r="I972" s="289"/>
      <c r="J972" s="289"/>
      <c r="K972" s="289"/>
      <c r="L972" s="289"/>
      <c r="M972" s="289"/>
      <c r="N972" s="289"/>
      <c r="O972" s="289"/>
      <c r="P972" s="289"/>
      <c r="Q972" s="289"/>
      <c r="R972" s="289"/>
      <c r="S972" s="290"/>
      <c r="T972" s="290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64"/>
      <c r="C973" s="264"/>
      <c r="D973" s="264"/>
      <c r="E973" s="264"/>
      <c r="F973" s="264"/>
      <c r="G973" s="264"/>
      <c r="H973" s="264"/>
      <c r="I973" s="289"/>
      <c r="J973" s="289"/>
      <c r="K973" s="289"/>
      <c r="L973" s="289"/>
      <c r="M973" s="289"/>
      <c r="N973" s="289"/>
      <c r="O973" s="289"/>
      <c r="P973" s="289"/>
      <c r="Q973" s="289"/>
      <c r="R973" s="289"/>
      <c r="S973" s="290"/>
      <c r="T973" s="290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64"/>
      <c r="C974" s="264"/>
      <c r="D974" s="264"/>
      <c r="E974" s="264"/>
      <c r="F974" s="264"/>
      <c r="G974" s="264"/>
      <c r="H974" s="264"/>
      <c r="I974" s="289"/>
      <c r="J974" s="289"/>
      <c r="K974" s="289"/>
      <c r="L974" s="289"/>
      <c r="M974" s="289"/>
      <c r="N974" s="289"/>
      <c r="O974" s="289"/>
      <c r="P974" s="289"/>
      <c r="Q974" s="289"/>
      <c r="R974" s="289"/>
      <c r="S974" s="290"/>
      <c r="T974" s="290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64"/>
      <c r="C975" s="264"/>
      <c r="D975" s="264"/>
      <c r="E975" s="264"/>
      <c r="F975" s="264"/>
      <c r="G975" s="264"/>
      <c r="H975" s="264"/>
      <c r="I975" s="289"/>
      <c r="J975" s="289"/>
      <c r="K975" s="289"/>
      <c r="L975" s="289"/>
      <c r="M975" s="289"/>
      <c r="N975" s="289"/>
      <c r="O975" s="289"/>
      <c r="P975" s="289"/>
      <c r="Q975" s="289"/>
      <c r="R975" s="289"/>
      <c r="S975" s="290"/>
      <c r="T975" s="290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64"/>
      <c r="C976" s="264"/>
      <c r="D976" s="264"/>
      <c r="E976" s="264"/>
      <c r="F976" s="264"/>
      <c r="G976" s="264"/>
      <c r="H976" s="264"/>
      <c r="I976" s="289"/>
      <c r="J976" s="289"/>
      <c r="K976" s="289"/>
      <c r="L976" s="289"/>
      <c r="M976" s="289"/>
      <c r="N976" s="289"/>
      <c r="O976" s="289"/>
      <c r="P976" s="289"/>
      <c r="Q976" s="289"/>
      <c r="R976" s="289"/>
      <c r="S976" s="290"/>
      <c r="T976" s="290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64"/>
      <c r="C977" s="264"/>
      <c r="D977" s="264"/>
      <c r="E977" s="264"/>
      <c r="F977" s="264"/>
      <c r="G977" s="264"/>
      <c r="H977" s="264"/>
      <c r="I977" s="289"/>
      <c r="J977" s="289"/>
      <c r="K977" s="289"/>
      <c r="L977" s="289"/>
      <c r="M977" s="289"/>
      <c r="N977" s="289"/>
      <c r="O977" s="289"/>
      <c r="P977" s="289"/>
      <c r="Q977" s="289"/>
      <c r="R977" s="289"/>
      <c r="S977" s="290"/>
      <c r="T977" s="290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64"/>
      <c r="C978" s="264"/>
      <c r="D978" s="264"/>
      <c r="E978" s="264"/>
      <c r="F978" s="264"/>
      <c r="G978" s="264"/>
      <c r="H978" s="264"/>
      <c r="I978" s="289"/>
      <c r="J978" s="289"/>
      <c r="K978" s="289"/>
      <c r="L978" s="289"/>
      <c r="M978" s="289"/>
      <c r="N978" s="289"/>
      <c r="O978" s="289"/>
      <c r="P978" s="289"/>
      <c r="Q978" s="289"/>
      <c r="R978" s="289"/>
      <c r="S978" s="290"/>
      <c r="T978" s="290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64"/>
      <c r="C979" s="264"/>
      <c r="D979" s="264"/>
      <c r="E979" s="264"/>
      <c r="F979" s="264"/>
      <c r="G979" s="264"/>
      <c r="H979" s="264"/>
      <c r="I979" s="289"/>
      <c r="J979" s="289"/>
      <c r="K979" s="289"/>
      <c r="L979" s="289"/>
      <c r="M979" s="289"/>
      <c r="N979" s="289"/>
      <c r="O979" s="289"/>
      <c r="P979" s="289"/>
      <c r="Q979" s="289"/>
      <c r="R979" s="289"/>
      <c r="S979" s="290"/>
      <c r="T979" s="290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64"/>
      <c r="C980" s="264"/>
      <c r="D980" s="264"/>
      <c r="E980" s="264"/>
      <c r="F980" s="264"/>
      <c r="G980" s="264"/>
      <c r="H980" s="264"/>
      <c r="I980" s="289"/>
      <c r="J980" s="289"/>
      <c r="K980" s="289"/>
      <c r="L980" s="289"/>
      <c r="M980" s="289"/>
      <c r="N980" s="289"/>
      <c r="O980" s="289"/>
      <c r="P980" s="289"/>
      <c r="Q980" s="289"/>
      <c r="R980" s="289"/>
      <c r="S980" s="290"/>
      <c r="T980" s="290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64"/>
      <c r="C981" s="264"/>
      <c r="D981" s="264"/>
      <c r="E981" s="264"/>
      <c r="F981" s="264"/>
      <c r="G981" s="264"/>
      <c r="H981" s="264"/>
      <c r="I981" s="289"/>
      <c r="J981" s="289"/>
      <c r="K981" s="289"/>
      <c r="L981" s="289"/>
      <c r="M981" s="289"/>
      <c r="N981" s="289"/>
      <c r="O981" s="289"/>
      <c r="P981" s="289"/>
      <c r="Q981" s="289"/>
      <c r="R981" s="289"/>
      <c r="S981" s="290"/>
      <c r="T981" s="290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64"/>
      <c r="C982" s="264"/>
      <c r="D982" s="264"/>
      <c r="E982" s="264"/>
      <c r="F982" s="264"/>
      <c r="G982" s="264"/>
      <c r="H982" s="264"/>
      <c r="I982" s="289"/>
      <c r="J982" s="289"/>
      <c r="K982" s="289"/>
      <c r="L982" s="289"/>
      <c r="M982" s="289"/>
      <c r="N982" s="289"/>
      <c r="O982" s="289"/>
      <c r="P982" s="289"/>
      <c r="Q982" s="289"/>
      <c r="R982" s="289"/>
      <c r="S982" s="290"/>
      <c r="T982" s="290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64"/>
      <c r="C983" s="264"/>
      <c r="D983" s="264"/>
      <c r="E983" s="264"/>
      <c r="F983" s="264"/>
      <c r="G983" s="264"/>
      <c r="H983" s="264"/>
      <c r="I983" s="289"/>
      <c r="J983" s="289"/>
      <c r="K983" s="289"/>
      <c r="L983" s="289"/>
      <c r="M983" s="289"/>
      <c r="N983" s="289"/>
      <c r="O983" s="289"/>
      <c r="P983" s="289"/>
      <c r="Q983" s="289"/>
      <c r="R983" s="289"/>
      <c r="S983" s="290"/>
      <c r="T983" s="290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64"/>
      <c r="C984" s="264"/>
      <c r="D984" s="264"/>
      <c r="E984" s="264"/>
      <c r="F984" s="264"/>
      <c r="G984" s="264"/>
      <c r="H984" s="264"/>
      <c r="I984" s="289"/>
      <c r="J984" s="289"/>
      <c r="K984" s="289"/>
      <c r="L984" s="289"/>
      <c r="M984" s="289"/>
      <c r="N984" s="289"/>
      <c r="O984" s="289"/>
      <c r="P984" s="289"/>
      <c r="Q984" s="289"/>
      <c r="R984" s="289"/>
      <c r="S984" s="290"/>
      <c r="T984" s="290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64"/>
      <c r="C985" s="264"/>
      <c r="D985" s="264"/>
      <c r="E985" s="264"/>
      <c r="F985" s="264"/>
      <c r="G985" s="264"/>
      <c r="H985" s="264"/>
      <c r="I985" s="289"/>
      <c r="J985" s="289"/>
      <c r="K985" s="289"/>
      <c r="L985" s="289"/>
      <c r="M985" s="289"/>
      <c r="N985" s="289"/>
      <c r="O985" s="289"/>
      <c r="P985" s="289"/>
      <c r="Q985" s="289"/>
      <c r="R985" s="289"/>
      <c r="S985" s="290"/>
      <c r="T985" s="290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64"/>
      <c r="C986" s="264"/>
      <c r="D986" s="264"/>
      <c r="E986" s="264"/>
      <c r="F986" s="264"/>
      <c r="G986" s="264"/>
      <c r="H986" s="264"/>
      <c r="I986" s="289"/>
      <c r="J986" s="289"/>
      <c r="K986" s="289"/>
      <c r="L986" s="289"/>
      <c r="M986" s="289"/>
      <c r="N986" s="289"/>
      <c r="O986" s="289"/>
      <c r="P986" s="289"/>
      <c r="Q986" s="289"/>
      <c r="R986" s="289"/>
      <c r="S986" s="290"/>
      <c r="T986" s="290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64"/>
      <c r="C987" s="264"/>
      <c r="D987" s="264"/>
      <c r="E987" s="264"/>
      <c r="F987" s="264"/>
      <c r="G987" s="264"/>
      <c r="H987" s="264"/>
      <c r="I987" s="289"/>
      <c r="J987" s="289"/>
      <c r="K987" s="289"/>
      <c r="L987" s="289"/>
      <c r="M987" s="289"/>
      <c r="N987" s="289"/>
      <c r="O987" s="289"/>
      <c r="P987" s="289"/>
      <c r="Q987" s="289"/>
      <c r="R987" s="289"/>
      <c r="S987" s="290"/>
      <c r="T987" s="290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64"/>
      <c r="C988" s="264"/>
      <c r="D988" s="264"/>
      <c r="E988" s="264"/>
      <c r="F988" s="264"/>
      <c r="G988" s="264"/>
      <c r="H988" s="264"/>
      <c r="I988" s="289"/>
      <c r="J988" s="289"/>
      <c r="K988" s="289"/>
      <c r="L988" s="289"/>
      <c r="M988" s="289"/>
      <c r="N988" s="289"/>
      <c r="O988" s="289"/>
      <c r="P988" s="289"/>
      <c r="Q988" s="289"/>
      <c r="R988" s="289"/>
      <c r="S988" s="290"/>
      <c r="T988" s="290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64"/>
      <c r="C989" s="264"/>
      <c r="D989" s="264"/>
      <c r="E989" s="264"/>
      <c r="F989" s="264"/>
      <c r="G989" s="264"/>
      <c r="H989" s="264"/>
      <c r="I989" s="289"/>
      <c r="J989" s="289"/>
      <c r="K989" s="289"/>
      <c r="L989" s="289"/>
      <c r="M989" s="289"/>
      <c r="N989" s="289"/>
      <c r="O989" s="289"/>
      <c r="P989" s="289"/>
      <c r="Q989" s="289"/>
      <c r="R989" s="289"/>
      <c r="S989" s="290"/>
      <c r="T989" s="290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64"/>
      <c r="C990" s="264"/>
      <c r="D990" s="264"/>
      <c r="E990" s="264"/>
      <c r="F990" s="264"/>
      <c r="G990" s="264"/>
      <c r="H990" s="264"/>
      <c r="I990" s="289"/>
      <c r="J990" s="289"/>
      <c r="K990" s="289"/>
      <c r="L990" s="289"/>
      <c r="M990" s="289"/>
      <c r="N990" s="289"/>
      <c r="O990" s="289"/>
      <c r="P990" s="289"/>
      <c r="Q990" s="289"/>
      <c r="R990" s="289"/>
      <c r="S990" s="290"/>
      <c r="T990" s="290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64"/>
      <c r="C991" s="264"/>
      <c r="D991" s="264"/>
      <c r="E991" s="264"/>
      <c r="F991" s="264"/>
      <c r="G991" s="264"/>
      <c r="H991" s="264"/>
      <c r="I991" s="289"/>
      <c r="J991" s="289"/>
      <c r="K991" s="289"/>
      <c r="L991" s="289"/>
      <c r="M991" s="289"/>
      <c r="N991" s="289"/>
      <c r="O991" s="289"/>
      <c r="P991" s="289"/>
      <c r="Q991" s="289"/>
      <c r="R991" s="289"/>
      <c r="S991" s="290"/>
      <c r="T991" s="290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64"/>
      <c r="C992" s="264"/>
      <c r="D992" s="264"/>
      <c r="E992" s="264"/>
      <c r="F992" s="264"/>
      <c r="G992" s="264"/>
      <c r="H992" s="264"/>
      <c r="I992" s="289"/>
      <c r="J992" s="289"/>
      <c r="K992" s="289"/>
      <c r="L992" s="289"/>
      <c r="M992" s="289"/>
      <c r="N992" s="289"/>
      <c r="O992" s="289"/>
      <c r="P992" s="289"/>
      <c r="Q992" s="289"/>
      <c r="R992" s="289"/>
      <c r="S992" s="290"/>
      <c r="T992" s="290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64"/>
      <c r="C993" s="264"/>
      <c r="D993" s="264"/>
      <c r="E993" s="264"/>
      <c r="F993" s="264"/>
      <c r="G993" s="264"/>
      <c r="H993" s="264"/>
      <c r="I993" s="289"/>
      <c r="J993" s="289"/>
      <c r="K993" s="289"/>
      <c r="L993" s="289"/>
      <c r="M993" s="289"/>
      <c r="N993" s="289"/>
      <c r="O993" s="289"/>
      <c r="P993" s="289"/>
      <c r="Q993" s="289"/>
      <c r="R993" s="289"/>
      <c r="S993" s="290"/>
      <c r="T993" s="290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64"/>
      <c r="C994" s="264"/>
      <c r="D994" s="264"/>
      <c r="E994" s="264"/>
      <c r="F994" s="264"/>
      <c r="G994" s="264"/>
      <c r="H994" s="264"/>
      <c r="I994" s="289"/>
      <c r="J994" s="289"/>
      <c r="K994" s="289"/>
      <c r="L994" s="289"/>
      <c r="M994" s="289"/>
      <c r="N994" s="289"/>
      <c r="O994" s="289"/>
      <c r="P994" s="289"/>
      <c r="Q994" s="289"/>
      <c r="R994" s="289"/>
      <c r="S994" s="290"/>
      <c r="T994" s="290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64"/>
      <c r="C995" s="264"/>
      <c r="D995" s="264"/>
      <c r="E995" s="264"/>
      <c r="F995" s="264"/>
      <c r="G995" s="264"/>
      <c r="H995" s="264"/>
      <c r="I995" s="289"/>
      <c r="J995" s="289"/>
      <c r="K995" s="289"/>
      <c r="L995" s="289"/>
      <c r="M995" s="289"/>
      <c r="N995" s="289"/>
      <c r="O995" s="289"/>
      <c r="P995" s="289"/>
      <c r="Q995" s="289"/>
      <c r="R995" s="289"/>
      <c r="S995" s="290"/>
      <c r="T995" s="290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64"/>
      <c r="C996" s="264"/>
      <c r="D996" s="264"/>
      <c r="E996" s="264"/>
      <c r="F996" s="264"/>
      <c r="G996" s="264"/>
      <c r="H996" s="264"/>
      <c r="I996" s="289"/>
      <c r="J996" s="289"/>
      <c r="K996" s="289"/>
      <c r="L996" s="289"/>
      <c r="M996" s="289"/>
      <c r="N996" s="289"/>
      <c r="O996" s="289"/>
      <c r="P996" s="289"/>
      <c r="Q996" s="289"/>
      <c r="R996" s="289"/>
      <c r="S996" s="290"/>
      <c r="T996" s="290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64"/>
      <c r="C997" s="264"/>
      <c r="D997" s="264"/>
      <c r="E997" s="264"/>
      <c r="F997" s="264"/>
      <c r="G997" s="264"/>
      <c r="H997" s="264"/>
      <c r="I997" s="289"/>
      <c r="J997" s="289"/>
      <c r="K997" s="289"/>
      <c r="L997" s="289"/>
      <c r="M997" s="289"/>
      <c r="N997" s="289"/>
      <c r="O997" s="289"/>
      <c r="P997" s="289"/>
      <c r="Q997" s="289"/>
      <c r="R997" s="289"/>
      <c r="S997" s="290"/>
      <c r="T997" s="290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64"/>
      <c r="C998" s="264"/>
      <c r="D998" s="264"/>
      <c r="E998" s="264"/>
      <c r="F998" s="264"/>
      <c r="G998" s="264"/>
      <c r="H998" s="264"/>
      <c r="I998" s="289"/>
      <c r="J998" s="289"/>
      <c r="K998" s="289"/>
      <c r="L998" s="289"/>
      <c r="M998" s="289"/>
      <c r="N998" s="289"/>
      <c r="O998" s="289"/>
      <c r="P998" s="289"/>
      <c r="Q998" s="289"/>
      <c r="R998" s="289"/>
      <c r="S998" s="290"/>
      <c r="T998" s="290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64"/>
      <c r="C999" s="264"/>
      <c r="D999" s="264"/>
      <c r="E999" s="264"/>
      <c r="F999" s="264"/>
      <c r="G999" s="264"/>
      <c r="H999" s="264"/>
      <c r="I999" s="289"/>
      <c r="J999" s="289"/>
      <c r="K999" s="289"/>
      <c r="L999" s="289"/>
      <c r="M999" s="289"/>
      <c r="N999" s="289"/>
      <c r="O999" s="289"/>
      <c r="P999" s="289"/>
      <c r="Q999" s="289"/>
      <c r="R999" s="289"/>
      <c r="S999" s="290"/>
      <c r="T999" s="290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64"/>
      <c r="C1000" s="264"/>
      <c r="D1000" s="264"/>
      <c r="E1000" s="264"/>
      <c r="F1000" s="264"/>
      <c r="G1000" s="264"/>
      <c r="H1000" s="264"/>
      <c r="I1000" s="289"/>
      <c r="J1000" s="289"/>
      <c r="K1000" s="289"/>
      <c r="L1000" s="289"/>
      <c r="M1000" s="289"/>
      <c r="N1000" s="289"/>
      <c r="O1000" s="289"/>
      <c r="P1000" s="289"/>
      <c r="Q1000" s="289"/>
      <c r="R1000" s="289"/>
      <c r="S1000" s="290"/>
      <c r="T1000" s="290"/>
      <c r="U1000" s="277"/>
      <c r="V1000" s="277"/>
      <c r="W1000" s="277"/>
      <c r="X1000" s="277"/>
      <c r="Y1000" s="277"/>
      <c r="Z1000" s="277"/>
    </row>
  </sheetData>
  <mergeCells count="3">
    <mergeCell ref="I2:L2"/>
    <mergeCell ref="M2:P2"/>
    <mergeCell ref="Q2:R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1000"/>
  <sheetViews>
    <sheetView tabSelected="1" workbookViewId="0">
      <pane xSplit="1" ySplit="2" topLeftCell="B4" activePane="bottomRight" state="frozen"/>
      <selection pane="bottomLeft" activeCell="A3" sqref="A3"/>
      <selection pane="topRight" activeCell="B1" sqref="B1"/>
      <selection pane="bottomRight" activeCell="B10" sqref="B10"/>
    </sheetView>
  </sheetViews>
  <sheetFormatPr defaultColWidth="12.5390625" defaultRowHeight="15" customHeight="1" x14ac:dyDescent="0.15"/>
  <cols>
    <col min="1" max="1" width="6.875" customWidth="1"/>
    <col min="2" max="2" width="27.375" customWidth="1"/>
    <col min="3" max="4" width="9.16796875" customWidth="1"/>
    <col min="5" max="5" width="9.84375" customWidth="1"/>
    <col min="6" max="6" width="8.08984375" customWidth="1"/>
    <col min="7" max="7" width="8.62890625" customWidth="1"/>
    <col min="8" max="8" width="9.16796875" customWidth="1"/>
    <col min="9" max="26" width="7.953125" customWidth="1"/>
  </cols>
  <sheetData>
    <row r="1" spans="1:26" ht="12.75" customHeight="1" x14ac:dyDescent="0.15">
      <c r="A1" s="264"/>
      <c r="B1" s="282"/>
      <c r="C1" s="264"/>
      <c r="D1" s="264"/>
      <c r="E1" s="282"/>
      <c r="F1" s="264"/>
      <c r="G1" s="277"/>
      <c r="H1" s="264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2">
      <c r="A2" s="274" t="s">
        <v>0</v>
      </c>
      <c r="B2" s="278" t="s">
        <v>573</v>
      </c>
      <c r="C2" s="279" t="s">
        <v>606</v>
      </c>
      <c r="D2" s="279" t="s">
        <v>581</v>
      </c>
      <c r="E2" s="279" t="s">
        <v>582</v>
      </c>
      <c r="F2" s="279" t="s">
        <v>579</v>
      </c>
      <c r="G2" s="279" t="s">
        <v>607</v>
      </c>
      <c r="H2" s="264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73">
        <v>13</v>
      </c>
      <c r="B3" s="281" t="str">
        <f>Základ!C87</f>
        <v>TESPO HOŘICE</v>
      </c>
      <c r="C3" s="273">
        <f>SUM(Základ!J87)</f>
        <v>1575</v>
      </c>
      <c r="D3" s="273">
        <f>SUM(Základ!K87)</f>
        <v>744</v>
      </c>
      <c r="E3" s="274">
        <f>SUM(C3:D3)</f>
        <v>2319</v>
      </c>
      <c r="F3" s="273">
        <f>SUM(Základ!M87)</f>
        <v>21</v>
      </c>
      <c r="G3" s="276"/>
      <c r="H3" s="264" t="s">
        <v>3427</v>
      </c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15">
      <c r="A4" s="273">
        <v>17</v>
      </c>
      <c r="B4" s="281" t="str">
        <f>Základ!C115</f>
        <v>KRÁKORÁCI</v>
      </c>
      <c r="C4" s="273">
        <f>SUM(Základ!J115)</f>
        <v>1524</v>
      </c>
      <c r="D4" s="273">
        <f>SUM(Základ!K115)</f>
        <v>775</v>
      </c>
      <c r="E4" s="274">
        <f>SUM(C4:D4)</f>
        <v>2299</v>
      </c>
      <c r="F4" s="273">
        <f>SUM(Základ!M115)</f>
        <v>30</v>
      </c>
      <c r="G4" s="276"/>
      <c r="H4" s="264" t="s">
        <v>3431</v>
      </c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73">
        <v>22</v>
      </c>
      <c r="B5" s="281" t="str">
        <f>Základ!C150</f>
        <v>BEDŘICH ROKYCANY</v>
      </c>
      <c r="C5" s="273">
        <f>SUM(Základ!J150)</f>
        <v>1532</v>
      </c>
      <c r="D5" s="273">
        <f>SUM(Základ!K150)</f>
        <v>752</v>
      </c>
      <c r="E5" s="274">
        <f>SUM(C5:D5)</f>
        <v>2284</v>
      </c>
      <c r="F5" s="273">
        <f>SUM(Základ!M150)</f>
        <v>24</v>
      </c>
      <c r="G5" s="276"/>
      <c r="H5" s="264" t="s">
        <v>3436</v>
      </c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73">
        <v>6</v>
      </c>
      <c r="B6" s="281" t="str">
        <f>Základ!C38</f>
        <v>A JE TO BLANSKO</v>
      </c>
      <c r="C6" s="273">
        <f>SUM(Základ!J38)</f>
        <v>1532</v>
      </c>
      <c r="D6" s="273">
        <f>SUM(Základ!K38)</f>
        <v>741</v>
      </c>
      <c r="E6" s="274">
        <f>SUM(C6:D6)</f>
        <v>2273</v>
      </c>
      <c r="F6" s="273">
        <f>SUM(Základ!M38)</f>
        <v>23</v>
      </c>
      <c r="G6" s="276"/>
      <c r="H6" s="264" t="s">
        <v>3420</v>
      </c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73">
        <v>20</v>
      </c>
      <c r="B7" s="281" t="str">
        <f>Základ!C136</f>
        <v>ŠKODA AUTO KVASINY „A“</v>
      </c>
      <c r="C7" s="273">
        <f>SUM(Základ!J136)</f>
        <v>1537</v>
      </c>
      <c r="D7" s="273">
        <f>SUM(Základ!K136)</f>
        <v>729</v>
      </c>
      <c r="E7" s="274">
        <f>SUM(C7:D7)</f>
        <v>2266</v>
      </c>
      <c r="F7" s="273">
        <f>SUM(Základ!M136)</f>
        <v>22</v>
      </c>
      <c r="G7" s="276"/>
      <c r="H7" s="264" t="s">
        <v>3434</v>
      </c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73">
        <v>18</v>
      </c>
      <c r="B8" s="281" t="str">
        <f>Základ!C122</f>
        <v>CENTROSTAV BROK</v>
      </c>
      <c r="C8" s="273">
        <f>SUM(Základ!J122)</f>
        <v>1526</v>
      </c>
      <c r="D8" s="273">
        <f>SUM(Základ!K122)</f>
        <v>739</v>
      </c>
      <c r="E8" s="274">
        <f>SUM(C8:D8)</f>
        <v>2265</v>
      </c>
      <c r="F8" s="273">
        <f>SUM(Základ!M122)</f>
        <v>31</v>
      </c>
      <c r="G8" s="276"/>
      <c r="H8" s="264" t="s">
        <v>3432</v>
      </c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73">
        <v>8</v>
      </c>
      <c r="B9" s="281" t="str">
        <f>Základ!C52</f>
        <v>POSTUP BLANSKO</v>
      </c>
      <c r="C9" s="273">
        <f>SUM(Základ!J52)</f>
        <v>1500</v>
      </c>
      <c r="D9" s="273">
        <f>SUM(Základ!K52)</f>
        <v>743</v>
      </c>
      <c r="E9" s="274">
        <f>SUM(C9:D9)</f>
        <v>2243</v>
      </c>
      <c r="F9" s="273">
        <f>SUM(Základ!M52)</f>
        <v>33</v>
      </c>
      <c r="G9" s="276"/>
      <c r="H9" s="264" t="s">
        <v>3422</v>
      </c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73">
        <v>15</v>
      </c>
      <c r="B10" s="281" t="str">
        <f>Základ!C101</f>
        <v>FOTBAL HOŘICE</v>
      </c>
      <c r="C10" s="273">
        <f>SUM(Základ!J101)</f>
        <v>1494</v>
      </c>
      <c r="D10" s="273">
        <f>SUM(Základ!K101)</f>
        <v>731</v>
      </c>
      <c r="E10" s="274">
        <f>SUM(C10:D10)</f>
        <v>2225</v>
      </c>
      <c r="F10" s="273">
        <f>SUM(Základ!M101)</f>
        <v>28</v>
      </c>
      <c r="G10" s="276"/>
      <c r="H10" s="264" t="s">
        <v>3429</v>
      </c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73">
        <v>5</v>
      </c>
      <c r="B11" s="281" t="str">
        <f>Základ!C31</f>
        <v>ČD UZEL PŘEROV</v>
      </c>
      <c r="C11" s="273">
        <f>SUM(Základ!J31)</f>
        <v>1538</v>
      </c>
      <c r="D11" s="273">
        <f>SUM(Základ!K31)</f>
        <v>678</v>
      </c>
      <c r="E11" s="274">
        <f>SUM(C11:D11)</f>
        <v>2216</v>
      </c>
      <c r="F11" s="273">
        <f>SUM(Základ!M31)</f>
        <v>27</v>
      </c>
      <c r="G11" s="276"/>
      <c r="H11" s="264" t="s">
        <v>3419</v>
      </c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73">
        <v>7</v>
      </c>
      <c r="B12" s="281" t="str">
        <f>Základ!C45</f>
        <v>BRUSÍRNA „B“</v>
      </c>
      <c r="C12" s="273">
        <f>SUM(Základ!J45)</f>
        <v>1556</v>
      </c>
      <c r="D12" s="273">
        <f>SUM(Základ!K45)</f>
        <v>653</v>
      </c>
      <c r="E12" s="274">
        <f>SUM(C12:D12)</f>
        <v>2209</v>
      </c>
      <c r="F12" s="273">
        <f>SUM(Základ!M45)</f>
        <v>35</v>
      </c>
      <c r="G12" s="276"/>
      <c r="H12" s="264" t="s">
        <v>3421</v>
      </c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73">
        <v>14</v>
      </c>
      <c r="B13" s="281" t="str">
        <f>Základ!C94</f>
        <v>HEKŤÁK HOŘICE</v>
      </c>
      <c r="C13" s="273">
        <f>SUM(Základ!J94)</f>
        <v>1482</v>
      </c>
      <c r="D13" s="273">
        <f>SUM(Základ!K94)</f>
        <v>705</v>
      </c>
      <c r="E13" s="274">
        <f>SUM(C13:D13)</f>
        <v>2187</v>
      </c>
      <c r="F13" s="273">
        <f>SUM(Základ!M94)</f>
        <v>43</v>
      </c>
      <c r="G13" s="276"/>
      <c r="H13" s="264" t="s">
        <v>3428</v>
      </c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73">
        <v>23</v>
      </c>
      <c r="B14" s="281" t="str">
        <f>Základ!C157</f>
        <v>TOTALGYM</v>
      </c>
      <c r="C14" s="273">
        <f>SUM(Základ!J157)</f>
        <v>1467</v>
      </c>
      <c r="D14" s="273">
        <f>SUM(Základ!K157)</f>
        <v>698</v>
      </c>
      <c r="E14" s="274">
        <f>SUM(C14:D14)</f>
        <v>2165</v>
      </c>
      <c r="F14" s="273">
        <f>SUM(Základ!M157)</f>
        <v>36</v>
      </c>
      <c r="G14" s="276"/>
      <c r="H14" s="264" t="s">
        <v>3437</v>
      </c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73">
        <v>16</v>
      </c>
      <c r="B15" s="281" t="str">
        <f>Základ!C108</f>
        <v>CEREA OSTROMĚŘ</v>
      </c>
      <c r="C15" s="273">
        <f>SUM(Základ!J108)</f>
        <v>1525</v>
      </c>
      <c r="D15" s="273">
        <f>SUM(Základ!K108)</f>
        <v>637</v>
      </c>
      <c r="E15" s="274">
        <f>SUM(C15:D15)</f>
        <v>2162</v>
      </c>
      <c r="F15" s="273">
        <f>SUM(Základ!M108)</f>
        <v>55</v>
      </c>
      <c r="G15" s="276"/>
      <c r="H15" s="264" t="s">
        <v>3430</v>
      </c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73">
        <v>12</v>
      </c>
      <c r="B16" s="281" t="str">
        <f>Základ!C80</f>
        <v>KRČMA DĚTENICE „A“</v>
      </c>
      <c r="C16" s="273">
        <f>SUM(Základ!J80)</f>
        <v>1485</v>
      </c>
      <c r="D16" s="273">
        <f>SUM(Základ!K80)</f>
        <v>638</v>
      </c>
      <c r="E16" s="274">
        <f>SUM(C16:D16)</f>
        <v>2123</v>
      </c>
      <c r="F16" s="273">
        <f>SUM(Základ!M80)</f>
        <v>34</v>
      </c>
      <c r="G16" s="276"/>
      <c r="H16" s="264" t="s">
        <v>3426</v>
      </c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73">
        <v>2</v>
      </c>
      <c r="B17" s="274" t="str">
        <f>Základ!C10</f>
        <v>LICHNOVÁCI</v>
      </c>
      <c r="C17" s="273">
        <f>SUM(Základ!J10)</f>
        <v>1414</v>
      </c>
      <c r="D17" s="273">
        <f>SUM(Základ!K10)</f>
        <v>691</v>
      </c>
      <c r="E17" s="274">
        <f>SUM(C17:D17)</f>
        <v>2105</v>
      </c>
      <c r="F17" s="273">
        <f>SUM(Základ!M10)</f>
        <v>38</v>
      </c>
      <c r="G17" s="276"/>
      <c r="H17" s="264" t="s">
        <v>3416</v>
      </c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73">
        <v>21</v>
      </c>
      <c r="B18" s="281" t="str">
        <f>Základ!C143</f>
        <v>PACOŠI SLAVONICE</v>
      </c>
      <c r="C18" s="273">
        <f>SUM(Základ!J143)</f>
        <v>1413</v>
      </c>
      <c r="D18" s="273">
        <f>SUM(Základ!K143)</f>
        <v>683</v>
      </c>
      <c r="E18" s="274">
        <f>SUM(C18:D18)</f>
        <v>2096</v>
      </c>
      <c r="F18" s="273">
        <f>SUM(Základ!M143)</f>
        <v>35</v>
      </c>
      <c r="G18" s="276"/>
      <c r="H18" s="264" t="s">
        <v>3435</v>
      </c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73">
        <v>11</v>
      </c>
      <c r="B19" s="281" t="str">
        <f>Základ!C73</f>
        <v>CTIRAD TROUBSKO</v>
      </c>
      <c r="C19" s="273">
        <f>SUM(Základ!J73)</f>
        <v>731</v>
      </c>
      <c r="D19" s="273">
        <f>SUM(Základ!K73)</f>
        <v>355</v>
      </c>
      <c r="E19" s="274">
        <f>SUM(C19:D19)</f>
        <v>1086</v>
      </c>
      <c r="F19" s="273">
        <f>SUM(Základ!M73)</f>
        <v>19</v>
      </c>
      <c r="G19" s="276"/>
      <c r="H19" s="264" t="s">
        <v>3425</v>
      </c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73">
        <v>9</v>
      </c>
      <c r="B20" s="281" t="str">
        <f>Základ!C59</f>
        <v>LAZAŘI DAČICE</v>
      </c>
      <c r="C20" s="273">
        <f>SUM(Základ!J59)</f>
        <v>731</v>
      </c>
      <c r="D20" s="273">
        <f>SUM(Základ!K59)</f>
        <v>353</v>
      </c>
      <c r="E20" s="274">
        <f>SUM(C20:D20)</f>
        <v>1084</v>
      </c>
      <c r="F20" s="273">
        <f>SUM(Základ!M59)</f>
        <v>15</v>
      </c>
      <c r="G20" s="276"/>
      <c r="H20" s="264" t="s">
        <v>3423</v>
      </c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73">
        <v>19</v>
      </c>
      <c r="B21" s="281" t="str">
        <f>Základ!C129</f>
        <v>GPD JEMNICE</v>
      </c>
      <c r="C21" s="273">
        <f>SUM(Základ!J129)</f>
        <v>734</v>
      </c>
      <c r="D21" s="273">
        <f>SUM(Základ!K129)</f>
        <v>336</v>
      </c>
      <c r="E21" s="274">
        <f>SUM(C21:D21)</f>
        <v>1070</v>
      </c>
      <c r="F21" s="273">
        <f>SUM(Základ!M129)</f>
        <v>25</v>
      </c>
      <c r="G21" s="276"/>
      <c r="H21" s="264" t="s">
        <v>3433</v>
      </c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73">
        <v>10</v>
      </c>
      <c r="B22" s="281" t="str">
        <f>Základ!C66</f>
        <v>KROKODÝLI VELKÝ KARLOV</v>
      </c>
      <c r="C22" s="273">
        <f>SUM(Základ!J66)</f>
        <v>738</v>
      </c>
      <c r="D22" s="273">
        <f>SUM(Základ!K66)</f>
        <v>329</v>
      </c>
      <c r="E22" s="274">
        <f>SUM(C22:D22)</f>
        <v>1067</v>
      </c>
      <c r="F22" s="273">
        <f>SUM(Základ!M66)</f>
        <v>27</v>
      </c>
      <c r="G22" s="276"/>
      <c r="H22" s="264" t="s">
        <v>3424</v>
      </c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73">
        <v>1</v>
      </c>
      <c r="B23" s="281" t="str">
        <f>Základ!C3</f>
        <v>KOSMOS OLOMOUC</v>
      </c>
      <c r="C23" s="273">
        <f>SUM(Základ!J3)</f>
        <v>741</v>
      </c>
      <c r="D23" s="273">
        <f>SUM(Základ!K3)</f>
        <v>323</v>
      </c>
      <c r="E23" s="274">
        <f>SUM(C23:D23)</f>
        <v>1064</v>
      </c>
      <c r="F23" s="273">
        <f>SUM(Základ!M3)</f>
        <v>16</v>
      </c>
      <c r="G23" s="276"/>
      <c r="H23" s="264" t="s">
        <v>3415</v>
      </c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73">
        <v>24</v>
      </c>
      <c r="B24" s="281" t="str">
        <f>Základ!C164</f>
        <v>DP KARLOVY VARY</v>
      </c>
      <c r="C24" s="273">
        <f>SUM(Základ!J164)</f>
        <v>713</v>
      </c>
      <c r="D24" s="273">
        <f>SUM(Základ!K164)</f>
        <v>337</v>
      </c>
      <c r="E24" s="274">
        <f>SUM(C24:D24)</f>
        <v>1050</v>
      </c>
      <c r="F24" s="273">
        <f>SUM(Základ!M164)</f>
        <v>21</v>
      </c>
      <c r="G24" s="276"/>
      <c r="H24" s="264" t="s">
        <v>3438</v>
      </c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73">
        <v>3</v>
      </c>
      <c r="B25" s="281" t="str">
        <f>Základ!C17</f>
        <v>HIC PARTA</v>
      </c>
      <c r="C25" s="273">
        <f>SUM(Základ!J17)</f>
        <v>755</v>
      </c>
      <c r="D25" s="273">
        <f>SUM(Základ!K17)</f>
        <v>293</v>
      </c>
      <c r="E25" s="274">
        <f>SUM(C25:D25)</f>
        <v>1048</v>
      </c>
      <c r="F25" s="273">
        <f>SUM(Základ!M17)</f>
        <v>35</v>
      </c>
      <c r="G25" s="276"/>
      <c r="H25" s="264" t="s">
        <v>3417</v>
      </c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73">
        <v>4</v>
      </c>
      <c r="B26" s="281" t="str">
        <f>Základ!C24</f>
        <v>KOS KRNOV</v>
      </c>
      <c r="C26" s="273">
        <f>SUM(Základ!J24)</f>
        <v>711</v>
      </c>
      <c r="D26" s="273">
        <f>SUM(Základ!K24)</f>
        <v>327</v>
      </c>
      <c r="E26" s="274">
        <f>SUM(C26:D26)</f>
        <v>1038</v>
      </c>
      <c r="F26" s="273">
        <f>SUM(Základ!M24)</f>
        <v>17</v>
      </c>
      <c r="G26" s="276"/>
      <c r="H26" s="264" t="s">
        <v>3418</v>
      </c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73">
        <v>25</v>
      </c>
      <c r="B27" s="274">
        <f>Základ!C171</f>
        <v>0</v>
      </c>
      <c r="C27" s="273">
        <f>SUM(Základ!J171)</f>
        <v>0</v>
      </c>
      <c r="D27" s="273">
        <f>SUM(Základ!K171)</f>
        <v>0</v>
      </c>
      <c r="E27" s="274">
        <f>SUM(C27:D27)</f>
        <v>0</v>
      </c>
      <c r="F27" s="273">
        <f>SUM(Základ!M171)</f>
        <v>0</v>
      </c>
      <c r="G27" s="276"/>
      <c r="H27" s="264" t="s">
        <v>3439</v>
      </c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73">
        <v>26</v>
      </c>
      <c r="B28" s="281">
        <f>Základ!C178</f>
        <v>0</v>
      </c>
      <c r="C28" s="273">
        <f>SUM(Základ!J178)</f>
        <v>0</v>
      </c>
      <c r="D28" s="273">
        <f>SUM(Základ!K178)</f>
        <v>0</v>
      </c>
      <c r="E28" s="274">
        <f>SUM(C28:D28)</f>
        <v>0</v>
      </c>
      <c r="F28" s="273">
        <f>SUM(Základ!M178)</f>
        <v>0</v>
      </c>
      <c r="G28" s="276"/>
      <c r="H28" s="264" t="s">
        <v>3440</v>
      </c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73">
        <v>27</v>
      </c>
      <c r="B29" s="281">
        <f>Základ!C185</f>
        <v>0</v>
      </c>
      <c r="C29" s="273">
        <f>SUM(Základ!J185)</f>
        <v>0</v>
      </c>
      <c r="D29" s="273">
        <f>SUM(Základ!K185)</f>
        <v>0</v>
      </c>
      <c r="E29" s="274">
        <f>SUM(C29:D29)</f>
        <v>0</v>
      </c>
      <c r="F29" s="273">
        <f>SUM(Základ!M185)</f>
        <v>0</v>
      </c>
      <c r="G29" s="276"/>
      <c r="H29" s="264" t="s">
        <v>3441</v>
      </c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73">
        <v>28</v>
      </c>
      <c r="B30" s="281">
        <f>Základ!C192</f>
        <v>0</v>
      </c>
      <c r="C30" s="273">
        <f>SUM(Základ!J192)</f>
        <v>0</v>
      </c>
      <c r="D30" s="273">
        <f>SUM(Základ!K192)</f>
        <v>0</v>
      </c>
      <c r="E30" s="274">
        <f>SUM(C30:D30)</f>
        <v>0</v>
      </c>
      <c r="F30" s="273">
        <f>SUM(Základ!M192)</f>
        <v>0</v>
      </c>
      <c r="G30" s="276"/>
      <c r="H30" s="264" t="s">
        <v>3442</v>
      </c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73">
        <v>29</v>
      </c>
      <c r="B31" s="281">
        <f>Základ!C199</f>
        <v>0</v>
      </c>
      <c r="C31" s="273">
        <f>SUM(Základ!J199)</f>
        <v>0</v>
      </c>
      <c r="D31" s="273">
        <f>SUM(Základ!K199)</f>
        <v>0</v>
      </c>
      <c r="E31" s="274">
        <f>SUM(C31:D31)</f>
        <v>0</v>
      </c>
      <c r="F31" s="273">
        <f>SUM(Základ!M199)</f>
        <v>0</v>
      </c>
      <c r="G31" s="276"/>
      <c r="H31" s="264" t="s">
        <v>3443</v>
      </c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73">
        <v>30</v>
      </c>
      <c r="B32" s="281">
        <f>Základ!C206</f>
        <v>0</v>
      </c>
      <c r="C32" s="273">
        <f>SUM(Základ!J206)</f>
        <v>0</v>
      </c>
      <c r="D32" s="273">
        <f>SUM(Základ!K206)</f>
        <v>0</v>
      </c>
      <c r="E32" s="274">
        <f>SUM(C32:D32)</f>
        <v>0</v>
      </c>
      <c r="F32" s="273">
        <f>SUM(Základ!M206)</f>
        <v>0</v>
      </c>
      <c r="G32" s="276"/>
      <c r="H32" s="264" t="s">
        <v>3444</v>
      </c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73">
        <v>31</v>
      </c>
      <c r="B33" s="281">
        <f>Základ!C213</f>
        <v>0</v>
      </c>
      <c r="C33" s="273">
        <f>SUM(Základ!J213)</f>
        <v>0</v>
      </c>
      <c r="D33" s="273">
        <f>SUM(Základ!K213)</f>
        <v>0</v>
      </c>
      <c r="E33" s="274">
        <f>SUM(C33:D33)</f>
        <v>0</v>
      </c>
      <c r="F33" s="273">
        <f>SUM(Základ!M213)</f>
        <v>0</v>
      </c>
      <c r="G33" s="276"/>
      <c r="H33" s="264" t="s">
        <v>3445</v>
      </c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73">
        <v>32</v>
      </c>
      <c r="B34" s="281">
        <f>Základ!C220</f>
        <v>0</v>
      </c>
      <c r="C34" s="273">
        <f>SUM(Základ!J220)</f>
        <v>0</v>
      </c>
      <c r="D34" s="273">
        <f>SUM(Základ!K220)</f>
        <v>0</v>
      </c>
      <c r="E34" s="274">
        <f>SUM(C34:D34)</f>
        <v>0</v>
      </c>
      <c r="F34" s="273">
        <f>SUM(Základ!M220)</f>
        <v>0</v>
      </c>
      <c r="G34" s="276"/>
      <c r="H34" s="264" t="s">
        <v>3446</v>
      </c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73">
        <v>33</v>
      </c>
      <c r="B35" s="281">
        <f>Základ!C227</f>
        <v>0</v>
      </c>
      <c r="C35" s="273">
        <f>SUM(Základ!J227)</f>
        <v>0</v>
      </c>
      <c r="D35" s="273">
        <f>SUM(Základ!K227)</f>
        <v>0</v>
      </c>
      <c r="E35" s="274">
        <f>SUM(C35:D35)</f>
        <v>0</v>
      </c>
      <c r="F35" s="273">
        <f>SUM(Základ!M227)</f>
        <v>0</v>
      </c>
      <c r="G35" s="276"/>
      <c r="H35" s="264" t="s">
        <v>3447</v>
      </c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73">
        <v>34</v>
      </c>
      <c r="B36" s="281">
        <f>Základ!C234</f>
        <v>0</v>
      </c>
      <c r="C36" s="273">
        <f>SUM(Základ!J234)</f>
        <v>0</v>
      </c>
      <c r="D36" s="273">
        <f>SUM(Základ!K234)</f>
        <v>0</v>
      </c>
      <c r="E36" s="274">
        <f>SUM(C36:D36)</f>
        <v>0</v>
      </c>
      <c r="F36" s="273">
        <f>SUM(Základ!M234)</f>
        <v>0</v>
      </c>
      <c r="G36" s="276"/>
      <c r="H36" s="264" t="s">
        <v>3448</v>
      </c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73">
        <v>35</v>
      </c>
      <c r="B37" s="281">
        <f>Základ!C241</f>
        <v>0</v>
      </c>
      <c r="C37" s="273">
        <f>SUM(Základ!J241)</f>
        <v>0</v>
      </c>
      <c r="D37" s="273">
        <f>SUM(Základ!K241)</f>
        <v>0</v>
      </c>
      <c r="E37" s="274">
        <f>SUM(C37:D37)</f>
        <v>0</v>
      </c>
      <c r="F37" s="273">
        <f>SUM(Základ!M241)</f>
        <v>0</v>
      </c>
      <c r="G37" s="276"/>
      <c r="H37" s="264" t="s">
        <v>3449</v>
      </c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73">
        <v>36</v>
      </c>
      <c r="B38" s="281">
        <f>Základ!C248</f>
        <v>0</v>
      </c>
      <c r="C38" s="273">
        <f>SUM(Základ!J248)</f>
        <v>0</v>
      </c>
      <c r="D38" s="273">
        <f>SUM(Základ!K248)</f>
        <v>0</v>
      </c>
      <c r="E38" s="274">
        <f>SUM(C38:D38)</f>
        <v>0</v>
      </c>
      <c r="F38" s="273">
        <f>SUM(Základ!M248)</f>
        <v>0</v>
      </c>
      <c r="G38" s="276"/>
      <c r="H38" s="264" t="s">
        <v>3450</v>
      </c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73">
        <v>37</v>
      </c>
      <c r="B39" s="281">
        <f>Základ!C255</f>
        <v>0</v>
      </c>
      <c r="C39" s="273">
        <f>SUM(Základ!J255)</f>
        <v>0</v>
      </c>
      <c r="D39" s="273">
        <f>SUM(Základ!K255)</f>
        <v>0</v>
      </c>
      <c r="E39" s="274">
        <f>SUM(C39:D39)</f>
        <v>0</v>
      </c>
      <c r="F39" s="273">
        <f>SUM(Základ!M255)</f>
        <v>0</v>
      </c>
      <c r="G39" s="276"/>
      <c r="H39" s="264" t="s">
        <v>3451</v>
      </c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73">
        <v>38</v>
      </c>
      <c r="B40" s="281">
        <f>Základ!C262</f>
        <v>0</v>
      </c>
      <c r="C40" s="273">
        <f>SUM(Základ!J262)</f>
        <v>0</v>
      </c>
      <c r="D40" s="273">
        <f>SUM(Základ!K262)</f>
        <v>0</v>
      </c>
      <c r="E40" s="274">
        <f>SUM(C40:D40)</f>
        <v>0</v>
      </c>
      <c r="F40" s="273">
        <f>SUM(Základ!M262)</f>
        <v>0</v>
      </c>
      <c r="G40" s="276"/>
      <c r="H40" s="264" t="s">
        <v>3452</v>
      </c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73">
        <v>39</v>
      </c>
      <c r="B41" s="281">
        <f>Základ!C269</f>
        <v>0</v>
      </c>
      <c r="C41" s="273">
        <f>SUM(Základ!J269)</f>
        <v>0</v>
      </c>
      <c r="D41" s="273">
        <f>SUM(Základ!K269)</f>
        <v>0</v>
      </c>
      <c r="E41" s="274">
        <f>SUM(C41:D41)</f>
        <v>0</v>
      </c>
      <c r="F41" s="273">
        <f>SUM(Základ!M269)</f>
        <v>0</v>
      </c>
      <c r="G41" s="276"/>
      <c r="H41" s="264" t="s">
        <v>3453</v>
      </c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73">
        <v>40</v>
      </c>
      <c r="B42" s="281">
        <f>Základ!C276</f>
        <v>0</v>
      </c>
      <c r="C42" s="273">
        <f>SUM(Základ!J276)</f>
        <v>0</v>
      </c>
      <c r="D42" s="273">
        <f>SUM(Základ!K276)</f>
        <v>0</v>
      </c>
      <c r="E42" s="274">
        <f>SUM(C42:D42)</f>
        <v>0</v>
      </c>
      <c r="F42" s="273">
        <f>SUM(Základ!M276)</f>
        <v>0</v>
      </c>
      <c r="G42" s="276"/>
      <c r="H42" s="264" t="s">
        <v>3454</v>
      </c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73">
        <v>41</v>
      </c>
      <c r="B43" s="281">
        <f>Základ!C283</f>
        <v>0</v>
      </c>
      <c r="C43" s="273">
        <f>SUM(Základ!J283)</f>
        <v>0</v>
      </c>
      <c r="D43" s="273">
        <f>SUM(Základ!K283)</f>
        <v>0</v>
      </c>
      <c r="E43" s="274">
        <f>SUM(C43:D43)</f>
        <v>0</v>
      </c>
      <c r="F43" s="273">
        <f>SUM(Základ!M283)</f>
        <v>0</v>
      </c>
      <c r="G43" s="276"/>
      <c r="H43" s="264" t="s">
        <v>3455</v>
      </c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73">
        <v>42</v>
      </c>
      <c r="B44" s="281">
        <f>Základ!C290</f>
        <v>0</v>
      </c>
      <c r="C44" s="273">
        <f>SUM(Základ!J290)</f>
        <v>0</v>
      </c>
      <c r="D44" s="273">
        <f>SUM(Základ!K290)</f>
        <v>0</v>
      </c>
      <c r="E44" s="274">
        <f>SUM(C44:D44)</f>
        <v>0</v>
      </c>
      <c r="F44" s="273">
        <f>SUM(Základ!M290)</f>
        <v>0</v>
      </c>
      <c r="G44" s="276"/>
      <c r="H44" s="264" t="s">
        <v>3456</v>
      </c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64"/>
      <c r="B45" s="282"/>
      <c r="C45" s="264"/>
      <c r="D45" s="264"/>
      <c r="E45" s="282"/>
      <c r="F45" s="264"/>
      <c r="G45" s="277"/>
      <c r="H45" s="264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64"/>
      <c r="B46" s="282"/>
      <c r="C46" s="264"/>
      <c r="D46" s="264"/>
      <c r="E46" s="282"/>
      <c r="F46" s="264"/>
      <c r="G46" s="277"/>
      <c r="H46" s="264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64"/>
      <c r="B47" s="282"/>
      <c r="C47" s="264"/>
      <c r="D47" s="264"/>
      <c r="E47" s="282"/>
      <c r="F47" s="264"/>
      <c r="G47" s="277"/>
      <c r="H47" s="264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64"/>
      <c r="B48" s="282"/>
      <c r="C48" s="264"/>
      <c r="D48" s="264"/>
      <c r="E48" s="282"/>
      <c r="F48" s="264"/>
      <c r="G48" s="277"/>
      <c r="H48" s="264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64"/>
      <c r="B49" s="282"/>
      <c r="C49" s="264"/>
      <c r="D49" s="264"/>
      <c r="E49" s="282"/>
      <c r="F49" s="264"/>
      <c r="G49" s="277"/>
      <c r="H49" s="264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64"/>
      <c r="B50" s="282"/>
      <c r="C50" s="264"/>
      <c r="D50" s="264"/>
      <c r="E50" s="282"/>
      <c r="F50" s="264"/>
      <c r="G50" s="277"/>
      <c r="H50" s="264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64"/>
      <c r="B51" s="282"/>
      <c r="C51" s="264"/>
      <c r="D51" s="264"/>
      <c r="E51" s="282"/>
      <c r="F51" s="264"/>
      <c r="G51" s="277"/>
      <c r="H51" s="264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64"/>
      <c r="B52" s="282"/>
      <c r="C52" s="264"/>
      <c r="D52" s="264"/>
      <c r="E52" s="282"/>
      <c r="F52" s="264"/>
      <c r="G52" s="277"/>
      <c r="H52" s="264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64"/>
      <c r="B53" s="282"/>
      <c r="C53" s="264"/>
      <c r="D53" s="264"/>
      <c r="E53" s="282"/>
      <c r="F53" s="264"/>
      <c r="G53" s="277"/>
      <c r="H53" s="264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64"/>
      <c r="B54" s="282"/>
      <c r="C54" s="264"/>
      <c r="D54" s="264"/>
      <c r="E54" s="282"/>
      <c r="F54" s="264"/>
      <c r="G54" s="277"/>
      <c r="H54" s="264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64"/>
      <c r="B55" s="282"/>
      <c r="C55" s="264"/>
      <c r="D55" s="264"/>
      <c r="E55" s="282"/>
      <c r="F55" s="264"/>
      <c r="G55" s="277"/>
      <c r="H55" s="264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64"/>
      <c r="B56" s="282"/>
      <c r="C56" s="264"/>
      <c r="D56" s="264"/>
      <c r="E56" s="282"/>
      <c r="F56" s="264"/>
      <c r="G56" s="277"/>
      <c r="H56" s="264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64"/>
      <c r="B57" s="282"/>
      <c r="C57" s="264"/>
      <c r="D57" s="264"/>
      <c r="E57" s="282"/>
      <c r="F57" s="264"/>
      <c r="G57" s="277"/>
      <c r="H57" s="264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64"/>
      <c r="B58" s="282"/>
      <c r="C58" s="264"/>
      <c r="D58" s="264"/>
      <c r="E58" s="282"/>
      <c r="F58" s="264"/>
      <c r="G58" s="277"/>
      <c r="H58" s="264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64"/>
      <c r="B59" s="282"/>
      <c r="C59" s="264"/>
      <c r="D59" s="264"/>
      <c r="E59" s="282"/>
      <c r="F59" s="264"/>
      <c r="G59" s="277"/>
      <c r="H59" s="264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64"/>
      <c r="B60" s="282"/>
      <c r="C60" s="264"/>
      <c r="D60" s="264"/>
      <c r="E60" s="282"/>
      <c r="F60" s="264"/>
      <c r="G60" s="277"/>
      <c r="H60" s="264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64"/>
      <c r="B61" s="282"/>
      <c r="C61" s="264"/>
      <c r="D61" s="264"/>
      <c r="E61" s="282"/>
      <c r="F61" s="264"/>
      <c r="G61" s="277"/>
      <c r="H61" s="264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64"/>
      <c r="B62" s="282"/>
      <c r="C62" s="264"/>
      <c r="D62" s="264"/>
      <c r="E62" s="282"/>
      <c r="F62" s="264"/>
      <c r="G62" s="277"/>
      <c r="H62" s="264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64"/>
      <c r="B63" s="282"/>
      <c r="C63" s="264"/>
      <c r="D63" s="264"/>
      <c r="E63" s="282"/>
      <c r="F63" s="264"/>
      <c r="G63" s="277"/>
      <c r="H63" s="264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64"/>
      <c r="B64" s="282"/>
      <c r="C64" s="264"/>
      <c r="D64" s="264"/>
      <c r="E64" s="282"/>
      <c r="F64" s="264"/>
      <c r="G64" s="277"/>
      <c r="H64" s="264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64"/>
      <c r="B65" s="282"/>
      <c r="C65" s="264"/>
      <c r="D65" s="264"/>
      <c r="E65" s="282"/>
      <c r="F65" s="264"/>
      <c r="G65" s="277"/>
      <c r="H65" s="264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64"/>
      <c r="B66" s="282"/>
      <c r="C66" s="264"/>
      <c r="D66" s="264"/>
      <c r="E66" s="282"/>
      <c r="F66" s="264"/>
      <c r="G66" s="277"/>
      <c r="H66" s="264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64"/>
      <c r="B67" s="282"/>
      <c r="C67" s="264"/>
      <c r="D67" s="264"/>
      <c r="E67" s="282"/>
      <c r="F67" s="264"/>
      <c r="G67" s="277"/>
      <c r="H67" s="264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64"/>
      <c r="B68" s="282"/>
      <c r="C68" s="264"/>
      <c r="D68" s="264"/>
      <c r="E68" s="282"/>
      <c r="F68" s="264"/>
      <c r="G68" s="277"/>
      <c r="H68" s="264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64"/>
      <c r="B69" s="282"/>
      <c r="C69" s="264"/>
      <c r="D69" s="264"/>
      <c r="E69" s="282"/>
      <c r="F69" s="264"/>
      <c r="G69" s="277"/>
      <c r="H69" s="264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64"/>
      <c r="B70" s="282"/>
      <c r="C70" s="264"/>
      <c r="D70" s="264"/>
      <c r="E70" s="282"/>
      <c r="F70" s="264"/>
      <c r="G70" s="277"/>
      <c r="H70" s="264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64"/>
      <c r="B71" s="282"/>
      <c r="C71" s="264"/>
      <c r="D71" s="264"/>
      <c r="E71" s="282"/>
      <c r="F71" s="264"/>
      <c r="G71" s="277"/>
      <c r="H71" s="264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64"/>
      <c r="B72" s="282"/>
      <c r="C72" s="264"/>
      <c r="D72" s="264"/>
      <c r="E72" s="282"/>
      <c r="F72" s="264"/>
      <c r="G72" s="277"/>
      <c r="H72" s="264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64"/>
      <c r="B73" s="282"/>
      <c r="C73" s="264"/>
      <c r="D73" s="264"/>
      <c r="E73" s="282"/>
      <c r="F73" s="264"/>
      <c r="G73" s="277"/>
      <c r="H73" s="264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64"/>
      <c r="B74" s="282"/>
      <c r="C74" s="264"/>
      <c r="D74" s="264"/>
      <c r="E74" s="282"/>
      <c r="F74" s="264"/>
      <c r="G74" s="277"/>
      <c r="H74" s="264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64"/>
      <c r="B75" s="282"/>
      <c r="C75" s="264"/>
      <c r="D75" s="264"/>
      <c r="E75" s="282"/>
      <c r="F75" s="264"/>
      <c r="G75" s="277"/>
      <c r="H75" s="264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64"/>
      <c r="B76" s="282"/>
      <c r="C76" s="264"/>
      <c r="D76" s="264"/>
      <c r="E76" s="282"/>
      <c r="F76" s="264"/>
      <c r="G76" s="277"/>
      <c r="H76" s="264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64"/>
      <c r="B77" s="282"/>
      <c r="C77" s="264"/>
      <c r="D77" s="264"/>
      <c r="E77" s="282"/>
      <c r="F77" s="264"/>
      <c r="G77" s="277"/>
      <c r="H77" s="264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64"/>
      <c r="B78" s="282"/>
      <c r="C78" s="264"/>
      <c r="D78" s="264"/>
      <c r="E78" s="282"/>
      <c r="F78" s="264"/>
      <c r="G78" s="277"/>
      <c r="H78" s="264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64"/>
      <c r="B79" s="282"/>
      <c r="C79" s="264"/>
      <c r="D79" s="264"/>
      <c r="E79" s="282"/>
      <c r="F79" s="264"/>
      <c r="G79" s="277"/>
      <c r="H79" s="264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64"/>
      <c r="B80" s="282"/>
      <c r="C80" s="264"/>
      <c r="D80" s="264"/>
      <c r="E80" s="282"/>
      <c r="F80" s="264"/>
      <c r="G80" s="277"/>
      <c r="H80" s="264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64"/>
      <c r="B81" s="282"/>
      <c r="C81" s="264"/>
      <c r="D81" s="264"/>
      <c r="E81" s="282"/>
      <c r="F81" s="264"/>
      <c r="G81" s="277"/>
      <c r="H81" s="264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64"/>
      <c r="B82" s="282"/>
      <c r="C82" s="264"/>
      <c r="D82" s="264"/>
      <c r="E82" s="282"/>
      <c r="F82" s="264"/>
      <c r="G82" s="277"/>
      <c r="H82" s="264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64"/>
      <c r="B83" s="282"/>
      <c r="C83" s="264"/>
      <c r="D83" s="264"/>
      <c r="E83" s="282"/>
      <c r="F83" s="264"/>
      <c r="G83" s="277"/>
      <c r="H83" s="264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64"/>
      <c r="B84" s="282"/>
      <c r="C84" s="264"/>
      <c r="D84" s="264"/>
      <c r="E84" s="282"/>
      <c r="F84" s="264"/>
      <c r="G84" s="277"/>
      <c r="H84" s="264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64"/>
      <c r="B85" s="282"/>
      <c r="C85" s="264"/>
      <c r="D85" s="264"/>
      <c r="E85" s="282"/>
      <c r="F85" s="264"/>
      <c r="G85" s="277"/>
      <c r="H85" s="264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64"/>
      <c r="B86" s="282"/>
      <c r="C86" s="264"/>
      <c r="D86" s="264"/>
      <c r="E86" s="282"/>
      <c r="F86" s="264"/>
      <c r="G86" s="277"/>
      <c r="H86" s="264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64"/>
      <c r="B87" s="282"/>
      <c r="C87" s="264"/>
      <c r="D87" s="264"/>
      <c r="E87" s="282"/>
      <c r="F87" s="264"/>
      <c r="G87" s="277"/>
      <c r="H87" s="264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64"/>
      <c r="B88" s="282"/>
      <c r="C88" s="264"/>
      <c r="D88" s="264"/>
      <c r="E88" s="282"/>
      <c r="F88" s="264"/>
      <c r="G88" s="277"/>
      <c r="H88" s="264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64"/>
      <c r="B89" s="282"/>
      <c r="C89" s="264"/>
      <c r="D89" s="264"/>
      <c r="E89" s="282"/>
      <c r="F89" s="264"/>
      <c r="G89" s="277"/>
      <c r="H89" s="264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64"/>
      <c r="B90" s="282"/>
      <c r="C90" s="264"/>
      <c r="D90" s="264"/>
      <c r="E90" s="282"/>
      <c r="F90" s="264"/>
      <c r="G90" s="277"/>
      <c r="H90" s="264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64"/>
      <c r="B91" s="282"/>
      <c r="C91" s="264"/>
      <c r="D91" s="264"/>
      <c r="E91" s="282"/>
      <c r="F91" s="264"/>
      <c r="G91" s="277"/>
      <c r="H91" s="264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64"/>
      <c r="B92" s="282"/>
      <c r="C92" s="264"/>
      <c r="D92" s="264"/>
      <c r="E92" s="282"/>
      <c r="F92" s="264"/>
      <c r="G92" s="277"/>
      <c r="H92" s="264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64"/>
      <c r="B93" s="282"/>
      <c r="C93" s="264"/>
      <c r="D93" s="264"/>
      <c r="E93" s="282"/>
      <c r="F93" s="264"/>
      <c r="G93" s="277"/>
      <c r="H93" s="264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64"/>
      <c r="B94" s="282"/>
      <c r="C94" s="264"/>
      <c r="D94" s="264"/>
      <c r="E94" s="282"/>
      <c r="F94" s="264"/>
      <c r="G94" s="277"/>
      <c r="H94" s="264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64"/>
      <c r="B95" s="282"/>
      <c r="C95" s="264"/>
      <c r="D95" s="264"/>
      <c r="E95" s="282"/>
      <c r="F95" s="264"/>
      <c r="G95" s="277"/>
      <c r="H95" s="264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64"/>
      <c r="B96" s="282"/>
      <c r="C96" s="264"/>
      <c r="D96" s="264"/>
      <c r="E96" s="282"/>
      <c r="F96" s="264"/>
      <c r="G96" s="277"/>
      <c r="H96" s="264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64"/>
      <c r="B97" s="282"/>
      <c r="C97" s="264"/>
      <c r="D97" s="264"/>
      <c r="E97" s="282"/>
      <c r="F97" s="264"/>
      <c r="G97" s="277"/>
      <c r="H97" s="264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64"/>
      <c r="B98" s="282"/>
      <c r="C98" s="264"/>
      <c r="D98" s="264"/>
      <c r="E98" s="282"/>
      <c r="F98" s="264"/>
      <c r="G98" s="277"/>
      <c r="H98" s="264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64"/>
      <c r="B99" s="282"/>
      <c r="C99" s="264"/>
      <c r="D99" s="264"/>
      <c r="E99" s="282"/>
      <c r="F99" s="264"/>
      <c r="G99" s="277"/>
      <c r="H99" s="264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64"/>
      <c r="B100" s="282"/>
      <c r="C100" s="264"/>
      <c r="D100" s="264"/>
      <c r="E100" s="282"/>
      <c r="F100" s="264"/>
      <c r="G100" s="277"/>
      <c r="H100" s="264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64"/>
      <c r="B101" s="282"/>
      <c r="C101" s="264"/>
      <c r="D101" s="264"/>
      <c r="E101" s="282"/>
      <c r="F101" s="264"/>
      <c r="G101" s="277"/>
      <c r="H101" s="264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64"/>
      <c r="B102" s="282"/>
      <c r="C102" s="264"/>
      <c r="D102" s="264"/>
      <c r="E102" s="282"/>
      <c r="F102" s="264"/>
      <c r="G102" s="277"/>
      <c r="H102" s="264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64"/>
      <c r="B103" s="282"/>
      <c r="C103" s="264"/>
      <c r="D103" s="264"/>
      <c r="E103" s="282"/>
      <c r="F103" s="264"/>
      <c r="G103" s="277"/>
      <c r="H103" s="264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64"/>
      <c r="B104" s="282"/>
      <c r="C104" s="264"/>
      <c r="D104" s="264"/>
      <c r="E104" s="282"/>
      <c r="F104" s="264"/>
      <c r="G104" s="277"/>
      <c r="H104" s="264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64"/>
      <c r="B105" s="282"/>
      <c r="C105" s="264"/>
      <c r="D105" s="264"/>
      <c r="E105" s="282"/>
      <c r="F105" s="264"/>
      <c r="G105" s="277"/>
      <c r="H105" s="264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64"/>
      <c r="B106" s="282"/>
      <c r="C106" s="264"/>
      <c r="D106" s="264"/>
      <c r="E106" s="282"/>
      <c r="F106" s="264"/>
      <c r="G106" s="277"/>
      <c r="H106" s="264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64"/>
      <c r="B107" s="282"/>
      <c r="C107" s="264"/>
      <c r="D107" s="264"/>
      <c r="E107" s="282"/>
      <c r="F107" s="264"/>
      <c r="G107" s="277"/>
      <c r="H107" s="264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64"/>
      <c r="B108" s="282"/>
      <c r="C108" s="264"/>
      <c r="D108" s="264"/>
      <c r="E108" s="282"/>
      <c r="F108" s="264"/>
      <c r="G108" s="277"/>
      <c r="H108" s="264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64"/>
      <c r="B109" s="282"/>
      <c r="C109" s="264"/>
      <c r="D109" s="264"/>
      <c r="E109" s="282"/>
      <c r="F109" s="264"/>
      <c r="G109" s="277"/>
      <c r="H109" s="264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64"/>
      <c r="B110" s="282"/>
      <c r="C110" s="264"/>
      <c r="D110" s="264"/>
      <c r="E110" s="282"/>
      <c r="F110" s="264"/>
      <c r="G110" s="277"/>
      <c r="H110" s="264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64"/>
      <c r="B111" s="282"/>
      <c r="C111" s="264"/>
      <c r="D111" s="264"/>
      <c r="E111" s="282"/>
      <c r="F111" s="264"/>
      <c r="G111" s="277"/>
      <c r="H111" s="264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64"/>
      <c r="B112" s="282"/>
      <c r="C112" s="264"/>
      <c r="D112" s="264"/>
      <c r="E112" s="282"/>
      <c r="F112" s="264"/>
      <c r="G112" s="277"/>
      <c r="H112" s="264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64"/>
      <c r="B113" s="282"/>
      <c r="C113" s="264"/>
      <c r="D113" s="264"/>
      <c r="E113" s="282"/>
      <c r="F113" s="264"/>
      <c r="G113" s="277"/>
      <c r="H113" s="264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64"/>
      <c r="B114" s="282"/>
      <c r="C114" s="264"/>
      <c r="D114" s="264"/>
      <c r="E114" s="282"/>
      <c r="F114" s="264"/>
      <c r="G114" s="277"/>
      <c r="H114" s="264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64"/>
      <c r="B115" s="282"/>
      <c r="C115" s="264"/>
      <c r="D115" s="264"/>
      <c r="E115" s="282"/>
      <c r="F115" s="264"/>
      <c r="G115" s="277"/>
      <c r="H115" s="264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64"/>
      <c r="B116" s="282"/>
      <c r="C116" s="264"/>
      <c r="D116" s="264"/>
      <c r="E116" s="282"/>
      <c r="F116" s="264"/>
      <c r="G116" s="277"/>
      <c r="H116" s="264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64"/>
      <c r="B117" s="282"/>
      <c r="C117" s="264"/>
      <c r="D117" s="264"/>
      <c r="E117" s="282"/>
      <c r="F117" s="264"/>
      <c r="G117" s="277"/>
      <c r="H117" s="264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64"/>
      <c r="B118" s="282"/>
      <c r="C118" s="264"/>
      <c r="D118" s="264"/>
      <c r="E118" s="282"/>
      <c r="F118" s="264"/>
      <c r="G118" s="277"/>
      <c r="H118" s="264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64"/>
      <c r="B119" s="282"/>
      <c r="C119" s="264"/>
      <c r="D119" s="264"/>
      <c r="E119" s="282"/>
      <c r="F119" s="264"/>
      <c r="G119" s="277"/>
      <c r="H119" s="264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64"/>
      <c r="B120" s="282"/>
      <c r="C120" s="264"/>
      <c r="D120" s="264"/>
      <c r="E120" s="282"/>
      <c r="F120" s="264"/>
      <c r="G120" s="277"/>
      <c r="H120" s="264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64"/>
      <c r="B121" s="282"/>
      <c r="C121" s="264"/>
      <c r="D121" s="264"/>
      <c r="E121" s="282"/>
      <c r="F121" s="264"/>
      <c r="G121" s="277"/>
      <c r="H121" s="264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64"/>
      <c r="B122" s="282"/>
      <c r="C122" s="264"/>
      <c r="D122" s="264"/>
      <c r="E122" s="282"/>
      <c r="F122" s="264"/>
      <c r="G122" s="277"/>
      <c r="H122" s="264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64"/>
      <c r="B123" s="282"/>
      <c r="C123" s="264"/>
      <c r="D123" s="264"/>
      <c r="E123" s="282"/>
      <c r="F123" s="264"/>
      <c r="G123" s="277"/>
      <c r="H123" s="264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64"/>
      <c r="B124" s="282"/>
      <c r="C124" s="264"/>
      <c r="D124" s="264"/>
      <c r="E124" s="282"/>
      <c r="F124" s="264"/>
      <c r="G124" s="277"/>
      <c r="H124" s="264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64"/>
      <c r="B125" s="282"/>
      <c r="C125" s="264"/>
      <c r="D125" s="264"/>
      <c r="E125" s="282"/>
      <c r="F125" s="264"/>
      <c r="G125" s="277"/>
      <c r="H125" s="264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64"/>
      <c r="B126" s="282"/>
      <c r="C126" s="264"/>
      <c r="D126" s="264"/>
      <c r="E126" s="282"/>
      <c r="F126" s="264"/>
      <c r="G126" s="277"/>
      <c r="H126" s="264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64"/>
      <c r="B127" s="282"/>
      <c r="C127" s="264"/>
      <c r="D127" s="264"/>
      <c r="E127" s="282"/>
      <c r="F127" s="264"/>
      <c r="G127" s="277"/>
      <c r="H127" s="264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64"/>
      <c r="B128" s="282"/>
      <c r="C128" s="264"/>
      <c r="D128" s="264"/>
      <c r="E128" s="282"/>
      <c r="F128" s="264"/>
      <c r="G128" s="277"/>
      <c r="H128" s="264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64"/>
      <c r="B129" s="282"/>
      <c r="C129" s="264"/>
      <c r="D129" s="264"/>
      <c r="E129" s="282"/>
      <c r="F129" s="264"/>
      <c r="G129" s="277"/>
      <c r="H129" s="264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64"/>
      <c r="B130" s="282"/>
      <c r="C130" s="264"/>
      <c r="D130" s="264"/>
      <c r="E130" s="282"/>
      <c r="F130" s="264"/>
      <c r="G130" s="277"/>
      <c r="H130" s="264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64"/>
      <c r="B131" s="282"/>
      <c r="C131" s="264"/>
      <c r="D131" s="264"/>
      <c r="E131" s="282"/>
      <c r="F131" s="264"/>
      <c r="G131" s="277"/>
      <c r="H131" s="264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64"/>
      <c r="B132" s="282"/>
      <c r="C132" s="264"/>
      <c r="D132" s="264"/>
      <c r="E132" s="282"/>
      <c r="F132" s="264"/>
      <c r="G132" s="277"/>
      <c r="H132" s="264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64"/>
      <c r="B133" s="282"/>
      <c r="C133" s="264"/>
      <c r="D133" s="264"/>
      <c r="E133" s="282"/>
      <c r="F133" s="264"/>
      <c r="G133" s="277"/>
      <c r="H133" s="264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64"/>
      <c r="B134" s="282"/>
      <c r="C134" s="264"/>
      <c r="D134" s="264"/>
      <c r="E134" s="282"/>
      <c r="F134" s="264"/>
      <c r="G134" s="277"/>
      <c r="H134" s="264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64"/>
      <c r="B135" s="282"/>
      <c r="C135" s="264"/>
      <c r="D135" s="264"/>
      <c r="E135" s="282"/>
      <c r="F135" s="264"/>
      <c r="G135" s="277"/>
      <c r="H135" s="264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64"/>
      <c r="B136" s="282"/>
      <c r="C136" s="264"/>
      <c r="D136" s="264"/>
      <c r="E136" s="282"/>
      <c r="F136" s="264"/>
      <c r="G136" s="277"/>
      <c r="H136" s="264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64"/>
      <c r="B137" s="282"/>
      <c r="C137" s="264"/>
      <c r="D137" s="264"/>
      <c r="E137" s="282"/>
      <c r="F137" s="264"/>
      <c r="G137" s="277"/>
      <c r="H137" s="264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64"/>
      <c r="B138" s="282"/>
      <c r="C138" s="264"/>
      <c r="D138" s="264"/>
      <c r="E138" s="282"/>
      <c r="F138" s="264"/>
      <c r="G138" s="277"/>
      <c r="H138" s="264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64"/>
      <c r="B139" s="282"/>
      <c r="C139" s="264"/>
      <c r="D139" s="264"/>
      <c r="E139" s="282"/>
      <c r="F139" s="264"/>
      <c r="G139" s="277"/>
      <c r="H139" s="264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64"/>
      <c r="B140" s="282"/>
      <c r="C140" s="264"/>
      <c r="D140" s="264"/>
      <c r="E140" s="282"/>
      <c r="F140" s="264"/>
      <c r="G140" s="277"/>
      <c r="H140" s="264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64"/>
      <c r="B141" s="282"/>
      <c r="C141" s="264"/>
      <c r="D141" s="264"/>
      <c r="E141" s="282"/>
      <c r="F141" s="264"/>
      <c r="G141" s="277"/>
      <c r="H141" s="264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64"/>
      <c r="B142" s="282"/>
      <c r="C142" s="264"/>
      <c r="D142" s="264"/>
      <c r="E142" s="282"/>
      <c r="F142" s="264"/>
      <c r="G142" s="277"/>
      <c r="H142" s="264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64"/>
      <c r="B143" s="282"/>
      <c r="C143" s="264"/>
      <c r="D143" s="264"/>
      <c r="E143" s="282"/>
      <c r="F143" s="264"/>
      <c r="G143" s="277"/>
      <c r="H143" s="264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64"/>
      <c r="B144" s="282"/>
      <c r="C144" s="264"/>
      <c r="D144" s="264"/>
      <c r="E144" s="282"/>
      <c r="F144" s="264"/>
      <c r="G144" s="277"/>
      <c r="H144" s="264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64"/>
      <c r="B145" s="282"/>
      <c r="C145" s="264"/>
      <c r="D145" s="264"/>
      <c r="E145" s="282"/>
      <c r="F145" s="264"/>
      <c r="G145" s="277"/>
      <c r="H145" s="264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64"/>
      <c r="B146" s="282"/>
      <c r="C146" s="264"/>
      <c r="D146" s="264"/>
      <c r="E146" s="282"/>
      <c r="F146" s="264"/>
      <c r="G146" s="277"/>
      <c r="H146" s="264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64"/>
      <c r="B147" s="282"/>
      <c r="C147" s="264"/>
      <c r="D147" s="264"/>
      <c r="E147" s="282"/>
      <c r="F147" s="264"/>
      <c r="G147" s="277"/>
      <c r="H147" s="264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64"/>
      <c r="B148" s="282"/>
      <c r="C148" s="264"/>
      <c r="D148" s="264"/>
      <c r="E148" s="282"/>
      <c r="F148" s="264"/>
      <c r="G148" s="277"/>
      <c r="H148" s="264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64"/>
      <c r="B149" s="282"/>
      <c r="C149" s="264"/>
      <c r="D149" s="264"/>
      <c r="E149" s="282"/>
      <c r="F149" s="264"/>
      <c r="G149" s="277"/>
      <c r="H149" s="264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64"/>
      <c r="B150" s="282"/>
      <c r="C150" s="264"/>
      <c r="D150" s="264"/>
      <c r="E150" s="282"/>
      <c r="F150" s="264"/>
      <c r="G150" s="277"/>
      <c r="H150" s="264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64"/>
      <c r="B151" s="282"/>
      <c r="C151" s="264"/>
      <c r="D151" s="264"/>
      <c r="E151" s="282"/>
      <c r="F151" s="264"/>
      <c r="G151" s="277"/>
      <c r="H151" s="264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64"/>
      <c r="B152" s="282"/>
      <c r="C152" s="264"/>
      <c r="D152" s="264"/>
      <c r="E152" s="282"/>
      <c r="F152" s="264"/>
      <c r="G152" s="277"/>
      <c r="H152" s="264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64"/>
      <c r="B153" s="282"/>
      <c r="C153" s="264"/>
      <c r="D153" s="264"/>
      <c r="E153" s="282"/>
      <c r="F153" s="264"/>
      <c r="G153" s="277"/>
      <c r="H153" s="264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64"/>
      <c r="B154" s="282"/>
      <c r="C154" s="264"/>
      <c r="D154" s="264"/>
      <c r="E154" s="282"/>
      <c r="F154" s="264"/>
      <c r="G154" s="277"/>
      <c r="H154" s="264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64"/>
      <c r="B155" s="282"/>
      <c r="C155" s="264"/>
      <c r="D155" s="264"/>
      <c r="E155" s="282"/>
      <c r="F155" s="264"/>
      <c r="G155" s="277"/>
      <c r="H155" s="264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64"/>
      <c r="B156" s="282"/>
      <c r="C156" s="264"/>
      <c r="D156" s="264"/>
      <c r="E156" s="282"/>
      <c r="F156" s="264"/>
      <c r="G156" s="277"/>
      <c r="H156" s="264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64"/>
      <c r="B157" s="282"/>
      <c r="C157" s="264"/>
      <c r="D157" s="264"/>
      <c r="E157" s="282"/>
      <c r="F157" s="264"/>
      <c r="G157" s="277"/>
      <c r="H157" s="264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64"/>
      <c r="B158" s="282"/>
      <c r="C158" s="264"/>
      <c r="D158" s="264"/>
      <c r="E158" s="282"/>
      <c r="F158" s="264"/>
      <c r="G158" s="277"/>
      <c r="H158" s="264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64"/>
      <c r="B159" s="282"/>
      <c r="C159" s="264"/>
      <c r="D159" s="264"/>
      <c r="E159" s="282"/>
      <c r="F159" s="264"/>
      <c r="G159" s="277"/>
      <c r="H159" s="264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64"/>
      <c r="B160" s="282"/>
      <c r="C160" s="264"/>
      <c r="D160" s="264"/>
      <c r="E160" s="282"/>
      <c r="F160" s="264"/>
      <c r="G160" s="277"/>
      <c r="H160" s="264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64"/>
      <c r="B161" s="282"/>
      <c r="C161" s="264"/>
      <c r="D161" s="264"/>
      <c r="E161" s="282"/>
      <c r="F161" s="264"/>
      <c r="G161" s="277"/>
      <c r="H161" s="264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64"/>
      <c r="B162" s="282"/>
      <c r="C162" s="264"/>
      <c r="D162" s="264"/>
      <c r="E162" s="282"/>
      <c r="F162" s="264"/>
      <c r="G162" s="277"/>
      <c r="H162" s="264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64"/>
      <c r="B163" s="282"/>
      <c r="C163" s="264"/>
      <c r="D163" s="264"/>
      <c r="E163" s="282"/>
      <c r="F163" s="264"/>
      <c r="G163" s="277"/>
      <c r="H163" s="264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64"/>
      <c r="B164" s="282"/>
      <c r="C164" s="264"/>
      <c r="D164" s="264"/>
      <c r="E164" s="282"/>
      <c r="F164" s="264"/>
      <c r="G164" s="277"/>
      <c r="H164" s="264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64"/>
      <c r="B165" s="282"/>
      <c r="C165" s="264"/>
      <c r="D165" s="264"/>
      <c r="E165" s="282"/>
      <c r="F165" s="264"/>
      <c r="G165" s="277"/>
      <c r="H165" s="264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64"/>
      <c r="B166" s="282"/>
      <c r="C166" s="264"/>
      <c r="D166" s="264"/>
      <c r="E166" s="282"/>
      <c r="F166" s="264"/>
      <c r="G166" s="277"/>
      <c r="H166" s="264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64"/>
      <c r="B167" s="282"/>
      <c r="C167" s="264"/>
      <c r="D167" s="264"/>
      <c r="E167" s="282"/>
      <c r="F167" s="264"/>
      <c r="G167" s="277"/>
      <c r="H167" s="264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64"/>
      <c r="B168" s="282"/>
      <c r="C168" s="264"/>
      <c r="D168" s="264"/>
      <c r="E168" s="282"/>
      <c r="F168" s="264"/>
      <c r="G168" s="277"/>
      <c r="H168" s="264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64"/>
      <c r="B169" s="282"/>
      <c r="C169" s="264"/>
      <c r="D169" s="264"/>
      <c r="E169" s="282"/>
      <c r="F169" s="264"/>
      <c r="G169" s="277"/>
      <c r="H169" s="264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64"/>
      <c r="B170" s="282"/>
      <c r="C170" s="264"/>
      <c r="D170" s="264"/>
      <c r="E170" s="282"/>
      <c r="F170" s="264"/>
      <c r="G170" s="277"/>
      <c r="H170" s="264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64"/>
      <c r="B171" s="282"/>
      <c r="C171" s="264"/>
      <c r="D171" s="264"/>
      <c r="E171" s="282"/>
      <c r="F171" s="264"/>
      <c r="G171" s="277"/>
      <c r="H171" s="264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64"/>
      <c r="B172" s="282"/>
      <c r="C172" s="264"/>
      <c r="D172" s="264"/>
      <c r="E172" s="282"/>
      <c r="F172" s="264"/>
      <c r="G172" s="277"/>
      <c r="H172" s="264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64"/>
      <c r="B173" s="282"/>
      <c r="C173" s="264"/>
      <c r="D173" s="264"/>
      <c r="E173" s="282"/>
      <c r="F173" s="264"/>
      <c r="G173" s="277"/>
      <c r="H173" s="264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64"/>
      <c r="B174" s="282"/>
      <c r="C174" s="264"/>
      <c r="D174" s="264"/>
      <c r="E174" s="282"/>
      <c r="F174" s="264"/>
      <c r="G174" s="277"/>
      <c r="H174" s="264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64"/>
      <c r="B175" s="282"/>
      <c r="C175" s="264"/>
      <c r="D175" s="264"/>
      <c r="E175" s="282"/>
      <c r="F175" s="264"/>
      <c r="G175" s="277"/>
      <c r="H175" s="264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64"/>
      <c r="B176" s="282"/>
      <c r="C176" s="264"/>
      <c r="D176" s="264"/>
      <c r="E176" s="282"/>
      <c r="F176" s="264"/>
      <c r="G176" s="277"/>
      <c r="H176" s="264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64"/>
      <c r="B177" s="282"/>
      <c r="C177" s="264"/>
      <c r="D177" s="264"/>
      <c r="E177" s="282"/>
      <c r="F177" s="264"/>
      <c r="G177" s="277"/>
      <c r="H177" s="264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64"/>
      <c r="B178" s="282"/>
      <c r="C178" s="264"/>
      <c r="D178" s="264"/>
      <c r="E178" s="282"/>
      <c r="F178" s="264"/>
      <c r="G178" s="277"/>
      <c r="H178" s="264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64"/>
      <c r="B179" s="282"/>
      <c r="C179" s="264"/>
      <c r="D179" s="264"/>
      <c r="E179" s="282"/>
      <c r="F179" s="264"/>
      <c r="G179" s="277"/>
      <c r="H179" s="264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64"/>
      <c r="B180" s="282"/>
      <c r="C180" s="264"/>
      <c r="D180" s="264"/>
      <c r="E180" s="282"/>
      <c r="F180" s="264"/>
      <c r="G180" s="277"/>
      <c r="H180" s="264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64"/>
      <c r="B181" s="282"/>
      <c r="C181" s="264"/>
      <c r="D181" s="264"/>
      <c r="E181" s="282"/>
      <c r="F181" s="264"/>
      <c r="G181" s="277"/>
      <c r="H181" s="264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64"/>
      <c r="B182" s="282"/>
      <c r="C182" s="264"/>
      <c r="D182" s="264"/>
      <c r="E182" s="282"/>
      <c r="F182" s="264"/>
      <c r="G182" s="277"/>
      <c r="H182" s="264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64"/>
      <c r="B183" s="282"/>
      <c r="C183" s="264"/>
      <c r="D183" s="264"/>
      <c r="E183" s="282"/>
      <c r="F183" s="264"/>
      <c r="G183" s="277"/>
      <c r="H183" s="264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64"/>
      <c r="B184" s="282"/>
      <c r="C184" s="264"/>
      <c r="D184" s="264"/>
      <c r="E184" s="282"/>
      <c r="F184" s="264"/>
      <c r="G184" s="277"/>
      <c r="H184" s="264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64"/>
      <c r="B185" s="282"/>
      <c r="C185" s="264"/>
      <c r="D185" s="264"/>
      <c r="E185" s="282"/>
      <c r="F185" s="264"/>
      <c r="G185" s="277"/>
      <c r="H185" s="264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64"/>
      <c r="B186" s="282"/>
      <c r="C186" s="264"/>
      <c r="D186" s="264"/>
      <c r="E186" s="282"/>
      <c r="F186" s="264"/>
      <c r="G186" s="277"/>
      <c r="H186" s="264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64"/>
      <c r="B187" s="282"/>
      <c r="C187" s="264"/>
      <c r="D187" s="264"/>
      <c r="E187" s="282"/>
      <c r="F187" s="264"/>
      <c r="G187" s="277"/>
      <c r="H187" s="264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64"/>
      <c r="B188" s="282"/>
      <c r="C188" s="264"/>
      <c r="D188" s="264"/>
      <c r="E188" s="282"/>
      <c r="F188" s="264"/>
      <c r="G188" s="277"/>
      <c r="H188" s="264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64"/>
      <c r="B189" s="282"/>
      <c r="C189" s="264"/>
      <c r="D189" s="264"/>
      <c r="E189" s="282"/>
      <c r="F189" s="264"/>
      <c r="G189" s="277"/>
      <c r="H189" s="264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64"/>
      <c r="B190" s="282"/>
      <c r="C190" s="264"/>
      <c r="D190" s="264"/>
      <c r="E190" s="282"/>
      <c r="F190" s="264"/>
      <c r="G190" s="277"/>
      <c r="H190" s="264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64"/>
      <c r="B191" s="282"/>
      <c r="C191" s="264"/>
      <c r="D191" s="264"/>
      <c r="E191" s="282"/>
      <c r="F191" s="264"/>
      <c r="G191" s="277"/>
      <c r="H191" s="264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64"/>
      <c r="B192" s="282"/>
      <c r="C192" s="264"/>
      <c r="D192" s="264"/>
      <c r="E192" s="282"/>
      <c r="F192" s="264"/>
      <c r="G192" s="277"/>
      <c r="H192" s="264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64"/>
      <c r="B193" s="282"/>
      <c r="C193" s="264"/>
      <c r="D193" s="264"/>
      <c r="E193" s="282"/>
      <c r="F193" s="264"/>
      <c r="G193" s="277"/>
      <c r="H193" s="264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64"/>
      <c r="B194" s="282"/>
      <c r="C194" s="264"/>
      <c r="D194" s="264"/>
      <c r="E194" s="282"/>
      <c r="F194" s="264"/>
      <c r="G194" s="277"/>
      <c r="H194" s="264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64"/>
      <c r="B195" s="282"/>
      <c r="C195" s="264"/>
      <c r="D195" s="264"/>
      <c r="E195" s="282"/>
      <c r="F195" s="264"/>
      <c r="G195" s="277"/>
      <c r="H195" s="264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64"/>
      <c r="B196" s="282"/>
      <c r="C196" s="264"/>
      <c r="D196" s="264"/>
      <c r="E196" s="282"/>
      <c r="F196" s="264"/>
      <c r="G196" s="277"/>
      <c r="H196" s="264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64"/>
      <c r="B197" s="282"/>
      <c r="C197" s="264"/>
      <c r="D197" s="264"/>
      <c r="E197" s="282"/>
      <c r="F197" s="264"/>
      <c r="G197" s="277"/>
      <c r="H197" s="264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64"/>
      <c r="B198" s="282"/>
      <c r="C198" s="264"/>
      <c r="D198" s="264"/>
      <c r="E198" s="282"/>
      <c r="F198" s="264"/>
      <c r="G198" s="277"/>
      <c r="H198" s="264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64"/>
      <c r="B199" s="282"/>
      <c r="C199" s="264"/>
      <c r="D199" s="264"/>
      <c r="E199" s="282"/>
      <c r="F199" s="264"/>
      <c r="G199" s="277"/>
      <c r="H199" s="264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64"/>
      <c r="B200" s="282"/>
      <c r="C200" s="264"/>
      <c r="D200" s="264"/>
      <c r="E200" s="282"/>
      <c r="F200" s="264"/>
      <c r="G200" s="277"/>
      <c r="H200" s="264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64"/>
      <c r="B201" s="282"/>
      <c r="C201" s="264"/>
      <c r="D201" s="264"/>
      <c r="E201" s="282"/>
      <c r="F201" s="264"/>
      <c r="G201" s="277"/>
      <c r="H201" s="264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64"/>
      <c r="B202" s="282"/>
      <c r="C202" s="264"/>
      <c r="D202" s="264"/>
      <c r="E202" s="282"/>
      <c r="F202" s="264"/>
      <c r="G202" s="277"/>
      <c r="H202" s="264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64"/>
      <c r="B203" s="282"/>
      <c r="C203" s="264"/>
      <c r="D203" s="264"/>
      <c r="E203" s="282"/>
      <c r="F203" s="264"/>
      <c r="G203" s="277"/>
      <c r="H203" s="264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64"/>
      <c r="B204" s="282"/>
      <c r="C204" s="264"/>
      <c r="D204" s="264"/>
      <c r="E204" s="282"/>
      <c r="F204" s="264"/>
      <c r="G204" s="277"/>
      <c r="H204" s="264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64"/>
      <c r="B205" s="282"/>
      <c r="C205" s="264"/>
      <c r="D205" s="264"/>
      <c r="E205" s="282"/>
      <c r="F205" s="264"/>
      <c r="G205" s="277"/>
      <c r="H205" s="264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64"/>
      <c r="B206" s="282"/>
      <c r="C206" s="264"/>
      <c r="D206" s="264"/>
      <c r="E206" s="282"/>
      <c r="F206" s="264"/>
      <c r="G206" s="277"/>
      <c r="H206" s="264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64"/>
      <c r="B207" s="282"/>
      <c r="C207" s="264"/>
      <c r="D207" s="264"/>
      <c r="E207" s="282"/>
      <c r="F207" s="264"/>
      <c r="G207" s="277"/>
      <c r="H207" s="264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64"/>
      <c r="B208" s="282"/>
      <c r="C208" s="264"/>
      <c r="D208" s="264"/>
      <c r="E208" s="282"/>
      <c r="F208" s="264"/>
      <c r="G208" s="277"/>
      <c r="H208" s="264"/>
      <c r="I208" s="277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64"/>
      <c r="B209" s="282"/>
      <c r="C209" s="264"/>
      <c r="D209" s="264"/>
      <c r="E209" s="282"/>
      <c r="F209" s="264"/>
      <c r="G209" s="277"/>
      <c r="H209" s="264"/>
      <c r="I209" s="277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64"/>
      <c r="B210" s="282"/>
      <c r="C210" s="264"/>
      <c r="D210" s="264"/>
      <c r="E210" s="282"/>
      <c r="F210" s="264"/>
      <c r="G210" s="277"/>
      <c r="H210" s="264"/>
      <c r="I210" s="277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64"/>
      <c r="B211" s="282"/>
      <c r="C211" s="264"/>
      <c r="D211" s="264"/>
      <c r="E211" s="282"/>
      <c r="F211" s="264"/>
      <c r="G211" s="277"/>
      <c r="H211" s="264"/>
      <c r="I211" s="277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64"/>
      <c r="B212" s="282"/>
      <c r="C212" s="264"/>
      <c r="D212" s="264"/>
      <c r="E212" s="282"/>
      <c r="F212" s="264"/>
      <c r="G212" s="277"/>
      <c r="H212" s="264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64"/>
      <c r="B213" s="282"/>
      <c r="C213" s="264"/>
      <c r="D213" s="264"/>
      <c r="E213" s="282"/>
      <c r="F213" s="264"/>
      <c r="G213" s="277"/>
      <c r="H213" s="264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64"/>
      <c r="B214" s="282"/>
      <c r="C214" s="264"/>
      <c r="D214" s="264"/>
      <c r="E214" s="282"/>
      <c r="F214" s="264"/>
      <c r="G214" s="277"/>
      <c r="H214" s="264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64"/>
      <c r="B215" s="282"/>
      <c r="C215" s="264"/>
      <c r="D215" s="264"/>
      <c r="E215" s="282"/>
      <c r="F215" s="264"/>
      <c r="G215" s="277"/>
      <c r="H215" s="264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64"/>
      <c r="B216" s="282"/>
      <c r="C216" s="264"/>
      <c r="D216" s="264"/>
      <c r="E216" s="282"/>
      <c r="F216" s="264"/>
      <c r="G216" s="277"/>
      <c r="H216" s="264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64"/>
      <c r="B217" s="282"/>
      <c r="C217" s="264"/>
      <c r="D217" s="264"/>
      <c r="E217" s="282"/>
      <c r="F217" s="264"/>
      <c r="G217" s="277"/>
      <c r="H217" s="264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64"/>
      <c r="B218" s="282"/>
      <c r="C218" s="264"/>
      <c r="D218" s="264"/>
      <c r="E218" s="282"/>
      <c r="F218" s="264"/>
      <c r="G218" s="277"/>
      <c r="H218" s="264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64"/>
      <c r="B219" s="282"/>
      <c r="C219" s="264"/>
      <c r="D219" s="264"/>
      <c r="E219" s="282"/>
      <c r="F219" s="264"/>
      <c r="G219" s="277"/>
      <c r="H219" s="264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64"/>
      <c r="B220" s="282"/>
      <c r="C220" s="264"/>
      <c r="D220" s="264"/>
      <c r="E220" s="282"/>
      <c r="F220" s="264"/>
      <c r="G220" s="277"/>
      <c r="H220" s="264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64"/>
      <c r="B221" s="282"/>
      <c r="C221" s="264"/>
      <c r="D221" s="264"/>
      <c r="E221" s="282"/>
      <c r="F221" s="264"/>
      <c r="G221" s="277"/>
      <c r="H221" s="264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64"/>
      <c r="B222" s="282"/>
      <c r="C222" s="264"/>
      <c r="D222" s="264"/>
      <c r="E222" s="282"/>
      <c r="F222" s="264"/>
      <c r="G222" s="277"/>
      <c r="H222" s="264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64"/>
      <c r="B223" s="282"/>
      <c r="C223" s="264"/>
      <c r="D223" s="264"/>
      <c r="E223" s="282"/>
      <c r="F223" s="264"/>
      <c r="G223" s="277"/>
      <c r="H223" s="264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64"/>
      <c r="B224" s="282"/>
      <c r="C224" s="264"/>
      <c r="D224" s="264"/>
      <c r="E224" s="282"/>
      <c r="F224" s="264"/>
      <c r="G224" s="277"/>
      <c r="H224" s="264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64"/>
      <c r="B225" s="282"/>
      <c r="C225" s="264"/>
      <c r="D225" s="264"/>
      <c r="E225" s="282"/>
      <c r="F225" s="264"/>
      <c r="G225" s="277"/>
      <c r="H225" s="264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64"/>
      <c r="B226" s="282"/>
      <c r="C226" s="264"/>
      <c r="D226" s="264"/>
      <c r="E226" s="282"/>
      <c r="F226" s="264"/>
      <c r="G226" s="277"/>
      <c r="H226" s="264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64"/>
      <c r="B227" s="282"/>
      <c r="C227" s="264"/>
      <c r="D227" s="264"/>
      <c r="E227" s="282"/>
      <c r="F227" s="264"/>
      <c r="G227" s="277"/>
      <c r="H227" s="264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64"/>
      <c r="B228" s="282"/>
      <c r="C228" s="264"/>
      <c r="D228" s="264"/>
      <c r="E228" s="282"/>
      <c r="F228" s="264"/>
      <c r="G228" s="277"/>
      <c r="H228" s="264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64"/>
      <c r="B229" s="282"/>
      <c r="C229" s="264"/>
      <c r="D229" s="264"/>
      <c r="E229" s="282"/>
      <c r="F229" s="264"/>
      <c r="G229" s="277"/>
      <c r="H229" s="264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64"/>
      <c r="B230" s="282"/>
      <c r="C230" s="264"/>
      <c r="D230" s="264"/>
      <c r="E230" s="282"/>
      <c r="F230" s="264"/>
      <c r="G230" s="277"/>
      <c r="H230" s="264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64"/>
      <c r="B231" s="282"/>
      <c r="C231" s="264"/>
      <c r="D231" s="264"/>
      <c r="E231" s="282"/>
      <c r="F231" s="264"/>
      <c r="G231" s="277"/>
      <c r="H231" s="264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64"/>
      <c r="B232" s="282"/>
      <c r="C232" s="264"/>
      <c r="D232" s="264"/>
      <c r="E232" s="282"/>
      <c r="F232" s="264"/>
      <c r="G232" s="277"/>
      <c r="H232" s="264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64"/>
      <c r="B233" s="282"/>
      <c r="C233" s="264"/>
      <c r="D233" s="264"/>
      <c r="E233" s="282"/>
      <c r="F233" s="264"/>
      <c r="G233" s="277"/>
      <c r="H233" s="264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64"/>
      <c r="B234" s="282"/>
      <c r="C234" s="264"/>
      <c r="D234" s="264"/>
      <c r="E234" s="282"/>
      <c r="F234" s="264"/>
      <c r="G234" s="277"/>
      <c r="H234" s="264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64"/>
      <c r="B235" s="282"/>
      <c r="C235" s="264"/>
      <c r="D235" s="264"/>
      <c r="E235" s="282"/>
      <c r="F235" s="264"/>
      <c r="G235" s="277"/>
      <c r="H235" s="264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64"/>
      <c r="B236" s="282"/>
      <c r="C236" s="264"/>
      <c r="D236" s="264"/>
      <c r="E236" s="282"/>
      <c r="F236" s="264"/>
      <c r="G236" s="277"/>
      <c r="H236" s="264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64"/>
      <c r="B237" s="282"/>
      <c r="C237" s="264"/>
      <c r="D237" s="264"/>
      <c r="E237" s="282"/>
      <c r="F237" s="264"/>
      <c r="G237" s="277"/>
      <c r="H237" s="264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64"/>
      <c r="B238" s="282"/>
      <c r="C238" s="264"/>
      <c r="D238" s="264"/>
      <c r="E238" s="282"/>
      <c r="F238" s="264"/>
      <c r="G238" s="277"/>
      <c r="H238" s="264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64"/>
      <c r="B239" s="282"/>
      <c r="C239" s="264"/>
      <c r="D239" s="264"/>
      <c r="E239" s="282"/>
      <c r="F239" s="264"/>
      <c r="G239" s="277"/>
      <c r="H239" s="264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64"/>
      <c r="B240" s="282"/>
      <c r="C240" s="264"/>
      <c r="D240" s="264"/>
      <c r="E240" s="282"/>
      <c r="F240" s="264"/>
      <c r="G240" s="277"/>
      <c r="H240" s="264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64"/>
      <c r="B241" s="282"/>
      <c r="C241" s="264"/>
      <c r="D241" s="264"/>
      <c r="E241" s="282"/>
      <c r="F241" s="264"/>
      <c r="G241" s="277"/>
      <c r="H241" s="264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64"/>
      <c r="B242" s="282"/>
      <c r="C242" s="264"/>
      <c r="D242" s="264"/>
      <c r="E242" s="282"/>
      <c r="F242" s="264"/>
      <c r="G242" s="277"/>
      <c r="H242" s="264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64"/>
      <c r="B243" s="282"/>
      <c r="C243" s="264"/>
      <c r="D243" s="264"/>
      <c r="E243" s="282"/>
      <c r="F243" s="264"/>
      <c r="G243" s="277"/>
      <c r="H243" s="264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64"/>
      <c r="B244" s="282"/>
      <c r="C244" s="264"/>
      <c r="D244" s="264"/>
      <c r="E244" s="282"/>
      <c r="F244" s="264"/>
      <c r="G244" s="277"/>
      <c r="H244" s="264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64"/>
      <c r="B245" s="282"/>
      <c r="C245" s="264"/>
      <c r="D245" s="264"/>
      <c r="E245" s="282"/>
      <c r="F245" s="264"/>
      <c r="G245" s="277"/>
      <c r="H245" s="264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64"/>
      <c r="B246" s="282"/>
      <c r="C246" s="264"/>
      <c r="D246" s="264"/>
      <c r="E246" s="282"/>
      <c r="F246" s="264"/>
      <c r="G246" s="277"/>
      <c r="H246" s="264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64"/>
      <c r="B247" s="282"/>
      <c r="C247" s="264"/>
      <c r="D247" s="264"/>
      <c r="E247" s="282"/>
      <c r="F247" s="264"/>
      <c r="G247" s="277"/>
      <c r="H247" s="264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64"/>
      <c r="B248" s="282"/>
      <c r="C248" s="264"/>
      <c r="D248" s="264"/>
      <c r="E248" s="282"/>
      <c r="F248" s="264"/>
      <c r="G248" s="277"/>
      <c r="H248" s="264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64"/>
      <c r="B249" s="282"/>
      <c r="C249" s="264"/>
      <c r="D249" s="264"/>
      <c r="E249" s="282"/>
      <c r="F249" s="264"/>
      <c r="G249" s="277"/>
      <c r="H249" s="264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64"/>
      <c r="B250" s="282"/>
      <c r="C250" s="264"/>
      <c r="D250" s="264"/>
      <c r="E250" s="282"/>
      <c r="F250" s="264"/>
      <c r="G250" s="277"/>
      <c r="H250" s="264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64"/>
      <c r="B251" s="282"/>
      <c r="C251" s="264"/>
      <c r="D251" s="264"/>
      <c r="E251" s="282"/>
      <c r="F251" s="264"/>
      <c r="G251" s="277"/>
      <c r="H251" s="264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64"/>
      <c r="B252" s="282"/>
      <c r="C252" s="264"/>
      <c r="D252" s="264"/>
      <c r="E252" s="282"/>
      <c r="F252" s="264"/>
      <c r="G252" s="277"/>
      <c r="H252" s="264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64"/>
      <c r="B253" s="282"/>
      <c r="C253" s="264"/>
      <c r="D253" s="264"/>
      <c r="E253" s="282"/>
      <c r="F253" s="264"/>
      <c r="G253" s="277"/>
      <c r="H253" s="264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64"/>
      <c r="B254" s="282"/>
      <c r="C254" s="264"/>
      <c r="D254" s="264"/>
      <c r="E254" s="282"/>
      <c r="F254" s="264"/>
      <c r="G254" s="277"/>
      <c r="H254" s="264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64"/>
      <c r="B255" s="282"/>
      <c r="C255" s="264"/>
      <c r="D255" s="264"/>
      <c r="E255" s="282"/>
      <c r="F255" s="264"/>
      <c r="G255" s="277"/>
      <c r="H255" s="264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64"/>
      <c r="B256" s="282"/>
      <c r="C256" s="264"/>
      <c r="D256" s="264"/>
      <c r="E256" s="282"/>
      <c r="F256" s="264"/>
      <c r="G256" s="277"/>
      <c r="H256" s="264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64"/>
      <c r="B257" s="282"/>
      <c r="C257" s="264"/>
      <c r="D257" s="264"/>
      <c r="E257" s="282"/>
      <c r="F257" s="264"/>
      <c r="G257" s="277"/>
      <c r="H257" s="264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64"/>
      <c r="B258" s="282"/>
      <c r="C258" s="264"/>
      <c r="D258" s="264"/>
      <c r="E258" s="282"/>
      <c r="F258" s="264"/>
      <c r="G258" s="277"/>
      <c r="H258" s="264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64"/>
      <c r="B259" s="282"/>
      <c r="C259" s="264"/>
      <c r="D259" s="264"/>
      <c r="E259" s="282"/>
      <c r="F259" s="264"/>
      <c r="G259" s="277"/>
      <c r="H259" s="264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64"/>
      <c r="B260" s="282"/>
      <c r="C260" s="264"/>
      <c r="D260" s="264"/>
      <c r="E260" s="282"/>
      <c r="F260" s="264"/>
      <c r="G260" s="277"/>
      <c r="H260" s="264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64"/>
      <c r="B261" s="282"/>
      <c r="C261" s="264"/>
      <c r="D261" s="264"/>
      <c r="E261" s="282"/>
      <c r="F261" s="264"/>
      <c r="G261" s="277"/>
      <c r="H261" s="264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64"/>
      <c r="B262" s="282"/>
      <c r="C262" s="264"/>
      <c r="D262" s="264"/>
      <c r="E262" s="282"/>
      <c r="F262" s="264"/>
      <c r="G262" s="277"/>
      <c r="H262" s="264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64"/>
      <c r="B263" s="282"/>
      <c r="C263" s="264"/>
      <c r="D263" s="264"/>
      <c r="E263" s="282"/>
      <c r="F263" s="264"/>
      <c r="G263" s="277"/>
      <c r="H263" s="264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64"/>
      <c r="B264" s="282"/>
      <c r="C264" s="264"/>
      <c r="D264" s="264"/>
      <c r="E264" s="282"/>
      <c r="F264" s="264"/>
      <c r="G264" s="277"/>
      <c r="H264" s="264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64"/>
      <c r="B265" s="282"/>
      <c r="C265" s="264"/>
      <c r="D265" s="264"/>
      <c r="E265" s="282"/>
      <c r="F265" s="264"/>
      <c r="G265" s="277"/>
      <c r="H265" s="264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64"/>
      <c r="B266" s="282"/>
      <c r="C266" s="264"/>
      <c r="D266" s="264"/>
      <c r="E266" s="282"/>
      <c r="F266" s="264"/>
      <c r="G266" s="277"/>
      <c r="H266" s="264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64"/>
      <c r="B267" s="282"/>
      <c r="C267" s="264"/>
      <c r="D267" s="264"/>
      <c r="E267" s="282"/>
      <c r="F267" s="264"/>
      <c r="G267" s="277"/>
      <c r="H267" s="264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64"/>
      <c r="B268" s="282"/>
      <c r="C268" s="264"/>
      <c r="D268" s="264"/>
      <c r="E268" s="282"/>
      <c r="F268" s="264"/>
      <c r="G268" s="277"/>
      <c r="H268" s="264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64"/>
      <c r="B269" s="282"/>
      <c r="C269" s="264"/>
      <c r="D269" s="264"/>
      <c r="E269" s="282"/>
      <c r="F269" s="264"/>
      <c r="G269" s="277"/>
      <c r="H269" s="264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64"/>
      <c r="B270" s="282"/>
      <c r="C270" s="264"/>
      <c r="D270" s="264"/>
      <c r="E270" s="282"/>
      <c r="F270" s="264"/>
      <c r="G270" s="277"/>
      <c r="H270" s="264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64"/>
      <c r="B271" s="282"/>
      <c r="C271" s="264"/>
      <c r="D271" s="264"/>
      <c r="E271" s="282"/>
      <c r="F271" s="264"/>
      <c r="G271" s="277"/>
      <c r="H271" s="264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64"/>
      <c r="B272" s="282"/>
      <c r="C272" s="264"/>
      <c r="D272" s="264"/>
      <c r="E272" s="282"/>
      <c r="F272" s="264"/>
      <c r="G272" s="277"/>
      <c r="H272" s="264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64"/>
      <c r="B273" s="282"/>
      <c r="C273" s="264"/>
      <c r="D273" s="264"/>
      <c r="E273" s="282"/>
      <c r="F273" s="264"/>
      <c r="G273" s="277"/>
      <c r="H273" s="264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64"/>
      <c r="B274" s="282"/>
      <c r="C274" s="264"/>
      <c r="D274" s="264"/>
      <c r="E274" s="282"/>
      <c r="F274" s="264"/>
      <c r="G274" s="277"/>
      <c r="H274" s="264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64"/>
      <c r="B275" s="282"/>
      <c r="C275" s="264"/>
      <c r="D275" s="264"/>
      <c r="E275" s="282"/>
      <c r="F275" s="264"/>
      <c r="G275" s="277"/>
      <c r="H275" s="264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64"/>
      <c r="B276" s="282"/>
      <c r="C276" s="264"/>
      <c r="D276" s="264"/>
      <c r="E276" s="282"/>
      <c r="F276" s="264"/>
      <c r="G276" s="277"/>
      <c r="H276" s="264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64"/>
      <c r="B277" s="282"/>
      <c r="C277" s="264"/>
      <c r="D277" s="264"/>
      <c r="E277" s="282"/>
      <c r="F277" s="264"/>
      <c r="G277" s="277"/>
      <c r="H277" s="264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64"/>
      <c r="B278" s="282"/>
      <c r="C278" s="264"/>
      <c r="D278" s="264"/>
      <c r="E278" s="282"/>
      <c r="F278" s="264"/>
      <c r="G278" s="277"/>
      <c r="H278" s="264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64"/>
      <c r="B279" s="282"/>
      <c r="C279" s="264"/>
      <c r="D279" s="264"/>
      <c r="E279" s="282"/>
      <c r="F279" s="264"/>
      <c r="G279" s="277"/>
      <c r="H279" s="264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64"/>
      <c r="B280" s="282"/>
      <c r="C280" s="264"/>
      <c r="D280" s="264"/>
      <c r="E280" s="282"/>
      <c r="F280" s="264"/>
      <c r="G280" s="277"/>
      <c r="H280" s="264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64"/>
      <c r="B281" s="282"/>
      <c r="C281" s="264"/>
      <c r="D281" s="264"/>
      <c r="E281" s="282"/>
      <c r="F281" s="264"/>
      <c r="G281" s="277"/>
      <c r="H281" s="264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64"/>
      <c r="B282" s="282"/>
      <c r="C282" s="264"/>
      <c r="D282" s="264"/>
      <c r="E282" s="282"/>
      <c r="F282" s="264"/>
      <c r="G282" s="277"/>
      <c r="H282" s="264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64"/>
      <c r="B283" s="282"/>
      <c r="C283" s="264"/>
      <c r="D283" s="264"/>
      <c r="E283" s="282"/>
      <c r="F283" s="264"/>
      <c r="G283" s="277"/>
      <c r="H283" s="264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64"/>
      <c r="B284" s="282"/>
      <c r="C284" s="264"/>
      <c r="D284" s="264"/>
      <c r="E284" s="282"/>
      <c r="F284" s="264"/>
      <c r="G284" s="277"/>
      <c r="H284" s="264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64"/>
      <c r="B285" s="282"/>
      <c r="C285" s="264"/>
      <c r="D285" s="264"/>
      <c r="E285" s="282"/>
      <c r="F285" s="264"/>
      <c r="G285" s="277"/>
      <c r="H285" s="264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64"/>
      <c r="B286" s="282"/>
      <c r="C286" s="264"/>
      <c r="D286" s="264"/>
      <c r="E286" s="282"/>
      <c r="F286" s="264"/>
      <c r="G286" s="277"/>
      <c r="H286" s="264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64"/>
      <c r="B287" s="282"/>
      <c r="C287" s="264"/>
      <c r="D287" s="264"/>
      <c r="E287" s="282"/>
      <c r="F287" s="264"/>
      <c r="G287" s="277"/>
      <c r="H287" s="264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64"/>
      <c r="B288" s="282"/>
      <c r="C288" s="264"/>
      <c r="D288" s="264"/>
      <c r="E288" s="282"/>
      <c r="F288" s="264"/>
      <c r="G288" s="277"/>
      <c r="H288" s="264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64"/>
      <c r="B289" s="282"/>
      <c r="C289" s="264"/>
      <c r="D289" s="264"/>
      <c r="E289" s="282"/>
      <c r="F289" s="264"/>
      <c r="G289" s="277"/>
      <c r="H289" s="264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64"/>
      <c r="B290" s="282"/>
      <c r="C290" s="264"/>
      <c r="D290" s="264"/>
      <c r="E290" s="282"/>
      <c r="F290" s="264"/>
      <c r="G290" s="277"/>
      <c r="H290" s="264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64"/>
      <c r="B291" s="282"/>
      <c r="C291" s="264"/>
      <c r="D291" s="264"/>
      <c r="E291" s="282"/>
      <c r="F291" s="264"/>
      <c r="G291" s="277"/>
      <c r="H291" s="264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64"/>
      <c r="B292" s="282"/>
      <c r="C292" s="264"/>
      <c r="D292" s="264"/>
      <c r="E292" s="282"/>
      <c r="F292" s="264"/>
      <c r="G292" s="277"/>
      <c r="H292" s="264"/>
      <c r="I292" s="277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64"/>
      <c r="B293" s="282"/>
      <c r="C293" s="264"/>
      <c r="D293" s="264"/>
      <c r="E293" s="282"/>
      <c r="F293" s="264"/>
      <c r="G293" s="277"/>
      <c r="H293" s="264"/>
      <c r="I293" s="277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64"/>
      <c r="B294" s="282"/>
      <c r="C294" s="264"/>
      <c r="D294" s="264"/>
      <c r="E294" s="282"/>
      <c r="F294" s="264"/>
      <c r="G294" s="277"/>
      <c r="H294" s="264"/>
      <c r="I294" s="277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64"/>
      <c r="B295" s="282"/>
      <c r="C295" s="264"/>
      <c r="D295" s="264"/>
      <c r="E295" s="282"/>
      <c r="F295" s="264"/>
      <c r="G295" s="277"/>
      <c r="H295" s="264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64"/>
      <c r="B296" s="282"/>
      <c r="C296" s="264"/>
      <c r="D296" s="264"/>
      <c r="E296" s="282"/>
      <c r="F296" s="264"/>
      <c r="G296" s="277"/>
      <c r="H296" s="264"/>
      <c r="I296" s="277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82"/>
      <c r="C297" s="264"/>
      <c r="D297" s="264"/>
      <c r="E297" s="282"/>
      <c r="F297" s="264"/>
      <c r="G297" s="277"/>
      <c r="H297" s="264"/>
      <c r="I297" s="277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82"/>
      <c r="C298" s="264"/>
      <c r="D298" s="264"/>
      <c r="E298" s="282"/>
      <c r="F298" s="264"/>
      <c r="G298" s="277"/>
      <c r="H298" s="264"/>
      <c r="I298" s="277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82"/>
      <c r="C299" s="264"/>
      <c r="D299" s="264"/>
      <c r="E299" s="282"/>
      <c r="F299" s="264"/>
      <c r="G299" s="277"/>
      <c r="H299" s="264"/>
      <c r="I299" s="277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82"/>
      <c r="C300" s="264"/>
      <c r="D300" s="264"/>
      <c r="E300" s="282"/>
      <c r="F300" s="264"/>
      <c r="G300" s="277"/>
      <c r="H300" s="264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82"/>
      <c r="C301" s="264"/>
      <c r="D301" s="264"/>
      <c r="E301" s="282"/>
      <c r="F301" s="264"/>
      <c r="G301" s="277"/>
      <c r="H301" s="264"/>
      <c r="I301" s="277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82"/>
      <c r="C302" s="264"/>
      <c r="D302" s="264"/>
      <c r="E302" s="282"/>
      <c r="F302" s="264"/>
      <c r="G302" s="277"/>
      <c r="H302" s="264"/>
      <c r="I302" s="277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82"/>
      <c r="C303" s="264"/>
      <c r="D303" s="264"/>
      <c r="E303" s="282"/>
      <c r="F303" s="264"/>
      <c r="G303" s="277"/>
      <c r="H303" s="264"/>
      <c r="I303" s="277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82"/>
      <c r="C304" s="264"/>
      <c r="D304" s="264"/>
      <c r="E304" s="282"/>
      <c r="F304" s="264"/>
      <c r="G304" s="277"/>
      <c r="H304" s="264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82"/>
      <c r="C305" s="264"/>
      <c r="D305" s="264"/>
      <c r="E305" s="282"/>
      <c r="F305" s="264"/>
      <c r="G305" s="277"/>
      <c r="H305" s="264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82"/>
      <c r="C306" s="264"/>
      <c r="D306" s="264"/>
      <c r="E306" s="282"/>
      <c r="F306" s="264"/>
      <c r="G306" s="277"/>
      <c r="H306" s="264"/>
      <c r="I306" s="277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82"/>
      <c r="C307" s="264"/>
      <c r="D307" s="264"/>
      <c r="E307" s="282"/>
      <c r="F307" s="264"/>
      <c r="G307" s="277"/>
      <c r="H307" s="264"/>
      <c r="I307" s="277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82"/>
      <c r="C308" s="264"/>
      <c r="D308" s="264"/>
      <c r="E308" s="282"/>
      <c r="F308" s="264"/>
      <c r="G308" s="277"/>
      <c r="H308" s="264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82"/>
      <c r="C309" s="264"/>
      <c r="D309" s="264"/>
      <c r="E309" s="282"/>
      <c r="F309" s="264"/>
      <c r="G309" s="277"/>
      <c r="H309" s="264"/>
      <c r="I309" s="277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82"/>
      <c r="C310" s="264"/>
      <c r="D310" s="264"/>
      <c r="E310" s="282"/>
      <c r="F310" s="264"/>
      <c r="G310" s="277"/>
      <c r="H310" s="264"/>
      <c r="I310" s="277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82"/>
      <c r="C311" s="264"/>
      <c r="D311" s="264"/>
      <c r="E311" s="282"/>
      <c r="F311" s="264"/>
      <c r="G311" s="277"/>
      <c r="H311" s="264"/>
      <c r="I311" s="277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82"/>
      <c r="C312" s="264"/>
      <c r="D312" s="264"/>
      <c r="E312" s="282"/>
      <c r="F312" s="264"/>
      <c r="G312" s="277"/>
      <c r="H312" s="264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82"/>
      <c r="C313" s="264"/>
      <c r="D313" s="264"/>
      <c r="E313" s="282"/>
      <c r="F313" s="264"/>
      <c r="G313" s="277"/>
      <c r="H313" s="264"/>
      <c r="I313" s="277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82"/>
      <c r="C314" s="264"/>
      <c r="D314" s="264"/>
      <c r="E314" s="282"/>
      <c r="F314" s="264"/>
      <c r="G314" s="277"/>
      <c r="H314" s="264"/>
      <c r="I314" s="277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82"/>
      <c r="C315" s="264"/>
      <c r="D315" s="264"/>
      <c r="E315" s="282"/>
      <c r="F315" s="264"/>
      <c r="G315" s="277"/>
      <c r="H315" s="264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82"/>
      <c r="C316" s="264"/>
      <c r="D316" s="264"/>
      <c r="E316" s="282"/>
      <c r="F316" s="264"/>
      <c r="G316" s="277"/>
      <c r="H316" s="264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82"/>
      <c r="C317" s="264"/>
      <c r="D317" s="264"/>
      <c r="E317" s="282"/>
      <c r="F317" s="264"/>
      <c r="G317" s="277"/>
      <c r="H317" s="264"/>
      <c r="I317" s="277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82"/>
      <c r="C318" s="264"/>
      <c r="D318" s="264"/>
      <c r="E318" s="282"/>
      <c r="F318" s="264"/>
      <c r="G318" s="277"/>
      <c r="H318" s="264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82"/>
      <c r="C319" s="264"/>
      <c r="D319" s="264"/>
      <c r="E319" s="282"/>
      <c r="F319" s="264"/>
      <c r="G319" s="277"/>
      <c r="H319" s="264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82"/>
      <c r="C320" s="264"/>
      <c r="D320" s="264"/>
      <c r="E320" s="282"/>
      <c r="F320" s="264"/>
      <c r="G320" s="277"/>
      <c r="H320" s="264"/>
      <c r="I320" s="277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82"/>
      <c r="C321" s="264"/>
      <c r="D321" s="264"/>
      <c r="E321" s="282"/>
      <c r="F321" s="264"/>
      <c r="G321" s="277"/>
      <c r="H321" s="264"/>
      <c r="I321" s="277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82"/>
      <c r="C322" s="264"/>
      <c r="D322" s="264"/>
      <c r="E322" s="282"/>
      <c r="F322" s="264"/>
      <c r="G322" s="277"/>
      <c r="H322" s="264"/>
      <c r="I322" s="277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82"/>
      <c r="C323" s="264"/>
      <c r="D323" s="264"/>
      <c r="E323" s="282"/>
      <c r="F323" s="264"/>
      <c r="G323" s="277"/>
      <c r="H323" s="264"/>
      <c r="I323" s="277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82"/>
      <c r="C324" s="264"/>
      <c r="D324" s="264"/>
      <c r="E324" s="282"/>
      <c r="F324" s="264"/>
      <c r="G324" s="277"/>
      <c r="H324" s="264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82"/>
      <c r="C325" s="264"/>
      <c r="D325" s="264"/>
      <c r="E325" s="282"/>
      <c r="F325" s="264"/>
      <c r="G325" s="277"/>
      <c r="H325" s="264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82"/>
      <c r="C326" s="264"/>
      <c r="D326" s="264"/>
      <c r="E326" s="282"/>
      <c r="F326" s="264"/>
      <c r="G326" s="277"/>
      <c r="H326" s="264"/>
      <c r="I326" s="277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82"/>
      <c r="C327" s="264"/>
      <c r="D327" s="264"/>
      <c r="E327" s="282"/>
      <c r="F327" s="264"/>
      <c r="G327" s="277"/>
      <c r="H327" s="264"/>
      <c r="I327" s="277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82"/>
      <c r="C328" s="264"/>
      <c r="D328" s="264"/>
      <c r="E328" s="282"/>
      <c r="F328" s="264"/>
      <c r="G328" s="277"/>
      <c r="H328" s="264"/>
      <c r="I328" s="277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82"/>
      <c r="C329" s="264"/>
      <c r="D329" s="264"/>
      <c r="E329" s="282"/>
      <c r="F329" s="264"/>
      <c r="G329" s="277"/>
      <c r="H329" s="264"/>
      <c r="I329" s="277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82"/>
      <c r="C330" s="264"/>
      <c r="D330" s="264"/>
      <c r="E330" s="282"/>
      <c r="F330" s="264"/>
      <c r="G330" s="277"/>
      <c r="H330" s="264"/>
      <c r="I330" s="277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82"/>
      <c r="C331" s="264"/>
      <c r="D331" s="264"/>
      <c r="E331" s="282"/>
      <c r="F331" s="264"/>
      <c r="G331" s="277"/>
      <c r="H331" s="264"/>
      <c r="I331" s="277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82"/>
      <c r="C332" s="264"/>
      <c r="D332" s="264"/>
      <c r="E332" s="282"/>
      <c r="F332" s="264"/>
      <c r="G332" s="277"/>
      <c r="H332" s="264"/>
      <c r="I332" s="277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82"/>
      <c r="C333" s="264"/>
      <c r="D333" s="264"/>
      <c r="E333" s="282"/>
      <c r="F333" s="264"/>
      <c r="G333" s="277"/>
      <c r="H333" s="264"/>
      <c r="I333" s="277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82"/>
      <c r="C334" s="264"/>
      <c r="D334" s="264"/>
      <c r="E334" s="282"/>
      <c r="F334" s="264"/>
      <c r="G334" s="277"/>
      <c r="H334" s="264"/>
      <c r="I334" s="277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82"/>
      <c r="C335" s="264"/>
      <c r="D335" s="264"/>
      <c r="E335" s="282"/>
      <c r="F335" s="264"/>
      <c r="G335" s="277"/>
      <c r="H335" s="264"/>
      <c r="I335" s="277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82"/>
      <c r="C336" s="264"/>
      <c r="D336" s="264"/>
      <c r="E336" s="282"/>
      <c r="F336" s="264"/>
      <c r="G336" s="277"/>
      <c r="H336" s="264"/>
      <c r="I336" s="277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82"/>
      <c r="C337" s="264"/>
      <c r="D337" s="264"/>
      <c r="E337" s="282"/>
      <c r="F337" s="264"/>
      <c r="G337" s="277"/>
      <c r="H337" s="264"/>
      <c r="I337" s="277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82"/>
      <c r="C338" s="264"/>
      <c r="D338" s="264"/>
      <c r="E338" s="282"/>
      <c r="F338" s="264"/>
      <c r="G338" s="277"/>
      <c r="H338" s="264"/>
      <c r="I338" s="277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82"/>
      <c r="C339" s="264"/>
      <c r="D339" s="264"/>
      <c r="E339" s="282"/>
      <c r="F339" s="264"/>
      <c r="G339" s="277"/>
      <c r="H339" s="264"/>
      <c r="I339" s="277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82"/>
      <c r="C340" s="264"/>
      <c r="D340" s="264"/>
      <c r="E340" s="282"/>
      <c r="F340" s="264"/>
      <c r="G340" s="277"/>
      <c r="H340" s="264"/>
      <c r="I340" s="277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82"/>
      <c r="C341" s="264"/>
      <c r="D341" s="264"/>
      <c r="E341" s="282"/>
      <c r="F341" s="264"/>
      <c r="G341" s="277"/>
      <c r="H341" s="264"/>
      <c r="I341" s="277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82"/>
      <c r="C342" s="264"/>
      <c r="D342" s="264"/>
      <c r="E342" s="282"/>
      <c r="F342" s="264"/>
      <c r="G342" s="277"/>
      <c r="H342" s="264"/>
      <c r="I342" s="277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82"/>
      <c r="C343" s="264"/>
      <c r="D343" s="264"/>
      <c r="E343" s="282"/>
      <c r="F343" s="264"/>
      <c r="G343" s="277"/>
      <c r="H343" s="264"/>
      <c r="I343" s="277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82"/>
      <c r="C344" s="264"/>
      <c r="D344" s="264"/>
      <c r="E344" s="282"/>
      <c r="F344" s="264"/>
      <c r="G344" s="277"/>
      <c r="H344" s="264"/>
      <c r="I344" s="277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82"/>
      <c r="C345" s="264"/>
      <c r="D345" s="264"/>
      <c r="E345" s="282"/>
      <c r="F345" s="264"/>
      <c r="G345" s="277"/>
      <c r="H345" s="264"/>
      <c r="I345" s="277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82"/>
      <c r="C346" s="264"/>
      <c r="D346" s="264"/>
      <c r="E346" s="282"/>
      <c r="F346" s="264"/>
      <c r="G346" s="277"/>
      <c r="H346" s="264"/>
      <c r="I346" s="277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82"/>
      <c r="C347" s="264"/>
      <c r="D347" s="264"/>
      <c r="E347" s="282"/>
      <c r="F347" s="264"/>
      <c r="G347" s="277"/>
      <c r="H347" s="264"/>
      <c r="I347" s="277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82"/>
      <c r="C348" s="264"/>
      <c r="D348" s="264"/>
      <c r="E348" s="282"/>
      <c r="F348" s="264"/>
      <c r="G348" s="277"/>
      <c r="H348" s="264"/>
      <c r="I348" s="277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82"/>
      <c r="C349" s="264"/>
      <c r="D349" s="264"/>
      <c r="E349" s="282"/>
      <c r="F349" s="264"/>
      <c r="G349" s="277"/>
      <c r="H349" s="264"/>
      <c r="I349" s="277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82"/>
      <c r="C350" s="264"/>
      <c r="D350" s="264"/>
      <c r="E350" s="282"/>
      <c r="F350" s="264"/>
      <c r="G350" s="277"/>
      <c r="H350" s="264"/>
      <c r="I350" s="277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82"/>
      <c r="C351" s="264"/>
      <c r="D351" s="264"/>
      <c r="E351" s="282"/>
      <c r="F351" s="264"/>
      <c r="G351" s="277"/>
      <c r="H351" s="264"/>
      <c r="I351" s="277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82"/>
      <c r="C352" s="264"/>
      <c r="D352" s="264"/>
      <c r="E352" s="282"/>
      <c r="F352" s="264"/>
      <c r="G352" s="277"/>
      <c r="H352" s="264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82"/>
      <c r="C353" s="264"/>
      <c r="D353" s="264"/>
      <c r="E353" s="282"/>
      <c r="F353" s="264"/>
      <c r="G353" s="277"/>
      <c r="H353" s="264"/>
      <c r="I353" s="277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82"/>
      <c r="C354" s="264"/>
      <c r="D354" s="264"/>
      <c r="E354" s="282"/>
      <c r="F354" s="264"/>
      <c r="G354" s="277"/>
      <c r="H354" s="264"/>
      <c r="I354" s="277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82"/>
      <c r="C355" s="264"/>
      <c r="D355" s="264"/>
      <c r="E355" s="282"/>
      <c r="F355" s="264"/>
      <c r="G355" s="277"/>
      <c r="H355" s="264"/>
      <c r="I355" s="277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82"/>
      <c r="C356" s="264"/>
      <c r="D356" s="264"/>
      <c r="E356" s="282"/>
      <c r="F356" s="264"/>
      <c r="G356" s="277"/>
      <c r="H356" s="264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82"/>
      <c r="C357" s="264"/>
      <c r="D357" s="264"/>
      <c r="E357" s="282"/>
      <c r="F357" s="264"/>
      <c r="G357" s="277"/>
      <c r="H357" s="264"/>
      <c r="I357" s="277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82"/>
      <c r="C358" s="264"/>
      <c r="D358" s="264"/>
      <c r="E358" s="282"/>
      <c r="F358" s="264"/>
      <c r="G358" s="277"/>
      <c r="H358" s="264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82"/>
      <c r="C359" s="264"/>
      <c r="D359" s="264"/>
      <c r="E359" s="282"/>
      <c r="F359" s="264"/>
      <c r="G359" s="277"/>
      <c r="H359" s="264"/>
      <c r="I359" s="277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82"/>
      <c r="C360" s="264"/>
      <c r="D360" s="264"/>
      <c r="E360" s="282"/>
      <c r="F360" s="264"/>
      <c r="G360" s="277"/>
      <c r="H360" s="264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82"/>
      <c r="C361" s="264"/>
      <c r="D361" s="264"/>
      <c r="E361" s="282"/>
      <c r="F361" s="264"/>
      <c r="G361" s="277"/>
      <c r="H361" s="264"/>
      <c r="I361" s="277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82"/>
      <c r="C362" s="264"/>
      <c r="D362" s="264"/>
      <c r="E362" s="282"/>
      <c r="F362" s="264"/>
      <c r="G362" s="277"/>
      <c r="H362" s="264"/>
      <c r="I362" s="277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82"/>
      <c r="C363" s="264"/>
      <c r="D363" s="264"/>
      <c r="E363" s="282"/>
      <c r="F363" s="264"/>
      <c r="G363" s="277"/>
      <c r="H363" s="264"/>
      <c r="I363" s="277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82"/>
      <c r="C364" s="264"/>
      <c r="D364" s="264"/>
      <c r="E364" s="282"/>
      <c r="F364" s="264"/>
      <c r="G364" s="277"/>
      <c r="H364" s="264"/>
      <c r="I364" s="277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82"/>
      <c r="C365" s="264"/>
      <c r="D365" s="264"/>
      <c r="E365" s="282"/>
      <c r="F365" s="264"/>
      <c r="G365" s="277"/>
      <c r="H365" s="264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82"/>
      <c r="C366" s="264"/>
      <c r="D366" s="264"/>
      <c r="E366" s="282"/>
      <c r="F366" s="264"/>
      <c r="G366" s="277"/>
      <c r="H366" s="264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82"/>
      <c r="C367" s="264"/>
      <c r="D367" s="264"/>
      <c r="E367" s="282"/>
      <c r="F367" s="264"/>
      <c r="G367" s="277"/>
      <c r="H367" s="264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82"/>
      <c r="C368" s="264"/>
      <c r="D368" s="264"/>
      <c r="E368" s="282"/>
      <c r="F368" s="264"/>
      <c r="G368" s="277"/>
      <c r="H368" s="264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82"/>
      <c r="C369" s="264"/>
      <c r="D369" s="264"/>
      <c r="E369" s="282"/>
      <c r="F369" s="264"/>
      <c r="G369" s="277"/>
      <c r="H369" s="264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82"/>
      <c r="C370" s="264"/>
      <c r="D370" s="264"/>
      <c r="E370" s="282"/>
      <c r="F370" s="264"/>
      <c r="G370" s="277"/>
      <c r="H370" s="264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82"/>
      <c r="C371" s="264"/>
      <c r="D371" s="264"/>
      <c r="E371" s="282"/>
      <c r="F371" s="264"/>
      <c r="G371" s="277"/>
      <c r="H371" s="264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82"/>
      <c r="C372" s="264"/>
      <c r="D372" s="264"/>
      <c r="E372" s="282"/>
      <c r="F372" s="264"/>
      <c r="G372" s="277"/>
      <c r="H372" s="264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82"/>
      <c r="C373" s="264"/>
      <c r="D373" s="264"/>
      <c r="E373" s="282"/>
      <c r="F373" s="264"/>
      <c r="G373" s="277"/>
      <c r="H373" s="264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82"/>
      <c r="C374" s="264"/>
      <c r="D374" s="264"/>
      <c r="E374" s="282"/>
      <c r="F374" s="264"/>
      <c r="G374" s="277"/>
      <c r="H374" s="264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82"/>
      <c r="C375" s="264"/>
      <c r="D375" s="264"/>
      <c r="E375" s="282"/>
      <c r="F375" s="264"/>
      <c r="G375" s="277"/>
      <c r="H375" s="264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82"/>
      <c r="C376" s="264"/>
      <c r="D376" s="264"/>
      <c r="E376" s="282"/>
      <c r="F376" s="264"/>
      <c r="G376" s="277"/>
      <c r="H376" s="264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82"/>
      <c r="C377" s="264"/>
      <c r="D377" s="264"/>
      <c r="E377" s="282"/>
      <c r="F377" s="264"/>
      <c r="G377" s="277"/>
      <c r="H377" s="264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82"/>
      <c r="C378" s="264"/>
      <c r="D378" s="264"/>
      <c r="E378" s="282"/>
      <c r="F378" s="264"/>
      <c r="G378" s="277"/>
      <c r="H378" s="264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82"/>
      <c r="C379" s="264"/>
      <c r="D379" s="264"/>
      <c r="E379" s="282"/>
      <c r="F379" s="264"/>
      <c r="G379" s="277"/>
      <c r="H379" s="264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82"/>
      <c r="C380" s="264"/>
      <c r="D380" s="264"/>
      <c r="E380" s="282"/>
      <c r="F380" s="264"/>
      <c r="G380" s="277"/>
      <c r="H380" s="264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82"/>
      <c r="C381" s="264"/>
      <c r="D381" s="264"/>
      <c r="E381" s="282"/>
      <c r="F381" s="264"/>
      <c r="G381" s="277"/>
      <c r="H381" s="264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82"/>
      <c r="C382" s="264"/>
      <c r="D382" s="264"/>
      <c r="E382" s="282"/>
      <c r="F382" s="264"/>
      <c r="G382" s="277"/>
      <c r="H382" s="264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82"/>
      <c r="C383" s="264"/>
      <c r="D383" s="264"/>
      <c r="E383" s="282"/>
      <c r="F383" s="264"/>
      <c r="G383" s="277"/>
      <c r="H383" s="264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82"/>
      <c r="C384" s="264"/>
      <c r="D384" s="264"/>
      <c r="E384" s="282"/>
      <c r="F384" s="264"/>
      <c r="G384" s="277"/>
      <c r="H384" s="264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82"/>
      <c r="C385" s="264"/>
      <c r="D385" s="264"/>
      <c r="E385" s="282"/>
      <c r="F385" s="264"/>
      <c r="G385" s="277"/>
      <c r="H385" s="264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82"/>
      <c r="C386" s="264"/>
      <c r="D386" s="264"/>
      <c r="E386" s="282"/>
      <c r="F386" s="264"/>
      <c r="G386" s="277"/>
      <c r="H386" s="264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82"/>
      <c r="C387" s="264"/>
      <c r="D387" s="264"/>
      <c r="E387" s="282"/>
      <c r="F387" s="264"/>
      <c r="G387" s="277"/>
      <c r="H387" s="264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82"/>
      <c r="C388" s="264"/>
      <c r="D388" s="264"/>
      <c r="E388" s="282"/>
      <c r="F388" s="264"/>
      <c r="G388" s="277"/>
      <c r="H388" s="264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82"/>
      <c r="C389" s="264"/>
      <c r="D389" s="264"/>
      <c r="E389" s="282"/>
      <c r="F389" s="264"/>
      <c r="G389" s="277"/>
      <c r="H389" s="264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82"/>
      <c r="C390" s="264"/>
      <c r="D390" s="264"/>
      <c r="E390" s="282"/>
      <c r="F390" s="264"/>
      <c r="G390" s="277"/>
      <c r="H390" s="264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82"/>
      <c r="C391" s="264"/>
      <c r="D391" s="264"/>
      <c r="E391" s="282"/>
      <c r="F391" s="264"/>
      <c r="G391" s="277"/>
      <c r="H391" s="264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82"/>
      <c r="C392" s="264"/>
      <c r="D392" s="264"/>
      <c r="E392" s="282"/>
      <c r="F392" s="264"/>
      <c r="G392" s="277"/>
      <c r="H392" s="264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82"/>
      <c r="C393" s="264"/>
      <c r="D393" s="264"/>
      <c r="E393" s="282"/>
      <c r="F393" s="264"/>
      <c r="G393" s="277"/>
      <c r="H393" s="264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82"/>
      <c r="C394" s="264"/>
      <c r="D394" s="264"/>
      <c r="E394" s="282"/>
      <c r="F394" s="264"/>
      <c r="G394" s="277"/>
      <c r="H394" s="264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82"/>
      <c r="C395" s="264"/>
      <c r="D395" s="264"/>
      <c r="E395" s="282"/>
      <c r="F395" s="264"/>
      <c r="G395" s="277"/>
      <c r="H395" s="264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82"/>
      <c r="C396" s="264"/>
      <c r="D396" s="264"/>
      <c r="E396" s="282"/>
      <c r="F396" s="264"/>
      <c r="G396" s="277"/>
      <c r="H396" s="264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82"/>
      <c r="C397" s="264"/>
      <c r="D397" s="264"/>
      <c r="E397" s="282"/>
      <c r="F397" s="264"/>
      <c r="G397" s="277"/>
      <c r="H397" s="264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82"/>
      <c r="C398" s="264"/>
      <c r="D398" s="264"/>
      <c r="E398" s="282"/>
      <c r="F398" s="264"/>
      <c r="G398" s="277"/>
      <c r="H398" s="264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82"/>
      <c r="C399" s="264"/>
      <c r="D399" s="264"/>
      <c r="E399" s="282"/>
      <c r="F399" s="264"/>
      <c r="G399" s="277"/>
      <c r="H399" s="264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82"/>
      <c r="C400" s="264"/>
      <c r="D400" s="264"/>
      <c r="E400" s="282"/>
      <c r="F400" s="264"/>
      <c r="G400" s="277"/>
      <c r="H400" s="264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82"/>
      <c r="C401" s="264"/>
      <c r="D401" s="264"/>
      <c r="E401" s="282"/>
      <c r="F401" s="264"/>
      <c r="G401" s="277"/>
      <c r="H401" s="264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82"/>
      <c r="C402" s="264"/>
      <c r="D402" s="264"/>
      <c r="E402" s="282"/>
      <c r="F402" s="264"/>
      <c r="G402" s="277"/>
      <c r="H402" s="264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82"/>
      <c r="C403" s="264"/>
      <c r="D403" s="264"/>
      <c r="E403" s="282"/>
      <c r="F403" s="264"/>
      <c r="G403" s="277"/>
      <c r="H403" s="264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82"/>
      <c r="C404" s="264"/>
      <c r="D404" s="264"/>
      <c r="E404" s="282"/>
      <c r="F404" s="264"/>
      <c r="G404" s="277"/>
      <c r="H404" s="264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82"/>
      <c r="C405" s="264"/>
      <c r="D405" s="264"/>
      <c r="E405" s="282"/>
      <c r="F405" s="264"/>
      <c r="G405" s="277"/>
      <c r="H405" s="264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82"/>
      <c r="C406" s="264"/>
      <c r="D406" s="264"/>
      <c r="E406" s="282"/>
      <c r="F406" s="264"/>
      <c r="G406" s="277"/>
      <c r="H406" s="264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82"/>
      <c r="C407" s="264"/>
      <c r="D407" s="264"/>
      <c r="E407" s="282"/>
      <c r="F407" s="264"/>
      <c r="G407" s="277"/>
      <c r="H407" s="264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82"/>
      <c r="C408" s="264"/>
      <c r="D408" s="264"/>
      <c r="E408" s="282"/>
      <c r="F408" s="264"/>
      <c r="G408" s="277"/>
      <c r="H408" s="264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82"/>
      <c r="C409" s="264"/>
      <c r="D409" s="264"/>
      <c r="E409" s="282"/>
      <c r="F409" s="264"/>
      <c r="G409" s="277"/>
      <c r="H409" s="264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82"/>
      <c r="C410" s="264"/>
      <c r="D410" s="264"/>
      <c r="E410" s="282"/>
      <c r="F410" s="264"/>
      <c r="G410" s="277"/>
      <c r="H410" s="264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82"/>
      <c r="C411" s="264"/>
      <c r="D411" s="264"/>
      <c r="E411" s="282"/>
      <c r="F411" s="264"/>
      <c r="G411" s="277"/>
      <c r="H411" s="264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82"/>
      <c r="C412" s="264"/>
      <c r="D412" s="264"/>
      <c r="E412" s="282"/>
      <c r="F412" s="264"/>
      <c r="G412" s="277"/>
      <c r="H412" s="264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82"/>
      <c r="C413" s="264"/>
      <c r="D413" s="264"/>
      <c r="E413" s="282"/>
      <c r="F413" s="264"/>
      <c r="G413" s="277"/>
      <c r="H413" s="264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82"/>
      <c r="C414" s="264"/>
      <c r="D414" s="264"/>
      <c r="E414" s="282"/>
      <c r="F414" s="264"/>
      <c r="G414" s="277"/>
      <c r="H414" s="264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82"/>
      <c r="C415" s="264"/>
      <c r="D415" s="264"/>
      <c r="E415" s="282"/>
      <c r="F415" s="264"/>
      <c r="G415" s="277"/>
      <c r="H415" s="264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82"/>
      <c r="C416" s="264"/>
      <c r="D416" s="264"/>
      <c r="E416" s="282"/>
      <c r="F416" s="264"/>
      <c r="G416" s="277"/>
      <c r="H416" s="264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82"/>
      <c r="C417" s="264"/>
      <c r="D417" s="264"/>
      <c r="E417" s="282"/>
      <c r="F417" s="264"/>
      <c r="G417" s="277"/>
      <c r="H417" s="264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82"/>
      <c r="C418" s="264"/>
      <c r="D418" s="264"/>
      <c r="E418" s="282"/>
      <c r="F418" s="264"/>
      <c r="G418" s="277"/>
      <c r="H418" s="264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82"/>
      <c r="C419" s="264"/>
      <c r="D419" s="264"/>
      <c r="E419" s="282"/>
      <c r="F419" s="264"/>
      <c r="G419" s="277"/>
      <c r="H419" s="264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82"/>
      <c r="C420" s="264"/>
      <c r="D420" s="264"/>
      <c r="E420" s="282"/>
      <c r="F420" s="264"/>
      <c r="G420" s="277"/>
      <c r="H420" s="264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82"/>
      <c r="C421" s="264"/>
      <c r="D421" s="264"/>
      <c r="E421" s="282"/>
      <c r="F421" s="264"/>
      <c r="G421" s="277"/>
      <c r="H421" s="264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82"/>
      <c r="C422" s="264"/>
      <c r="D422" s="264"/>
      <c r="E422" s="282"/>
      <c r="F422" s="264"/>
      <c r="G422" s="277"/>
      <c r="H422" s="264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82"/>
      <c r="C423" s="264"/>
      <c r="D423" s="264"/>
      <c r="E423" s="282"/>
      <c r="F423" s="264"/>
      <c r="G423" s="277"/>
      <c r="H423" s="264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82"/>
      <c r="C424" s="264"/>
      <c r="D424" s="264"/>
      <c r="E424" s="282"/>
      <c r="F424" s="264"/>
      <c r="G424" s="277"/>
      <c r="H424" s="264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82"/>
      <c r="C425" s="264"/>
      <c r="D425" s="264"/>
      <c r="E425" s="282"/>
      <c r="F425" s="264"/>
      <c r="G425" s="277"/>
      <c r="H425" s="264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82"/>
      <c r="C426" s="264"/>
      <c r="D426" s="264"/>
      <c r="E426" s="282"/>
      <c r="F426" s="264"/>
      <c r="G426" s="277"/>
      <c r="H426" s="264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82"/>
      <c r="C427" s="264"/>
      <c r="D427" s="264"/>
      <c r="E427" s="282"/>
      <c r="F427" s="264"/>
      <c r="G427" s="277"/>
      <c r="H427" s="264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82"/>
      <c r="C428" s="264"/>
      <c r="D428" s="264"/>
      <c r="E428" s="282"/>
      <c r="F428" s="264"/>
      <c r="G428" s="277"/>
      <c r="H428" s="264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82"/>
      <c r="C429" s="264"/>
      <c r="D429" s="264"/>
      <c r="E429" s="282"/>
      <c r="F429" s="264"/>
      <c r="G429" s="277"/>
      <c r="H429" s="264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82"/>
      <c r="C430" s="264"/>
      <c r="D430" s="264"/>
      <c r="E430" s="282"/>
      <c r="F430" s="264"/>
      <c r="G430" s="277"/>
      <c r="H430" s="264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82"/>
      <c r="C431" s="264"/>
      <c r="D431" s="264"/>
      <c r="E431" s="282"/>
      <c r="F431" s="264"/>
      <c r="G431" s="277"/>
      <c r="H431" s="264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82"/>
      <c r="C432" s="264"/>
      <c r="D432" s="264"/>
      <c r="E432" s="282"/>
      <c r="F432" s="264"/>
      <c r="G432" s="277"/>
      <c r="H432" s="264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82"/>
      <c r="C433" s="264"/>
      <c r="D433" s="264"/>
      <c r="E433" s="282"/>
      <c r="F433" s="264"/>
      <c r="G433" s="277"/>
      <c r="H433" s="264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82"/>
      <c r="C434" s="264"/>
      <c r="D434" s="264"/>
      <c r="E434" s="282"/>
      <c r="F434" s="264"/>
      <c r="G434" s="277"/>
      <c r="H434" s="264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82"/>
      <c r="C435" s="264"/>
      <c r="D435" s="264"/>
      <c r="E435" s="282"/>
      <c r="F435" s="264"/>
      <c r="G435" s="277"/>
      <c r="H435" s="264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82"/>
      <c r="C436" s="264"/>
      <c r="D436" s="264"/>
      <c r="E436" s="282"/>
      <c r="F436" s="264"/>
      <c r="G436" s="277"/>
      <c r="H436" s="264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82"/>
      <c r="C437" s="264"/>
      <c r="D437" s="264"/>
      <c r="E437" s="282"/>
      <c r="F437" s="264"/>
      <c r="G437" s="277"/>
      <c r="H437" s="264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82"/>
      <c r="C438" s="264"/>
      <c r="D438" s="264"/>
      <c r="E438" s="282"/>
      <c r="F438" s="264"/>
      <c r="G438" s="277"/>
      <c r="H438" s="264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82"/>
      <c r="C439" s="264"/>
      <c r="D439" s="264"/>
      <c r="E439" s="282"/>
      <c r="F439" s="264"/>
      <c r="G439" s="277"/>
      <c r="H439" s="264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82"/>
      <c r="C440" s="264"/>
      <c r="D440" s="264"/>
      <c r="E440" s="282"/>
      <c r="F440" s="264"/>
      <c r="G440" s="277"/>
      <c r="H440" s="264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82"/>
      <c r="C441" s="264"/>
      <c r="D441" s="264"/>
      <c r="E441" s="282"/>
      <c r="F441" s="264"/>
      <c r="G441" s="277"/>
      <c r="H441" s="264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82"/>
      <c r="C442" s="264"/>
      <c r="D442" s="264"/>
      <c r="E442" s="282"/>
      <c r="F442" s="264"/>
      <c r="G442" s="277"/>
      <c r="H442" s="264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82"/>
      <c r="C443" s="264"/>
      <c r="D443" s="264"/>
      <c r="E443" s="282"/>
      <c r="F443" s="264"/>
      <c r="G443" s="277"/>
      <c r="H443" s="264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82"/>
      <c r="C444" s="264"/>
      <c r="D444" s="264"/>
      <c r="E444" s="282"/>
      <c r="F444" s="264"/>
      <c r="G444" s="277"/>
      <c r="H444" s="264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82"/>
      <c r="C445" s="264"/>
      <c r="D445" s="264"/>
      <c r="E445" s="282"/>
      <c r="F445" s="264"/>
      <c r="G445" s="277"/>
      <c r="H445" s="264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82"/>
      <c r="C446" s="264"/>
      <c r="D446" s="264"/>
      <c r="E446" s="282"/>
      <c r="F446" s="264"/>
      <c r="G446" s="277"/>
      <c r="H446" s="264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82"/>
      <c r="C447" s="264"/>
      <c r="D447" s="264"/>
      <c r="E447" s="282"/>
      <c r="F447" s="264"/>
      <c r="G447" s="277"/>
      <c r="H447" s="264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82"/>
      <c r="C448" s="264"/>
      <c r="D448" s="264"/>
      <c r="E448" s="282"/>
      <c r="F448" s="264"/>
      <c r="G448" s="277"/>
      <c r="H448" s="264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82"/>
      <c r="C449" s="264"/>
      <c r="D449" s="264"/>
      <c r="E449" s="282"/>
      <c r="F449" s="264"/>
      <c r="G449" s="277"/>
      <c r="H449" s="264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82"/>
      <c r="C450" s="264"/>
      <c r="D450" s="264"/>
      <c r="E450" s="282"/>
      <c r="F450" s="264"/>
      <c r="G450" s="277"/>
      <c r="H450" s="264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82"/>
      <c r="C451" s="264"/>
      <c r="D451" s="264"/>
      <c r="E451" s="282"/>
      <c r="F451" s="264"/>
      <c r="G451" s="277"/>
      <c r="H451" s="264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82"/>
      <c r="C452" s="264"/>
      <c r="D452" s="264"/>
      <c r="E452" s="282"/>
      <c r="F452" s="264"/>
      <c r="G452" s="277"/>
      <c r="H452" s="264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82"/>
      <c r="C453" s="264"/>
      <c r="D453" s="264"/>
      <c r="E453" s="282"/>
      <c r="F453" s="264"/>
      <c r="G453" s="277"/>
      <c r="H453" s="264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82"/>
      <c r="C454" s="264"/>
      <c r="D454" s="264"/>
      <c r="E454" s="282"/>
      <c r="F454" s="264"/>
      <c r="G454" s="277"/>
      <c r="H454" s="264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82"/>
      <c r="C455" s="264"/>
      <c r="D455" s="264"/>
      <c r="E455" s="282"/>
      <c r="F455" s="264"/>
      <c r="G455" s="277"/>
      <c r="H455" s="264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82"/>
      <c r="C456" s="264"/>
      <c r="D456" s="264"/>
      <c r="E456" s="282"/>
      <c r="F456" s="264"/>
      <c r="G456" s="277"/>
      <c r="H456" s="264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82"/>
      <c r="C457" s="264"/>
      <c r="D457" s="264"/>
      <c r="E457" s="282"/>
      <c r="F457" s="264"/>
      <c r="G457" s="277"/>
      <c r="H457" s="264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82"/>
      <c r="C458" s="264"/>
      <c r="D458" s="264"/>
      <c r="E458" s="282"/>
      <c r="F458" s="264"/>
      <c r="G458" s="277"/>
      <c r="H458" s="264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82"/>
      <c r="C459" s="264"/>
      <c r="D459" s="264"/>
      <c r="E459" s="282"/>
      <c r="F459" s="264"/>
      <c r="G459" s="277"/>
      <c r="H459" s="264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82"/>
      <c r="C460" s="264"/>
      <c r="D460" s="264"/>
      <c r="E460" s="282"/>
      <c r="F460" s="264"/>
      <c r="G460" s="277"/>
      <c r="H460" s="264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82"/>
      <c r="C461" s="264"/>
      <c r="D461" s="264"/>
      <c r="E461" s="282"/>
      <c r="F461" s="264"/>
      <c r="G461" s="277"/>
      <c r="H461" s="264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82"/>
      <c r="C462" s="264"/>
      <c r="D462" s="264"/>
      <c r="E462" s="282"/>
      <c r="F462" s="264"/>
      <c r="G462" s="277"/>
      <c r="H462" s="264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82"/>
      <c r="C463" s="264"/>
      <c r="D463" s="264"/>
      <c r="E463" s="282"/>
      <c r="F463" s="264"/>
      <c r="G463" s="277"/>
      <c r="H463" s="264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82"/>
      <c r="C464" s="264"/>
      <c r="D464" s="264"/>
      <c r="E464" s="282"/>
      <c r="F464" s="264"/>
      <c r="G464" s="277"/>
      <c r="H464" s="264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82"/>
      <c r="C465" s="264"/>
      <c r="D465" s="264"/>
      <c r="E465" s="282"/>
      <c r="F465" s="264"/>
      <c r="G465" s="277"/>
      <c r="H465" s="264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82"/>
      <c r="C466" s="264"/>
      <c r="D466" s="264"/>
      <c r="E466" s="282"/>
      <c r="F466" s="264"/>
      <c r="G466" s="277"/>
      <c r="H466" s="264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82"/>
      <c r="C467" s="264"/>
      <c r="D467" s="264"/>
      <c r="E467" s="282"/>
      <c r="F467" s="264"/>
      <c r="G467" s="277"/>
      <c r="H467" s="264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82"/>
      <c r="C468" s="264"/>
      <c r="D468" s="264"/>
      <c r="E468" s="282"/>
      <c r="F468" s="264"/>
      <c r="G468" s="277"/>
      <c r="H468" s="264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82"/>
      <c r="C469" s="264"/>
      <c r="D469" s="264"/>
      <c r="E469" s="282"/>
      <c r="F469" s="264"/>
      <c r="G469" s="277"/>
      <c r="H469" s="264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82"/>
      <c r="C470" s="264"/>
      <c r="D470" s="264"/>
      <c r="E470" s="282"/>
      <c r="F470" s="264"/>
      <c r="G470" s="277"/>
      <c r="H470" s="264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82"/>
      <c r="C471" s="264"/>
      <c r="D471" s="264"/>
      <c r="E471" s="282"/>
      <c r="F471" s="264"/>
      <c r="G471" s="277"/>
      <c r="H471" s="264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82"/>
      <c r="C472" s="264"/>
      <c r="D472" s="264"/>
      <c r="E472" s="282"/>
      <c r="F472" s="264"/>
      <c r="G472" s="277"/>
      <c r="H472" s="264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82"/>
      <c r="C473" s="264"/>
      <c r="D473" s="264"/>
      <c r="E473" s="282"/>
      <c r="F473" s="264"/>
      <c r="G473" s="277"/>
      <c r="H473" s="264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82"/>
      <c r="C474" s="264"/>
      <c r="D474" s="264"/>
      <c r="E474" s="282"/>
      <c r="F474" s="264"/>
      <c r="G474" s="277"/>
      <c r="H474" s="264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82"/>
      <c r="C475" s="264"/>
      <c r="D475" s="264"/>
      <c r="E475" s="282"/>
      <c r="F475" s="264"/>
      <c r="G475" s="277"/>
      <c r="H475" s="264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82"/>
      <c r="C476" s="264"/>
      <c r="D476" s="264"/>
      <c r="E476" s="282"/>
      <c r="F476" s="264"/>
      <c r="G476" s="277"/>
      <c r="H476" s="264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82"/>
      <c r="C477" s="264"/>
      <c r="D477" s="264"/>
      <c r="E477" s="282"/>
      <c r="F477" s="264"/>
      <c r="G477" s="277"/>
      <c r="H477" s="264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82"/>
      <c r="C478" s="264"/>
      <c r="D478" s="264"/>
      <c r="E478" s="282"/>
      <c r="F478" s="264"/>
      <c r="G478" s="277"/>
      <c r="H478" s="264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82"/>
      <c r="C479" s="264"/>
      <c r="D479" s="264"/>
      <c r="E479" s="282"/>
      <c r="F479" s="264"/>
      <c r="G479" s="277"/>
      <c r="H479" s="264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82"/>
      <c r="C480" s="264"/>
      <c r="D480" s="264"/>
      <c r="E480" s="282"/>
      <c r="F480" s="264"/>
      <c r="G480" s="277"/>
      <c r="H480" s="264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82"/>
      <c r="C481" s="264"/>
      <c r="D481" s="264"/>
      <c r="E481" s="282"/>
      <c r="F481" s="264"/>
      <c r="G481" s="277"/>
      <c r="H481" s="264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82"/>
      <c r="C482" s="264"/>
      <c r="D482" s="264"/>
      <c r="E482" s="282"/>
      <c r="F482" s="264"/>
      <c r="G482" s="277"/>
      <c r="H482" s="264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82"/>
      <c r="C483" s="264"/>
      <c r="D483" s="264"/>
      <c r="E483" s="282"/>
      <c r="F483" s="264"/>
      <c r="G483" s="277"/>
      <c r="H483" s="264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82"/>
      <c r="C484" s="264"/>
      <c r="D484" s="264"/>
      <c r="E484" s="282"/>
      <c r="F484" s="264"/>
      <c r="G484" s="277"/>
      <c r="H484" s="264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82"/>
      <c r="C485" s="264"/>
      <c r="D485" s="264"/>
      <c r="E485" s="282"/>
      <c r="F485" s="264"/>
      <c r="G485" s="277"/>
      <c r="H485" s="264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82"/>
      <c r="C486" s="264"/>
      <c r="D486" s="264"/>
      <c r="E486" s="282"/>
      <c r="F486" s="264"/>
      <c r="G486" s="277"/>
      <c r="H486" s="264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82"/>
      <c r="C487" s="264"/>
      <c r="D487" s="264"/>
      <c r="E487" s="282"/>
      <c r="F487" s="264"/>
      <c r="G487" s="277"/>
      <c r="H487" s="264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82"/>
      <c r="C488" s="264"/>
      <c r="D488" s="264"/>
      <c r="E488" s="282"/>
      <c r="F488" s="264"/>
      <c r="G488" s="277"/>
      <c r="H488" s="264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82"/>
      <c r="C489" s="264"/>
      <c r="D489" s="264"/>
      <c r="E489" s="282"/>
      <c r="F489" s="264"/>
      <c r="G489" s="277"/>
      <c r="H489" s="264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82"/>
      <c r="C490" s="264"/>
      <c r="D490" s="264"/>
      <c r="E490" s="282"/>
      <c r="F490" s="264"/>
      <c r="G490" s="277"/>
      <c r="H490" s="264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82"/>
      <c r="C491" s="264"/>
      <c r="D491" s="264"/>
      <c r="E491" s="282"/>
      <c r="F491" s="264"/>
      <c r="G491" s="277"/>
      <c r="H491" s="264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82"/>
      <c r="C492" s="264"/>
      <c r="D492" s="264"/>
      <c r="E492" s="282"/>
      <c r="F492" s="264"/>
      <c r="G492" s="277"/>
      <c r="H492" s="264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82"/>
      <c r="C493" s="264"/>
      <c r="D493" s="264"/>
      <c r="E493" s="282"/>
      <c r="F493" s="264"/>
      <c r="G493" s="277"/>
      <c r="H493" s="264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82"/>
      <c r="C494" s="264"/>
      <c r="D494" s="264"/>
      <c r="E494" s="282"/>
      <c r="F494" s="264"/>
      <c r="G494" s="277"/>
      <c r="H494" s="264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82"/>
      <c r="C495" s="264"/>
      <c r="D495" s="264"/>
      <c r="E495" s="282"/>
      <c r="F495" s="264"/>
      <c r="G495" s="277"/>
      <c r="H495" s="264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82"/>
      <c r="C496" s="264"/>
      <c r="D496" s="264"/>
      <c r="E496" s="282"/>
      <c r="F496" s="264"/>
      <c r="G496" s="277"/>
      <c r="H496" s="264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82"/>
      <c r="C497" s="264"/>
      <c r="D497" s="264"/>
      <c r="E497" s="282"/>
      <c r="F497" s="264"/>
      <c r="G497" s="277"/>
      <c r="H497" s="264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82"/>
      <c r="C498" s="264"/>
      <c r="D498" s="264"/>
      <c r="E498" s="282"/>
      <c r="F498" s="264"/>
      <c r="G498" s="277"/>
      <c r="H498" s="264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82"/>
      <c r="C499" s="264"/>
      <c r="D499" s="264"/>
      <c r="E499" s="282"/>
      <c r="F499" s="264"/>
      <c r="G499" s="277"/>
      <c r="H499" s="264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82"/>
      <c r="C500" s="264"/>
      <c r="D500" s="264"/>
      <c r="E500" s="282"/>
      <c r="F500" s="264"/>
      <c r="G500" s="277"/>
      <c r="H500" s="264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82"/>
      <c r="C501" s="264"/>
      <c r="D501" s="264"/>
      <c r="E501" s="282"/>
      <c r="F501" s="264"/>
      <c r="G501" s="277"/>
      <c r="H501" s="264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82"/>
      <c r="C502" s="264"/>
      <c r="D502" s="264"/>
      <c r="E502" s="282"/>
      <c r="F502" s="264"/>
      <c r="G502" s="277"/>
      <c r="H502" s="264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82"/>
      <c r="C503" s="264"/>
      <c r="D503" s="264"/>
      <c r="E503" s="282"/>
      <c r="F503" s="264"/>
      <c r="G503" s="277"/>
      <c r="H503" s="264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82"/>
      <c r="C504" s="264"/>
      <c r="D504" s="264"/>
      <c r="E504" s="282"/>
      <c r="F504" s="264"/>
      <c r="G504" s="277"/>
      <c r="H504" s="264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82"/>
      <c r="C505" s="264"/>
      <c r="D505" s="264"/>
      <c r="E505" s="282"/>
      <c r="F505" s="264"/>
      <c r="G505" s="277"/>
      <c r="H505" s="264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82"/>
      <c r="C506" s="264"/>
      <c r="D506" s="264"/>
      <c r="E506" s="282"/>
      <c r="F506" s="264"/>
      <c r="G506" s="277"/>
      <c r="H506" s="264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82"/>
      <c r="C507" s="264"/>
      <c r="D507" s="264"/>
      <c r="E507" s="282"/>
      <c r="F507" s="264"/>
      <c r="G507" s="277"/>
      <c r="H507" s="264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82"/>
      <c r="C508" s="264"/>
      <c r="D508" s="264"/>
      <c r="E508" s="282"/>
      <c r="F508" s="264"/>
      <c r="G508" s="277"/>
      <c r="H508" s="264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82"/>
      <c r="C509" s="264"/>
      <c r="D509" s="264"/>
      <c r="E509" s="282"/>
      <c r="F509" s="264"/>
      <c r="G509" s="277"/>
      <c r="H509" s="264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82"/>
      <c r="C510" s="264"/>
      <c r="D510" s="264"/>
      <c r="E510" s="282"/>
      <c r="F510" s="264"/>
      <c r="G510" s="277"/>
      <c r="H510" s="264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82"/>
      <c r="C511" s="264"/>
      <c r="D511" s="264"/>
      <c r="E511" s="282"/>
      <c r="F511" s="264"/>
      <c r="G511" s="277"/>
      <c r="H511" s="264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82"/>
      <c r="C512" s="264"/>
      <c r="D512" s="264"/>
      <c r="E512" s="282"/>
      <c r="F512" s="264"/>
      <c r="G512" s="277"/>
      <c r="H512" s="264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82"/>
      <c r="C513" s="264"/>
      <c r="D513" s="264"/>
      <c r="E513" s="282"/>
      <c r="F513" s="264"/>
      <c r="G513" s="277"/>
      <c r="H513" s="264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82"/>
      <c r="C514" s="264"/>
      <c r="D514" s="264"/>
      <c r="E514" s="282"/>
      <c r="F514" s="264"/>
      <c r="G514" s="277"/>
      <c r="H514" s="264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82"/>
      <c r="C515" s="264"/>
      <c r="D515" s="264"/>
      <c r="E515" s="282"/>
      <c r="F515" s="264"/>
      <c r="G515" s="277"/>
      <c r="H515" s="264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82"/>
      <c r="C516" s="264"/>
      <c r="D516" s="264"/>
      <c r="E516" s="282"/>
      <c r="F516" s="264"/>
      <c r="G516" s="277"/>
      <c r="H516" s="264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82"/>
      <c r="C517" s="264"/>
      <c r="D517" s="264"/>
      <c r="E517" s="282"/>
      <c r="F517" s="264"/>
      <c r="G517" s="277"/>
      <c r="H517" s="264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82"/>
      <c r="C518" s="264"/>
      <c r="D518" s="264"/>
      <c r="E518" s="282"/>
      <c r="F518" s="264"/>
      <c r="G518" s="277"/>
      <c r="H518" s="264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82"/>
      <c r="C519" s="264"/>
      <c r="D519" s="264"/>
      <c r="E519" s="282"/>
      <c r="F519" s="264"/>
      <c r="G519" s="277"/>
      <c r="H519" s="264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82"/>
      <c r="C520" s="264"/>
      <c r="D520" s="264"/>
      <c r="E520" s="282"/>
      <c r="F520" s="264"/>
      <c r="G520" s="277"/>
      <c r="H520" s="264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82"/>
      <c r="C521" s="264"/>
      <c r="D521" s="264"/>
      <c r="E521" s="282"/>
      <c r="F521" s="264"/>
      <c r="G521" s="277"/>
      <c r="H521" s="264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82"/>
      <c r="C522" s="264"/>
      <c r="D522" s="264"/>
      <c r="E522" s="282"/>
      <c r="F522" s="264"/>
      <c r="G522" s="277"/>
      <c r="H522" s="264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82"/>
      <c r="C523" s="264"/>
      <c r="D523" s="264"/>
      <c r="E523" s="282"/>
      <c r="F523" s="264"/>
      <c r="G523" s="277"/>
      <c r="H523" s="264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82"/>
      <c r="C524" s="264"/>
      <c r="D524" s="264"/>
      <c r="E524" s="282"/>
      <c r="F524" s="264"/>
      <c r="G524" s="277"/>
      <c r="H524" s="264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82"/>
      <c r="C525" s="264"/>
      <c r="D525" s="264"/>
      <c r="E525" s="282"/>
      <c r="F525" s="264"/>
      <c r="G525" s="277"/>
      <c r="H525" s="264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82"/>
      <c r="C526" s="264"/>
      <c r="D526" s="264"/>
      <c r="E526" s="282"/>
      <c r="F526" s="264"/>
      <c r="G526" s="277"/>
      <c r="H526" s="264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82"/>
      <c r="C527" s="264"/>
      <c r="D527" s="264"/>
      <c r="E527" s="282"/>
      <c r="F527" s="264"/>
      <c r="G527" s="277"/>
      <c r="H527" s="264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82"/>
      <c r="C528" s="264"/>
      <c r="D528" s="264"/>
      <c r="E528" s="282"/>
      <c r="F528" s="264"/>
      <c r="G528" s="277"/>
      <c r="H528" s="264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82"/>
      <c r="C529" s="264"/>
      <c r="D529" s="264"/>
      <c r="E529" s="282"/>
      <c r="F529" s="264"/>
      <c r="G529" s="277"/>
      <c r="H529" s="264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82"/>
      <c r="C530" s="264"/>
      <c r="D530" s="264"/>
      <c r="E530" s="282"/>
      <c r="F530" s="264"/>
      <c r="G530" s="277"/>
      <c r="H530" s="264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82"/>
      <c r="C531" s="264"/>
      <c r="D531" s="264"/>
      <c r="E531" s="282"/>
      <c r="F531" s="264"/>
      <c r="G531" s="277"/>
      <c r="H531" s="264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82"/>
      <c r="C532" s="264"/>
      <c r="D532" s="264"/>
      <c r="E532" s="282"/>
      <c r="F532" s="264"/>
      <c r="G532" s="277"/>
      <c r="H532" s="264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82"/>
      <c r="C533" s="264"/>
      <c r="D533" s="264"/>
      <c r="E533" s="282"/>
      <c r="F533" s="264"/>
      <c r="G533" s="277"/>
      <c r="H533" s="264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82"/>
      <c r="C534" s="264"/>
      <c r="D534" s="264"/>
      <c r="E534" s="282"/>
      <c r="F534" s="264"/>
      <c r="G534" s="277"/>
      <c r="H534" s="264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82"/>
      <c r="C535" s="264"/>
      <c r="D535" s="264"/>
      <c r="E535" s="282"/>
      <c r="F535" s="264"/>
      <c r="G535" s="277"/>
      <c r="H535" s="264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82"/>
      <c r="C536" s="264"/>
      <c r="D536" s="264"/>
      <c r="E536" s="282"/>
      <c r="F536" s="264"/>
      <c r="G536" s="277"/>
      <c r="H536" s="264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82"/>
      <c r="C537" s="264"/>
      <c r="D537" s="264"/>
      <c r="E537" s="282"/>
      <c r="F537" s="264"/>
      <c r="G537" s="277"/>
      <c r="H537" s="264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82"/>
      <c r="C538" s="264"/>
      <c r="D538" s="264"/>
      <c r="E538" s="282"/>
      <c r="F538" s="264"/>
      <c r="G538" s="277"/>
      <c r="H538" s="264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82"/>
      <c r="C539" s="264"/>
      <c r="D539" s="264"/>
      <c r="E539" s="282"/>
      <c r="F539" s="264"/>
      <c r="G539" s="277"/>
      <c r="H539" s="264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82"/>
      <c r="C540" s="264"/>
      <c r="D540" s="264"/>
      <c r="E540" s="282"/>
      <c r="F540" s="264"/>
      <c r="G540" s="277"/>
      <c r="H540" s="264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82"/>
      <c r="C541" s="264"/>
      <c r="D541" s="264"/>
      <c r="E541" s="282"/>
      <c r="F541" s="264"/>
      <c r="G541" s="277"/>
      <c r="H541" s="264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82"/>
      <c r="C542" s="264"/>
      <c r="D542" s="264"/>
      <c r="E542" s="282"/>
      <c r="F542" s="264"/>
      <c r="G542" s="277"/>
      <c r="H542" s="264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82"/>
      <c r="C543" s="264"/>
      <c r="D543" s="264"/>
      <c r="E543" s="282"/>
      <c r="F543" s="264"/>
      <c r="G543" s="277"/>
      <c r="H543" s="264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82"/>
      <c r="C544" s="264"/>
      <c r="D544" s="264"/>
      <c r="E544" s="282"/>
      <c r="F544" s="264"/>
      <c r="G544" s="277"/>
      <c r="H544" s="264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82"/>
      <c r="C545" s="264"/>
      <c r="D545" s="264"/>
      <c r="E545" s="282"/>
      <c r="F545" s="264"/>
      <c r="G545" s="277"/>
      <c r="H545" s="264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82"/>
      <c r="C546" s="264"/>
      <c r="D546" s="264"/>
      <c r="E546" s="282"/>
      <c r="F546" s="264"/>
      <c r="G546" s="277"/>
      <c r="H546" s="264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82"/>
      <c r="C547" s="264"/>
      <c r="D547" s="264"/>
      <c r="E547" s="282"/>
      <c r="F547" s="264"/>
      <c r="G547" s="277"/>
      <c r="H547" s="264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82"/>
      <c r="C548" s="264"/>
      <c r="D548" s="264"/>
      <c r="E548" s="282"/>
      <c r="F548" s="264"/>
      <c r="G548" s="277"/>
      <c r="H548" s="264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82"/>
      <c r="C549" s="264"/>
      <c r="D549" s="264"/>
      <c r="E549" s="282"/>
      <c r="F549" s="264"/>
      <c r="G549" s="277"/>
      <c r="H549" s="264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82"/>
      <c r="C550" s="264"/>
      <c r="D550" s="264"/>
      <c r="E550" s="282"/>
      <c r="F550" s="264"/>
      <c r="G550" s="277"/>
      <c r="H550" s="264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82"/>
      <c r="C551" s="264"/>
      <c r="D551" s="264"/>
      <c r="E551" s="282"/>
      <c r="F551" s="264"/>
      <c r="G551" s="277"/>
      <c r="H551" s="264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82"/>
      <c r="C552" s="264"/>
      <c r="D552" s="264"/>
      <c r="E552" s="282"/>
      <c r="F552" s="264"/>
      <c r="G552" s="277"/>
      <c r="H552" s="264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82"/>
      <c r="C553" s="264"/>
      <c r="D553" s="264"/>
      <c r="E553" s="282"/>
      <c r="F553" s="264"/>
      <c r="G553" s="277"/>
      <c r="H553" s="264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82"/>
      <c r="C554" s="264"/>
      <c r="D554" s="264"/>
      <c r="E554" s="282"/>
      <c r="F554" s="264"/>
      <c r="G554" s="277"/>
      <c r="H554" s="264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82"/>
      <c r="C555" s="264"/>
      <c r="D555" s="264"/>
      <c r="E555" s="282"/>
      <c r="F555" s="264"/>
      <c r="G555" s="277"/>
      <c r="H555" s="264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82"/>
      <c r="C556" s="264"/>
      <c r="D556" s="264"/>
      <c r="E556" s="282"/>
      <c r="F556" s="264"/>
      <c r="G556" s="277"/>
      <c r="H556" s="264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82"/>
      <c r="C557" s="264"/>
      <c r="D557" s="264"/>
      <c r="E557" s="282"/>
      <c r="F557" s="264"/>
      <c r="G557" s="277"/>
      <c r="H557" s="264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82"/>
      <c r="C558" s="264"/>
      <c r="D558" s="264"/>
      <c r="E558" s="282"/>
      <c r="F558" s="264"/>
      <c r="G558" s="277"/>
      <c r="H558" s="264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82"/>
      <c r="C559" s="264"/>
      <c r="D559" s="264"/>
      <c r="E559" s="282"/>
      <c r="F559" s="264"/>
      <c r="G559" s="277"/>
      <c r="H559" s="264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82"/>
      <c r="C560" s="264"/>
      <c r="D560" s="264"/>
      <c r="E560" s="282"/>
      <c r="F560" s="264"/>
      <c r="G560" s="277"/>
      <c r="H560" s="264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82"/>
      <c r="C561" s="264"/>
      <c r="D561" s="264"/>
      <c r="E561" s="282"/>
      <c r="F561" s="264"/>
      <c r="G561" s="277"/>
      <c r="H561" s="264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82"/>
      <c r="C562" s="264"/>
      <c r="D562" s="264"/>
      <c r="E562" s="282"/>
      <c r="F562" s="264"/>
      <c r="G562" s="277"/>
      <c r="H562" s="264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82"/>
      <c r="C563" s="264"/>
      <c r="D563" s="264"/>
      <c r="E563" s="282"/>
      <c r="F563" s="264"/>
      <c r="G563" s="277"/>
      <c r="H563" s="264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82"/>
      <c r="C564" s="264"/>
      <c r="D564" s="264"/>
      <c r="E564" s="282"/>
      <c r="F564" s="264"/>
      <c r="G564" s="277"/>
      <c r="H564" s="264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82"/>
      <c r="C565" s="264"/>
      <c r="D565" s="264"/>
      <c r="E565" s="282"/>
      <c r="F565" s="264"/>
      <c r="G565" s="277"/>
      <c r="H565" s="264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82"/>
      <c r="C566" s="264"/>
      <c r="D566" s="264"/>
      <c r="E566" s="282"/>
      <c r="F566" s="264"/>
      <c r="G566" s="277"/>
      <c r="H566" s="264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82"/>
      <c r="C567" s="264"/>
      <c r="D567" s="264"/>
      <c r="E567" s="282"/>
      <c r="F567" s="264"/>
      <c r="G567" s="277"/>
      <c r="H567" s="264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82"/>
      <c r="C568" s="264"/>
      <c r="D568" s="264"/>
      <c r="E568" s="282"/>
      <c r="F568" s="264"/>
      <c r="G568" s="277"/>
      <c r="H568" s="264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82"/>
      <c r="C569" s="264"/>
      <c r="D569" s="264"/>
      <c r="E569" s="282"/>
      <c r="F569" s="264"/>
      <c r="G569" s="277"/>
      <c r="H569" s="264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82"/>
      <c r="C570" s="264"/>
      <c r="D570" s="264"/>
      <c r="E570" s="282"/>
      <c r="F570" s="264"/>
      <c r="G570" s="277"/>
      <c r="H570" s="264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82"/>
      <c r="C571" s="264"/>
      <c r="D571" s="264"/>
      <c r="E571" s="282"/>
      <c r="F571" s="264"/>
      <c r="G571" s="277"/>
      <c r="H571" s="264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82"/>
      <c r="C572" s="264"/>
      <c r="D572" s="264"/>
      <c r="E572" s="282"/>
      <c r="F572" s="264"/>
      <c r="G572" s="277"/>
      <c r="H572" s="264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82"/>
      <c r="C573" s="264"/>
      <c r="D573" s="264"/>
      <c r="E573" s="282"/>
      <c r="F573" s="264"/>
      <c r="G573" s="277"/>
      <c r="H573" s="264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82"/>
      <c r="C574" s="264"/>
      <c r="D574" s="264"/>
      <c r="E574" s="282"/>
      <c r="F574" s="264"/>
      <c r="G574" s="277"/>
      <c r="H574" s="264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82"/>
      <c r="C575" s="264"/>
      <c r="D575" s="264"/>
      <c r="E575" s="282"/>
      <c r="F575" s="264"/>
      <c r="G575" s="277"/>
      <c r="H575" s="264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82"/>
      <c r="C576" s="264"/>
      <c r="D576" s="264"/>
      <c r="E576" s="282"/>
      <c r="F576" s="264"/>
      <c r="G576" s="277"/>
      <c r="H576" s="264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82"/>
      <c r="C577" s="264"/>
      <c r="D577" s="264"/>
      <c r="E577" s="282"/>
      <c r="F577" s="264"/>
      <c r="G577" s="277"/>
      <c r="H577" s="264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82"/>
      <c r="C578" s="264"/>
      <c r="D578" s="264"/>
      <c r="E578" s="282"/>
      <c r="F578" s="264"/>
      <c r="G578" s="277"/>
      <c r="H578" s="264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82"/>
      <c r="C579" s="264"/>
      <c r="D579" s="264"/>
      <c r="E579" s="282"/>
      <c r="F579" s="264"/>
      <c r="G579" s="277"/>
      <c r="H579" s="264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82"/>
      <c r="C580" s="264"/>
      <c r="D580" s="264"/>
      <c r="E580" s="282"/>
      <c r="F580" s="264"/>
      <c r="G580" s="277"/>
      <c r="H580" s="264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82"/>
      <c r="C581" s="264"/>
      <c r="D581" s="264"/>
      <c r="E581" s="282"/>
      <c r="F581" s="264"/>
      <c r="G581" s="277"/>
      <c r="H581" s="264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82"/>
      <c r="C582" s="264"/>
      <c r="D582" s="264"/>
      <c r="E582" s="282"/>
      <c r="F582" s="264"/>
      <c r="G582" s="277"/>
      <c r="H582" s="264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82"/>
      <c r="C583" s="264"/>
      <c r="D583" s="264"/>
      <c r="E583" s="282"/>
      <c r="F583" s="264"/>
      <c r="G583" s="277"/>
      <c r="H583" s="264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82"/>
      <c r="C584" s="264"/>
      <c r="D584" s="264"/>
      <c r="E584" s="282"/>
      <c r="F584" s="264"/>
      <c r="G584" s="277"/>
      <c r="H584" s="264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82"/>
      <c r="C585" s="264"/>
      <c r="D585" s="264"/>
      <c r="E585" s="282"/>
      <c r="F585" s="264"/>
      <c r="G585" s="277"/>
      <c r="H585" s="264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82"/>
      <c r="C586" s="264"/>
      <c r="D586" s="264"/>
      <c r="E586" s="282"/>
      <c r="F586" s="264"/>
      <c r="G586" s="277"/>
      <c r="H586" s="264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82"/>
      <c r="C587" s="264"/>
      <c r="D587" s="264"/>
      <c r="E587" s="282"/>
      <c r="F587" s="264"/>
      <c r="G587" s="277"/>
      <c r="H587" s="264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82"/>
      <c r="C588" s="264"/>
      <c r="D588" s="264"/>
      <c r="E588" s="282"/>
      <c r="F588" s="264"/>
      <c r="G588" s="277"/>
      <c r="H588" s="264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82"/>
      <c r="C589" s="264"/>
      <c r="D589" s="264"/>
      <c r="E589" s="282"/>
      <c r="F589" s="264"/>
      <c r="G589" s="277"/>
      <c r="H589" s="264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82"/>
      <c r="C590" s="264"/>
      <c r="D590" s="264"/>
      <c r="E590" s="282"/>
      <c r="F590" s="264"/>
      <c r="G590" s="277"/>
      <c r="H590" s="264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82"/>
      <c r="C591" s="264"/>
      <c r="D591" s="264"/>
      <c r="E591" s="282"/>
      <c r="F591" s="264"/>
      <c r="G591" s="277"/>
      <c r="H591" s="264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82"/>
      <c r="C592" s="264"/>
      <c r="D592" s="264"/>
      <c r="E592" s="282"/>
      <c r="F592" s="264"/>
      <c r="G592" s="277"/>
      <c r="H592" s="264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82"/>
      <c r="C593" s="264"/>
      <c r="D593" s="264"/>
      <c r="E593" s="282"/>
      <c r="F593" s="264"/>
      <c r="G593" s="277"/>
      <c r="H593" s="264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82"/>
      <c r="C594" s="264"/>
      <c r="D594" s="264"/>
      <c r="E594" s="282"/>
      <c r="F594" s="264"/>
      <c r="G594" s="277"/>
      <c r="H594" s="264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82"/>
      <c r="C595" s="264"/>
      <c r="D595" s="264"/>
      <c r="E595" s="282"/>
      <c r="F595" s="264"/>
      <c r="G595" s="277"/>
      <c r="H595" s="264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82"/>
      <c r="C596" s="264"/>
      <c r="D596" s="264"/>
      <c r="E596" s="282"/>
      <c r="F596" s="264"/>
      <c r="G596" s="277"/>
      <c r="H596" s="264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82"/>
      <c r="C597" s="264"/>
      <c r="D597" s="264"/>
      <c r="E597" s="282"/>
      <c r="F597" s="264"/>
      <c r="G597" s="277"/>
      <c r="H597" s="264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82"/>
      <c r="C598" s="264"/>
      <c r="D598" s="264"/>
      <c r="E598" s="282"/>
      <c r="F598" s="264"/>
      <c r="G598" s="277"/>
      <c r="H598" s="264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82"/>
      <c r="C599" s="264"/>
      <c r="D599" s="264"/>
      <c r="E599" s="282"/>
      <c r="F599" s="264"/>
      <c r="G599" s="277"/>
      <c r="H599" s="264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82"/>
      <c r="C600" s="264"/>
      <c r="D600" s="264"/>
      <c r="E600" s="282"/>
      <c r="F600" s="264"/>
      <c r="G600" s="277"/>
      <c r="H600" s="264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82"/>
      <c r="C601" s="264"/>
      <c r="D601" s="264"/>
      <c r="E601" s="282"/>
      <c r="F601" s="264"/>
      <c r="G601" s="277"/>
      <c r="H601" s="264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82"/>
      <c r="C602" s="264"/>
      <c r="D602" s="264"/>
      <c r="E602" s="282"/>
      <c r="F602" s="264"/>
      <c r="G602" s="277"/>
      <c r="H602" s="264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82"/>
      <c r="C603" s="264"/>
      <c r="D603" s="264"/>
      <c r="E603" s="282"/>
      <c r="F603" s="264"/>
      <c r="G603" s="277"/>
      <c r="H603" s="264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82"/>
      <c r="C604" s="264"/>
      <c r="D604" s="264"/>
      <c r="E604" s="282"/>
      <c r="F604" s="264"/>
      <c r="G604" s="277"/>
      <c r="H604" s="264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82"/>
      <c r="C605" s="264"/>
      <c r="D605" s="264"/>
      <c r="E605" s="282"/>
      <c r="F605" s="264"/>
      <c r="G605" s="277"/>
      <c r="H605" s="264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82"/>
      <c r="C606" s="264"/>
      <c r="D606" s="264"/>
      <c r="E606" s="282"/>
      <c r="F606" s="264"/>
      <c r="G606" s="277"/>
      <c r="H606" s="264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82"/>
      <c r="C607" s="264"/>
      <c r="D607" s="264"/>
      <c r="E607" s="282"/>
      <c r="F607" s="264"/>
      <c r="G607" s="277"/>
      <c r="H607" s="264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82"/>
      <c r="C608" s="264"/>
      <c r="D608" s="264"/>
      <c r="E608" s="282"/>
      <c r="F608" s="264"/>
      <c r="G608" s="277"/>
      <c r="H608" s="264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82"/>
      <c r="C609" s="264"/>
      <c r="D609" s="264"/>
      <c r="E609" s="282"/>
      <c r="F609" s="264"/>
      <c r="G609" s="277"/>
      <c r="H609" s="264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82"/>
      <c r="C610" s="264"/>
      <c r="D610" s="264"/>
      <c r="E610" s="282"/>
      <c r="F610" s="264"/>
      <c r="G610" s="277"/>
      <c r="H610" s="264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82"/>
      <c r="C611" s="264"/>
      <c r="D611" s="264"/>
      <c r="E611" s="282"/>
      <c r="F611" s="264"/>
      <c r="G611" s="277"/>
      <c r="H611" s="264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82"/>
      <c r="C612" s="264"/>
      <c r="D612" s="264"/>
      <c r="E612" s="282"/>
      <c r="F612" s="264"/>
      <c r="G612" s="277"/>
      <c r="H612" s="264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82"/>
      <c r="C613" s="264"/>
      <c r="D613" s="264"/>
      <c r="E613" s="282"/>
      <c r="F613" s="264"/>
      <c r="G613" s="277"/>
      <c r="H613" s="264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82"/>
      <c r="C614" s="264"/>
      <c r="D614" s="264"/>
      <c r="E614" s="282"/>
      <c r="F614" s="264"/>
      <c r="G614" s="277"/>
      <c r="H614" s="264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82"/>
      <c r="C615" s="264"/>
      <c r="D615" s="264"/>
      <c r="E615" s="282"/>
      <c r="F615" s="264"/>
      <c r="G615" s="277"/>
      <c r="H615" s="264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82"/>
      <c r="C616" s="264"/>
      <c r="D616" s="264"/>
      <c r="E616" s="282"/>
      <c r="F616" s="264"/>
      <c r="G616" s="277"/>
      <c r="H616" s="264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82"/>
      <c r="C617" s="264"/>
      <c r="D617" s="264"/>
      <c r="E617" s="282"/>
      <c r="F617" s="264"/>
      <c r="G617" s="277"/>
      <c r="H617" s="264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82"/>
      <c r="C618" s="264"/>
      <c r="D618" s="264"/>
      <c r="E618" s="282"/>
      <c r="F618" s="264"/>
      <c r="G618" s="277"/>
      <c r="H618" s="264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82"/>
      <c r="C619" s="264"/>
      <c r="D619" s="264"/>
      <c r="E619" s="282"/>
      <c r="F619" s="264"/>
      <c r="G619" s="277"/>
      <c r="H619" s="264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82"/>
      <c r="C620" s="264"/>
      <c r="D620" s="264"/>
      <c r="E620" s="282"/>
      <c r="F620" s="264"/>
      <c r="G620" s="277"/>
      <c r="H620" s="264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82"/>
      <c r="C621" s="264"/>
      <c r="D621" s="264"/>
      <c r="E621" s="282"/>
      <c r="F621" s="264"/>
      <c r="G621" s="277"/>
      <c r="H621" s="264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82"/>
      <c r="C622" s="264"/>
      <c r="D622" s="264"/>
      <c r="E622" s="282"/>
      <c r="F622" s="264"/>
      <c r="G622" s="277"/>
      <c r="H622" s="264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82"/>
      <c r="C623" s="264"/>
      <c r="D623" s="264"/>
      <c r="E623" s="282"/>
      <c r="F623" s="264"/>
      <c r="G623" s="277"/>
      <c r="H623" s="264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82"/>
      <c r="C624" s="264"/>
      <c r="D624" s="264"/>
      <c r="E624" s="282"/>
      <c r="F624" s="264"/>
      <c r="G624" s="277"/>
      <c r="H624" s="264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82"/>
      <c r="C625" s="264"/>
      <c r="D625" s="264"/>
      <c r="E625" s="282"/>
      <c r="F625" s="264"/>
      <c r="G625" s="277"/>
      <c r="H625" s="264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82"/>
      <c r="C626" s="264"/>
      <c r="D626" s="264"/>
      <c r="E626" s="282"/>
      <c r="F626" s="264"/>
      <c r="G626" s="277"/>
      <c r="H626" s="264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82"/>
      <c r="C627" s="264"/>
      <c r="D627" s="264"/>
      <c r="E627" s="282"/>
      <c r="F627" s="264"/>
      <c r="G627" s="277"/>
      <c r="H627" s="264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82"/>
      <c r="C628" s="264"/>
      <c r="D628" s="264"/>
      <c r="E628" s="282"/>
      <c r="F628" s="264"/>
      <c r="G628" s="277"/>
      <c r="H628" s="264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82"/>
      <c r="C629" s="264"/>
      <c r="D629" s="264"/>
      <c r="E629" s="282"/>
      <c r="F629" s="264"/>
      <c r="G629" s="277"/>
      <c r="H629" s="264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82"/>
      <c r="C630" s="264"/>
      <c r="D630" s="264"/>
      <c r="E630" s="282"/>
      <c r="F630" s="264"/>
      <c r="G630" s="277"/>
      <c r="H630" s="264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82"/>
      <c r="C631" s="264"/>
      <c r="D631" s="264"/>
      <c r="E631" s="282"/>
      <c r="F631" s="264"/>
      <c r="G631" s="277"/>
      <c r="H631" s="264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82"/>
      <c r="C632" s="264"/>
      <c r="D632" s="264"/>
      <c r="E632" s="282"/>
      <c r="F632" s="264"/>
      <c r="G632" s="277"/>
      <c r="H632" s="264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82"/>
      <c r="C633" s="264"/>
      <c r="D633" s="264"/>
      <c r="E633" s="282"/>
      <c r="F633" s="264"/>
      <c r="G633" s="277"/>
      <c r="H633" s="264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82"/>
      <c r="C634" s="264"/>
      <c r="D634" s="264"/>
      <c r="E634" s="282"/>
      <c r="F634" s="264"/>
      <c r="G634" s="277"/>
      <c r="H634" s="264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82"/>
      <c r="C635" s="264"/>
      <c r="D635" s="264"/>
      <c r="E635" s="282"/>
      <c r="F635" s="264"/>
      <c r="G635" s="277"/>
      <c r="H635" s="264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82"/>
      <c r="C636" s="264"/>
      <c r="D636" s="264"/>
      <c r="E636" s="282"/>
      <c r="F636" s="264"/>
      <c r="G636" s="277"/>
      <c r="H636" s="264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82"/>
      <c r="C637" s="264"/>
      <c r="D637" s="264"/>
      <c r="E637" s="282"/>
      <c r="F637" s="264"/>
      <c r="G637" s="277"/>
      <c r="H637" s="264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82"/>
      <c r="C638" s="264"/>
      <c r="D638" s="264"/>
      <c r="E638" s="282"/>
      <c r="F638" s="264"/>
      <c r="G638" s="277"/>
      <c r="H638" s="264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82"/>
      <c r="C639" s="264"/>
      <c r="D639" s="264"/>
      <c r="E639" s="282"/>
      <c r="F639" s="264"/>
      <c r="G639" s="277"/>
      <c r="H639" s="264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82"/>
      <c r="C640" s="264"/>
      <c r="D640" s="264"/>
      <c r="E640" s="282"/>
      <c r="F640" s="264"/>
      <c r="G640" s="277"/>
      <c r="H640" s="264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82"/>
      <c r="C641" s="264"/>
      <c r="D641" s="264"/>
      <c r="E641" s="282"/>
      <c r="F641" s="264"/>
      <c r="G641" s="277"/>
      <c r="H641" s="264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82"/>
      <c r="C642" s="264"/>
      <c r="D642" s="264"/>
      <c r="E642" s="282"/>
      <c r="F642" s="264"/>
      <c r="G642" s="277"/>
      <c r="H642" s="264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82"/>
      <c r="C643" s="264"/>
      <c r="D643" s="264"/>
      <c r="E643" s="282"/>
      <c r="F643" s="264"/>
      <c r="G643" s="277"/>
      <c r="H643" s="264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82"/>
      <c r="C644" s="264"/>
      <c r="D644" s="264"/>
      <c r="E644" s="282"/>
      <c r="F644" s="264"/>
      <c r="G644" s="277"/>
      <c r="H644" s="264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82"/>
      <c r="C645" s="264"/>
      <c r="D645" s="264"/>
      <c r="E645" s="282"/>
      <c r="F645" s="264"/>
      <c r="G645" s="277"/>
      <c r="H645" s="264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82"/>
      <c r="C646" s="264"/>
      <c r="D646" s="264"/>
      <c r="E646" s="282"/>
      <c r="F646" s="264"/>
      <c r="G646" s="277"/>
      <c r="H646" s="264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82"/>
      <c r="C647" s="264"/>
      <c r="D647" s="264"/>
      <c r="E647" s="282"/>
      <c r="F647" s="264"/>
      <c r="G647" s="277"/>
      <c r="H647" s="264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82"/>
      <c r="C648" s="264"/>
      <c r="D648" s="264"/>
      <c r="E648" s="282"/>
      <c r="F648" s="264"/>
      <c r="G648" s="277"/>
      <c r="H648" s="264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82"/>
      <c r="C649" s="264"/>
      <c r="D649" s="264"/>
      <c r="E649" s="282"/>
      <c r="F649" s="264"/>
      <c r="G649" s="277"/>
      <c r="H649" s="264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82"/>
      <c r="C650" s="264"/>
      <c r="D650" s="264"/>
      <c r="E650" s="282"/>
      <c r="F650" s="264"/>
      <c r="G650" s="277"/>
      <c r="H650" s="264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82"/>
      <c r="C651" s="264"/>
      <c r="D651" s="264"/>
      <c r="E651" s="282"/>
      <c r="F651" s="264"/>
      <c r="G651" s="277"/>
      <c r="H651" s="264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82"/>
      <c r="C652" s="264"/>
      <c r="D652" s="264"/>
      <c r="E652" s="282"/>
      <c r="F652" s="264"/>
      <c r="G652" s="277"/>
      <c r="H652" s="264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82"/>
      <c r="C653" s="264"/>
      <c r="D653" s="264"/>
      <c r="E653" s="282"/>
      <c r="F653" s="264"/>
      <c r="G653" s="277"/>
      <c r="H653" s="264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82"/>
      <c r="C654" s="264"/>
      <c r="D654" s="264"/>
      <c r="E654" s="282"/>
      <c r="F654" s="264"/>
      <c r="G654" s="277"/>
      <c r="H654" s="264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82"/>
      <c r="C655" s="264"/>
      <c r="D655" s="264"/>
      <c r="E655" s="282"/>
      <c r="F655" s="264"/>
      <c r="G655" s="277"/>
      <c r="H655" s="264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82"/>
      <c r="C656" s="264"/>
      <c r="D656" s="264"/>
      <c r="E656" s="282"/>
      <c r="F656" s="264"/>
      <c r="G656" s="277"/>
      <c r="H656" s="264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82"/>
      <c r="C657" s="264"/>
      <c r="D657" s="264"/>
      <c r="E657" s="282"/>
      <c r="F657" s="264"/>
      <c r="G657" s="277"/>
      <c r="H657" s="264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82"/>
      <c r="C658" s="264"/>
      <c r="D658" s="264"/>
      <c r="E658" s="282"/>
      <c r="F658" s="264"/>
      <c r="G658" s="277"/>
      <c r="H658" s="264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82"/>
      <c r="C659" s="264"/>
      <c r="D659" s="264"/>
      <c r="E659" s="282"/>
      <c r="F659" s="264"/>
      <c r="G659" s="277"/>
      <c r="H659" s="264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82"/>
      <c r="C660" s="264"/>
      <c r="D660" s="264"/>
      <c r="E660" s="282"/>
      <c r="F660" s="264"/>
      <c r="G660" s="277"/>
      <c r="H660" s="264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82"/>
      <c r="C661" s="264"/>
      <c r="D661" s="264"/>
      <c r="E661" s="282"/>
      <c r="F661" s="264"/>
      <c r="G661" s="277"/>
      <c r="H661" s="264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82"/>
      <c r="C662" s="264"/>
      <c r="D662" s="264"/>
      <c r="E662" s="282"/>
      <c r="F662" s="264"/>
      <c r="G662" s="277"/>
      <c r="H662" s="264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82"/>
      <c r="C663" s="264"/>
      <c r="D663" s="264"/>
      <c r="E663" s="282"/>
      <c r="F663" s="264"/>
      <c r="G663" s="277"/>
      <c r="H663" s="264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82"/>
      <c r="C664" s="264"/>
      <c r="D664" s="264"/>
      <c r="E664" s="282"/>
      <c r="F664" s="264"/>
      <c r="G664" s="277"/>
      <c r="H664" s="264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82"/>
      <c r="C665" s="264"/>
      <c r="D665" s="264"/>
      <c r="E665" s="282"/>
      <c r="F665" s="264"/>
      <c r="G665" s="277"/>
      <c r="H665" s="264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82"/>
      <c r="C666" s="264"/>
      <c r="D666" s="264"/>
      <c r="E666" s="282"/>
      <c r="F666" s="264"/>
      <c r="G666" s="277"/>
      <c r="H666" s="264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82"/>
      <c r="C667" s="264"/>
      <c r="D667" s="264"/>
      <c r="E667" s="282"/>
      <c r="F667" s="264"/>
      <c r="G667" s="277"/>
      <c r="H667" s="264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82"/>
      <c r="C668" s="264"/>
      <c r="D668" s="264"/>
      <c r="E668" s="282"/>
      <c r="F668" s="264"/>
      <c r="G668" s="277"/>
      <c r="H668" s="264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82"/>
      <c r="C669" s="264"/>
      <c r="D669" s="264"/>
      <c r="E669" s="282"/>
      <c r="F669" s="264"/>
      <c r="G669" s="277"/>
      <c r="H669" s="264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82"/>
      <c r="C670" s="264"/>
      <c r="D670" s="264"/>
      <c r="E670" s="282"/>
      <c r="F670" s="264"/>
      <c r="G670" s="277"/>
      <c r="H670" s="264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82"/>
      <c r="C671" s="264"/>
      <c r="D671" s="264"/>
      <c r="E671" s="282"/>
      <c r="F671" s="264"/>
      <c r="G671" s="277"/>
      <c r="H671" s="264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82"/>
      <c r="C672" s="264"/>
      <c r="D672" s="264"/>
      <c r="E672" s="282"/>
      <c r="F672" s="264"/>
      <c r="G672" s="277"/>
      <c r="H672" s="264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82"/>
      <c r="C673" s="264"/>
      <c r="D673" s="264"/>
      <c r="E673" s="282"/>
      <c r="F673" s="264"/>
      <c r="G673" s="277"/>
      <c r="H673" s="264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82"/>
      <c r="C674" s="264"/>
      <c r="D674" s="264"/>
      <c r="E674" s="282"/>
      <c r="F674" s="264"/>
      <c r="G674" s="277"/>
      <c r="H674" s="264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82"/>
      <c r="C675" s="264"/>
      <c r="D675" s="264"/>
      <c r="E675" s="282"/>
      <c r="F675" s="264"/>
      <c r="G675" s="277"/>
      <c r="H675" s="264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82"/>
      <c r="C676" s="264"/>
      <c r="D676" s="264"/>
      <c r="E676" s="282"/>
      <c r="F676" s="264"/>
      <c r="G676" s="277"/>
      <c r="H676" s="264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82"/>
      <c r="C677" s="264"/>
      <c r="D677" s="264"/>
      <c r="E677" s="282"/>
      <c r="F677" s="264"/>
      <c r="G677" s="277"/>
      <c r="H677" s="264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82"/>
      <c r="C678" s="264"/>
      <c r="D678" s="264"/>
      <c r="E678" s="282"/>
      <c r="F678" s="264"/>
      <c r="G678" s="277"/>
      <c r="H678" s="264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82"/>
      <c r="C679" s="264"/>
      <c r="D679" s="264"/>
      <c r="E679" s="282"/>
      <c r="F679" s="264"/>
      <c r="G679" s="277"/>
      <c r="H679" s="264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82"/>
      <c r="C680" s="264"/>
      <c r="D680" s="264"/>
      <c r="E680" s="282"/>
      <c r="F680" s="264"/>
      <c r="G680" s="277"/>
      <c r="H680" s="264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82"/>
      <c r="C681" s="264"/>
      <c r="D681" s="264"/>
      <c r="E681" s="282"/>
      <c r="F681" s="264"/>
      <c r="G681" s="277"/>
      <c r="H681" s="264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82"/>
      <c r="C682" s="264"/>
      <c r="D682" s="264"/>
      <c r="E682" s="282"/>
      <c r="F682" s="264"/>
      <c r="G682" s="277"/>
      <c r="H682" s="264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82"/>
      <c r="C683" s="264"/>
      <c r="D683" s="264"/>
      <c r="E683" s="282"/>
      <c r="F683" s="264"/>
      <c r="G683" s="277"/>
      <c r="H683" s="264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82"/>
      <c r="C684" s="264"/>
      <c r="D684" s="264"/>
      <c r="E684" s="282"/>
      <c r="F684" s="264"/>
      <c r="G684" s="277"/>
      <c r="H684" s="264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82"/>
      <c r="C685" s="264"/>
      <c r="D685" s="264"/>
      <c r="E685" s="282"/>
      <c r="F685" s="264"/>
      <c r="G685" s="277"/>
      <c r="H685" s="264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82"/>
      <c r="C686" s="264"/>
      <c r="D686" s="264"/>
      <c r="E686" s="282"/>
      <c r="F686" s="264"/>
      <c r="G686" s="277"/>
      <c r="H686" s="264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82"/>
      <c r="C687" s="264"/>
      <c r="D687" s="264"/>
      <c r="E687" s="282"/>
      <c r="F687" s="264"/>
      <c r="G687" s="277"/>
      <c r="H687" s="264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82"/>
      <c r="C688" s="264"/>
      <c r="D688" s="264"/>
      <c r="E688" s="282"/>
      <c r="F688" s="264"/>
      <c r="G688" s="277"/>
      <c r="H688" s="264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82"/>
      <c r="C689" s="264"/>
      <c r="D689" s="264"/>
      <c r="E689" s="282"/>
      <c r="F689" s="264"/>
      <c r="G689" s="277"/>
      <c r="H689" s="264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82"/>
      <c r="C690" s="264"/>
      <c r="D690" s="264"/>
      <c r="E690" s="282"/>
      <c r="F690" s="264"/>
      <c r="G690" s="277"/>
      <c r="H690" s="264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82"/>
      <c r="C691" s="264"/>
      <c r="D691" s="264"/>
      <c r="E691" s="282"/>
      <c r="F691" s="264"/>
      <c r="G691" s="277"/>
      <c r="H691" s="264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82"/>
      <c r="C692" s="264"/>
      <c r="D692" s="264"/>
      <c r="E692" s="282"/>
      <c r="F692" s="264"/>
      <c r="G692" s="277"/>
      <c r="H692" s="264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82"/>
      <c r="C693" s="264"/>
      <c r="D693" s="264"/>
      <c r="E693" s="282"/>
      <c r="F693" s="264"/>
      <c r="G693" s="277"/>
      <c r="H693" s="264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82"/>
      <c r="C694" s="264"/>
      <c r="D694" s="264"/>
      <c r="E694" s="282"/>
      <c r="F694" s="264"/>
      <c r="G694" s="277"/>
      <c r="H694" s="264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82"/>
      <c r="C695" s="264"/>
      <c r="D695" s="264"/>
      <c r="E695" s="282"/>
      <c r="F695" s="264"/>
      <c r="G695" s="277"/>
      <c r="H695" s="264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82"/>
      <c r="C696" s="264"/>
      <c r="D696" s="264"/>
      <c r="E696" s="282"/>
      <c r="F696" s="264"/>
      <c r="G696" s="277"/>
      <c r="H696" s="264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82"/>
      <c r="C697" s="264"/>
      <c r="D697" s="264"/>
      <c r="E697" s="282"/>
      <c r="F697" s="264"/>
      <c r="G697" s="277"/>
      <c r="H697" s="264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82"/>
      <c r="C698" s="264"/>
      <c r="D698" s="264"/>
      <c r="E698" s="282"/>
      <c r="F698" s="264"/>
      <c r="G698" s="277"/>
      <c r="H698" s="264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82"/>
      <c r="C699" s="264"/>
      <c r="D699" s="264"/>
      <c r="E699" s="282"/>
      <c r="F699" s="264"/>
      <c r="G699" s="277"/>
      <c r="H699" s="264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82"/>
      <c r="C700" s="264"/>
      <c r="D700" s="264"/>
      <c r="E700" s="282"/>
      <c r="F700" s="264"/>
      <c r="G700" s="277"/>
      <c r="H700" s="264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82"/>
      <c r="C701" s="264"/>
      <c r="D701" s="264"/>
      <c r="E701" s="282"/>
      <c r="F701" s="264"/>
      <c r="G701" s="277"/>
      <c r="H701" s="264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82"/>
      <c r="C702" s="264"/>
      <c r="D702" s="264"/>
      <c r="E702" s="282"/>
      <c r="F702" s="264"/>
      <c r="G702" s="277"/>
      <c r="H702" s="264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82"/>
      <c r="C703" s="264"/>
      <c r="D703" s="264"/>
      <c r="E703" s="282"/>
      <c r="F703" s="264"/>
      <c r="G703" s="277"/>
      <c r="H703" s="264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82"/>
      <c r="C704" s="264"/>
      <c r="D704" s="264"/>
      <c r="E704" s="282"/>
      <c r="F704" s="264"/>
      <c r="G704" s="277"/>
      <c r="H704" s="264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82"/>
      <c r="C705" s="264"/>
      <c r="D705" s="264"/>
      <c r="E705" s="282"/>
      <c r="F705" s="264"/>
      <c r="G705" s="277"/>
      <c r="H705" s="264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82"/>
      <c r="C706" s="264"/>
      <c r="D706" s="264"/>
      <c r="E706" s="282"/>
      <c r="F706" s="264"/>
      <c r="G706" s="277"/>
      <c r="H706" s="264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82"/>
      <c r="C707" s="264"/>
      <c r="D707" s="264"/>
      <c r="E707" s="282"/>
      <c r="F707" s="264"/>
      <c r="G707" s="277"/>
      <c r="H707" s="264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82"/>
      <c r="C708" s="264"/>
      <c r="D708" s="264"/>
      <c r="E708" s="282"/>
      <c r="F708" s="264"/>
      <c r="G708" s="277"/>
      <c r="H708" s="264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82"/>
      <c r="C709" s="264"/>
      <c r="D709" s="264"/>
      <c r="E709" s="282"/>
      <c r="F709" s="264"/>
      <c r="G709" s="277"/>
      <c r="H709" s="264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82"/>
      <c r="C710" s="264"/>
      <c r="D710" s="264"/>
      <c r="E710" s="282"/>
      <c r="F710" s="264"/>
      <c r="G710" s="277"/>
      <c r="H710" s="264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82"/>
      <c r="C711" s="264"/>
      <c r="D711" s="264"/>
      <c r="E711" s="282"/>
      <c r="F711" s="264"/>
      <c r="G711" s="277"/>
      <c r="H711" s="264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82"/>
      <c r="C712" s="264"/>
      <c r="D712" s="264"/>
      <c r="E712" s="282"/>
      <c r="F712" s="264"/>
      <c r="G712" s="277"/>
      <c r="H712" s="264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82"/>
      <c r="C713" s="264"/>
      <c r="D713" s="264"/>
      <c r="E713" s="282"/>
      <c r="F713" s="264"/>
      <c r="G713" s="277"/>
      <c r="H713" s="264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82"/>
      <c r="C714" s="264"/>
      <c r="D714" s="264"/>
      <c r="E714" s="282"/>
      <c r="F714" s="264"/>
      <c r="G714" s="277"/>
      <c r="H714" s="264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82"/>
      <c r="C715" s="264"/>
      <c r="D715" s="264"/>
      <c r="E715" s="282"/>
      <c r="F715" s="264"/>
      <c r="G715" s="277"/>
      <c r="H715" s="264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82"/>
      <c r="C716" s="264"/>
      <c r="D716" s="264"/>
      <c r="E716" s="282"/>
      <c r="F716" s="264"/>
      <c r="G716" s="277"/>
      <c r="H716" s="264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82"/>
      <c r="C717" s="264"/>
      <c r="D717" s="264"/>
      <c r="E717" s="282"/>
      <c r="F717" s="264"/>
      <c r="G717" s="277"/>
      <c r="H717" s="264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82"/>
      <c r="C718" s="264"/>
      <c r="D718" s="264"/>
      <c r="E718" s="282"/>
      <c r="F718" s="264"/>
      <c r="G718" s="277"/>
      <c r="H718" s="264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82"/>
      <c r="C719" s="264"/>
      <c r="D719" s="264"/>
      <c r="E719" s="282"/>
      <c r="F719" s="264"/>
      <c r="G719" s="277"/>
      <c r="H719" s="264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82"/>
      <c r="C720" s="264"/>
      <c r="D720" s="264"/>
      <c r="E720" s="282"/>
      <c r="F720" s="264"/>
      <c r="G720" s="277"/>
      <c r="H720" s="264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82"/>
      <c r="C721" s="264"/>
      <c r="D721" s="264"/>
      <c r="E721" s="282"/>
      <c r="F721" s="264"/>
      <c r="G721" s="277"/>
      <c r="H721" s="264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82"/>
      <c r="C722" s="264"/>
      <c r="D722" s="264"/>
      <c r="E722" s="282"/>
      <c r="F722" s="264"/>
      <c r="G722" s="277"/>
      <c r="H722" s="264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82"/>
      <c r="C723" s="264"/>
      <c r="D723" s="264"/>
      <c r="E723" s="282"/>
      <c r="F723" s="264"/>
      <c r="G723" s="277"/>
      <c r="H723" s="264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82"/>
      <c r="C724" s="264"/>
      <c r="D724" s="264"/>
      <c r="E724" s="282"/>
      <c r="F724" s="264"/>
      <c r="G724" s="277"/>
      <c r="H724" s="264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82"/>
      <c r="C725" s="264"/>
      <c r="D725" s="264"/>
      <c r="E725" s="282"/>
      <c r="F725" s="264"/>
      <c r="G725" s="277"/>
      <c r="H725" s="264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82"/>
      <c r="C726" s="264"/>
      <c r="D726" s="264"/>
      <c r="E726" s="282"/>
      <c r="F726" s="264"/>
      <c r="G726" s="277"/>
      <c r="H726" s="264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82"/>
      <c r="C727" s="264"/>
      <c r="D727" s="264"/>
      <c r="E727" s="282"/>
      <c r="F727" s="264"/>
      <c r="G727" s="277"/>
      <c r="H727" s="264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82"/>
      <c r="C728" s="264"/>
      <c r="D728" s="264"/>
      <c r="E728" s="282"/>
      <c r="F728" s="264"/>
      <c r="G728" s="277"/>
      <c r="H728" s="264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82"/>
      <c r="C729" s="264"/>
      <c r="D729" s="264"/>
      <c r="E729" s="282"/>
      <c r="F729" s="264"/>
      <c r="G729" s="277"/>
      <c r="H729" s="264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82"/>
      <c r="C730" s="264"/>
      <c r="D730" s="264"/>
      <c r="E730" s="282"/>
      <c r="F730" s="264"/>
      <c r="G730" s="277"/>
      <c r="H730" s="264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82"/>
      <c r="C731" s="264"/>
      <c r="D731" s="264"/>
      <c r="E731" s="282"/>
      <c r="F731" s="264"/>
      <c r="G731" s="277"/>
      <c r="H731" s="264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82"/>
      <c r="C732" s="264"/>
      <c r="D732" s="264"/>
      <c r="E732" s="282"/>
      <c r="F732" s="264"/>
      <c r="G732" s="277"/>
      <c r="H732" s="264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82"/>
      <c r="C733" s="264"/>
      <c r="D733" s="264"/>
      <c r="E733" s="282"/>
      <c r="F733" s="264"/>
      <c r="G733" s="277"/>
      <c r="H733" s="264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82"/>
      <c r="C734" s="264"/>
      <c r="D734" s="264"/>
      <c r="E734" s="282"/>
      <c r="F734" s="264"/>
      <c r="G734" s="277"/>
      <c r="H734" s="264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82"/>
      <c r="C735" s="264"/>
      <c r="D735" s="264"/>
      <c r="E735" s="282"/>
      <c r="F735" s="264"/>
      <c r="G735" s="277"/>
      <c r="H735" s="264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82"/>
      <c r="C736" s="264"/>
      <c r="D736" s="264"/>
      <c r="E736" s="282"/>
      <c r="F736" s="264"/>
      <c r="G736" s="277"/>
      <c r="H736" s="264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82"/>
      <c r="C737" s="264"/>
      <c r="D737" s="264"/>
      <c r="E737" s="282"/>
      <c r="F737" s="264"/>
      <c r="G737" s="277"/>
      <c r="H737" s="264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82"/>
      <c r="C738" s="264"/>
      <c r="D738" s="264"/>
      <c r="E738" s="282"/>
      <c r="F738" s="264"/>
      <c r="G738" s="277"/>
      <c r="H738" s="264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82"/>
      <c r="C739" s="264"/>
      <c r="D739" s="264"/>
      <c r="E739" s="282"/>
      <c r="F739" s="264"/>
      <c r="G739" s="277"/>
      <c r="H739" s="264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82"/>
      <c r="C740" s="264"/>
      <c r="D740" s="264"/>
      <c r="E740" s="282"/>
      <c r="F740" s="264"/>
      <c r="G740" s="277"/>
      <c r="H740" s="264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82"/>
      <c r="C741" s="264"/>
      <c r="D741" s="264"/>
      <c r="E741" s="282"/>
      <c r="F741" s="264"/>
      <c r="G741" s="277"/>
      <c r="H741" s="264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82"/>
      <c r="C742" s="264"/>
      <c r="D742" s="264"/>
      <c r="E742" s="282"/>
      <c r="F742" s="264"/>
      <c r="G742" s="277"/>
      <c r="H742" s="264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82"/>
      <c r="C743" s="264"/>
      <c r="D743" s="264"/>
      <c r="E743" s="282"/>
      <c r="F743" s="264"/>
      <c r="G743" s="277"/>
      <c r="H743" s="264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82"/>
      <c r="C744" s="264"/>
      <c r="D744" s="264"/>
      <c r="E744" s="282"/>
      <c r="F744" s="264"/>
      <c r="G744" s="277"/>
      <c r="H744" s="264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82"/>
      <c r="C745" s="264"/>
      <c r="D745" s="264"/>
      <c r="E745" s="282"/>
      <c r="F745" s="264"/>
      <c r="G745" s="277"/>
      <c r="H745" s="264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82"/>
      <c r="C746" s="264"/>
      <c r="D746" s="264"/>
      <c r="E746" s="282"/>
      <c r="F746" s="264"/>
      <c r="G746" s="277"/>
      <c r="H746" s="264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82"/>
      <c r="C747" s="264"/>
      <c r="D747" s="264"/>
      <c r="E747" s="282"/>
      <c r="F747" s="264"/>
      <c r="G747" s="277"/>
      <c r="H747" s="264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82"/>
      <c r="C748" s="264"/>
      <c r="D748" s="264"/>
      <c r="E748" s="282"/>
      <c r="F748" s="264"/>
      <c r="G748" s="277"/>
      <c r="H748" s="264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82"/>
      <c r="C749" s="264"/>
      <c r="D749" s="264"/>
      <c r="E749" s="282"/>
      <c r="F749" s="264"/>
      <c r="G749" s="277"/>
      <c r="H749" s="264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82"/>
      <c r="C750" s="264"/>
      <c r="D750" s="264"/>
      <c r="E750" s="282"/>
      <c r="F750" s="264"/>
      <c r="G750" s="277"/>
      <c r="H750" s="264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82"/>
      <c r="C751" s="264"/>
      <c r="D751" s="264"/>
      <c r="E751" s="282"/>
      <c r="F751" s="264"/>
      <c r="G751" s="277"/>
      <c r="H751" s="264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82"/>
      <c r="C752" s="264"/>
      <c r="D752" s="264"/>
      <c r="E752" s="282"/>
      <c r="F752" s="264"/>
      <c r="G752" s="277"/>
      <c r="H752" s="264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82"/>
      <c r="C753" s="264"/>
      <c r="D753" s="264"/>
      <c r="E753" s="282"/>
      <c r="F753" s="264"/>
      <c r="G753" s="277"/>
      <c r="H753" s="264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82"/>
      <c r="C754" s="264"/>
      <c r="D754" s="264"/>
      <c r="E754" s="282"/>
      <c r="F754" s="264"/>
      <c r="G754" s="277"/>
      <c r="H754" s="264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82"/>
      <c r="C755" s="264"/>
      <c r="D755" s="264"/>
      <c r="E755" s="282"/>
      <c r="F755" s="264"/>
      <c r="G755" s="277"/>
      <c r="H755" s="264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82"/>
      <c r="C756" s="264"/>
      <c r="D756" s="264"/>
      <c r="E756" s="282"/>
      <c r="F756" s="264"/>
      <c r="G756" s="277"/>
      <c r="H756" s="264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82"/>
      <c r="C757" s="264"/>
      <c r="D757" s="264"/>
      <c r="E757" s="282"/>
      <c r="F757" s="264"/>
      <c r="G757" s="277"/>
      <c r="H757" s="264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82"/>
      <c r="C758" s="264"/>
      <c r="D758" s="264"/>
      <c r="E758" s="282"/>
      <c r="F758" s="264"/>
      <c r="G758" s="277"/>
      <c r="H758" s="264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82"/>
      <c r="C759" s="264"/>
      <c r="D759" s="264"/>
      <c r="E759" s="282"/>
      <c r="F759" s="264"/>
      <c r="G759" s="277"/>
      <c r="H759" s="264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82"/>
      <c r="C760" s="264"/>
      <c r="D760" s="264"/>
      <c r="E760" s="282"/>
      <c r="F760" s="264"/>
      <c r="G760" s="277"/>
      <c r="H760" s="264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82"/>
      <c r="C761" s="264"/>
      <c r="D761" s="264"/>
      <c r="E761" s="282"/>
      <c r="F761" s="264"/>
      <c r="G761" s="277"/>
      <c r="H761" s="264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82"/>
      <c r="C762" s="264"/>
      <c r="D762" s="264"/>
      <c r="E762" s="282"/>
      <c r="F762" s="264"/>
      <c r="G762" s="277"/>
      <c r="H762" s="264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82"/>
      <c r="C763" s="264"/>
      <c r="D763" s="264"/>
      <c r="E763" s="282"/>
      <c r="F763" s="264"/>
      <c r="G763" s="277"/>
      <c r="H763" s="264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82"/>
      <c r="C764" s="264"/>
      <c r="D764" s="264"/>
      <c r="E764" s="282"/>
      <c r="F764" s="264"/>
      <c r="G764" s="277"/>
      <c r="H764" s="264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82"/>
      <c r="C765" s="264"/>
      <c r="D765" s="264"/>
      <c r="E765" s="282"/>
      <c r="F765" s="264"/>
      <c r="G765" s="277"/>
      <c r="H765" s="264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82"/>
      <c r="C766" s="264"/>
      <c r="D766" s="264"/>
      <c r="E766" s="282"/>
      <c r="F766" s="264"/>
      <c r="G766" s="277"/>
      <c r="H766" s="264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82"/>
      <c r="C767" s="264"/>
      <c r="D767" s="264"/>
      <c r="E767" s="282"/>
      <c r="F767" s="264"/>
      <c r="G767" s="277"/>
      <c r="H767" s="264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82"/>
      <c r="C768" s="264"/>
      <c r="D768" s="264"/>
      <c r="E768" s="282"/>
      <c r="F768" s="264"/>
      <c r="G768" s="277"/>
      <c r="H768" s="264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82"/>
      <c r="C769" s="264"/>
      <c r="D769" s="264"/>
      <c r="E769" s="282"/>
      <c r="F769" s="264"/>
      <c r="G769" s="277"/>
      <c r="H769" s="264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82"/>
      <c r="C770" s="264"/>
      <c r="D770" s="264"/>
      <c r="E770" s="282"/>
      <c r="F770" s="264"/>
      <c r="G770" s="277"/>
      <c r="H770" s="264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82"/>
      <c r="C771" s="264"/>
      <c r="D771" s="264"/>
      <c r="E771" s="282"/>
      <c r="F771" s="264"/>
      <c r="G771" s="277"/>
      <c r="H771" s="264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82"/>
      <c r="C772" s="264"/>
      <c r="D772" s="264"/>
      <c r="E772" s="282"/>
      <c r="F772" s="264"/>
      <c r="G772" s="277"/>
      <c r="H772" s="264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82"/>
      <c r="C773" s="264"/>
      <c r="D773" s="264"/>
      <c r="E773" s="282"/>
      <c r="F773" s="264"/>
      <c r="G773" s="277"/>
      <c r="H773" s="264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82"/>
      <c r="C774" s="264"/>
      <c r="D774" s="264"/>
      <c r="E774" s="282"/>
      <c r="F774" s="264"/>
      <c r="G774" s="277"/>
      <c r="H774" s="264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82"/>
      <c r="C775" s="264"/>
      <c r="D775" s="264"/>
      <c r="E775" s="282"/>
      <c r="F775" s="264"/>
      <c r="G775" s="277"/>
      <c r="H775" s="264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82"/>
      <c r="C776" s="264"/>
      <c r="D776" s="264"/>
      <c r="E776" s="282"/>
      <c r="F776" s="264"/>
      <c r="G776" s="277"/>
      <c r="H776" s="264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82"/>
      <c r="C777" s="264"/>
      <c r="D777" s="264"/>
      <c r="E777" s="282"/>
      <c r="F777" s="264"/>
      <c r="G777" s="277"/>
      <c r="H777" s="264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82"/>
      <c r="C778" s="264"/>
      <c r="D778" s="264"/>
      <c r="E778" s="282"/>
      <c r="F778" s="264"/>
      <c r="G778" s="277"/>
      <c r="H778" s="264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82"/>
      <c r="C779" s="264"/>
      <c r="D779" s="264"/>
      <c r="E779" s="282"/>
      <c r="F779" s="264"/>
      <c r="G779" s="277"/>
      <c r="H779" s="264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82"/>
      <c r="C780" s="264"/>
      <c r="D780" s="264"/>
      <c r="E780" s="282"/>
      <c r="F780" s="264"/>
      <c r="G780" s="277"/>
      <c r="H780" s="264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82"/>
      <c r="C781" s="264"/>
      <c r="D781" s="264"/>
      <c r="E781" s="282"/>
      <c r="F781" s="264"/>
      <c r="G781" s="277"/>
      <c r="H781" s="264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82"/>
      <c r="C782" s="264"/>
      <c r="D782" s="264"/>
      <c r="E782" s="282"/>
      <c r="F782" s="264"/>
      <c r="G782" s="277"/>
      <c r="H782" s="264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82"/>
      <c r="C783" s="264"/>
      <c r="D783" s="264"/>
      <c r="E783" s="282"/>
      <c r="F783" s="264"/>
      <c r="G783" s="277"/>
      <c r="H783" s="264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82"/>
      <c r="C784" s="264"/>
      <c r="D784" s="264"/>
      <c r="E784" s="282"/>
      <c r="F784" s="264"/>
      <c r="G784" s="277"/>
      <c r="H784" s="264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82"/>
      <c r="C785" s="264"/>
      <c r="D785" s="264"/>
      <c r="E785" s="282"/>
      <c r="F785" s="264"/>
      <c r="G785" s="277"/>
      <c r="H785" s="264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82"/>
      <c r="C786" s="264"/>
      <c r="D786" s="264"/>
      <c r="E786" s="282"/>
      <c r="F786" s="264"/>
      <c r="G786" s="277"/>
      <c r="H786" s="264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82"/>
      <c r="C787" s="264"/>
      <c r="D787" s="264"/>
      <c r="E787" s="282"/>
      <c r="F787" s="264"/>
      <c r="G787" s="277"/>
      <c r="H787" s="264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82"/>
      <c r="C788" s="264"/>
      <c r="D788" s="264"/>
      <c r="E788" s="282"/>
      <c r="F788" s="264"/>
      <c r="G788" s="277"/>
      <c r="H788" s="264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82"/>
      <c r="C789" s="264"/>
      <c r="D789" s="264"/>
      <c r="E789" s="282"/>
      <c r="F789" s="264"/>
      <c r="G789" s="277"/>
      <c r="H789" s="264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82"/>
      <c r="C790" s="264"/>
      <c r="D790" s="264"/>
      <c r="E790" s="282"/>
      <c r="F790" s="264"/>
      <c r="G790" s="277"/>
      <c r="H790" s="264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82"/>
      <c r="C791" s="264"/>
      <c r="D791" s="264"/>
      <c r="E791" s="282"/>
      <c r="F791" s="264"/>
      <c r="G791" s="277"/>
      <c r="H791" s="264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82"/>
      <c r="C792" s="264"/>
      <c r="D792" s="264"/>
      <c r="E792" s="282"/>
      <c r="F792" s="264"/>
      <c r="G792" s="277"/>
      <c r="H792" s="264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82"/>
      <c r="C793" s="264"/>
      <c r="D793" s="264"/>
      <c r="E793" s="282"/>
      <c r="F793" s="264"/>
      <c r="G793" s="277"/>
      <c r="H793" s="264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82"/>
      <c r="C794" s="264"/>
      <c r="D794" s="264"/>
      <c r="E794" s="282"/>
      <c r="F794" s="264"/>
      <c r="G794" s="277"/>
      <c r="H794" s="264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82"/>
      <c r="C795" s="264"/>
      <c r="D795" s="264"/>
      <c r="E795" s="282"/>
      <c r="F795" s="264"/>
      <c r="G795" s="277"/>
      <c r="H795" s="264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82"/>
      <c r="C796" s="264"/>
      <c r="D796" s="264"/>
      <c r="E796" s="282"/>
      <c r="F796" s="264"/>
      <c r="G796" s="277"/>
      <c r="H796" s="264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82"/>
      <c r="C797" s="264"/>
      <c r="D797" s="264"/>
      <c r="E797" s="282"/>
      <c r="F797" s="264"/>
      <c r="G797" s="277"/>
      <c r="H797" s="264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82"/>
      <c r="C798" s="264"/>
      <c r="D798" s="264"/>
      <c r="E798" s="282"/>
      <c r="F798" s="264"/>
      <c r="G798" s="277"/>
      <c r="H798" s="264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82"/>
      <c r="C799" s="264"/>
      <c r="D799" s="264"/>
      <c r="E799" s="282"/>
      <c r="F799" s="264"/>
      <c r="G799" s="277"/>
      <c r="H799" s="264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82"/>
      <c r="C800" s="264"/>
      <c r="D800" s="264"/>
      <c r="E800" s="282"/>
      <c r="F800" s="264"/>
      <c r="G800" s="277"/>
      <c r="H800" s="264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82"/>
      <c r="C801" s="264"/>
      <c r="D801" s="264"/>
      <c r="E801" s="282"/>
      <c r="F801" s="264"/>
      <c r="G801" s="277"/>
      <c r="H801" s="264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82"/>
      <c r="C802" s="264"/>
      <c r="D802" s="264"/>
      <c r="E802" s="282"/>
      <c r="F802" s="264"/>
      <c r="G802" s="277"/>
      <c r="H802" s="264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82"/>
      <c r="C803" s="264"/>
      <c r="D803" s="264"/>
      <c r="E803" s="282"/>
      <c r="F803" s="264"/>
      <c r="G803" s="277"/>
      <c r="H803" s="264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82"/>
      <c r="C804" s="264"/>
      <c r="D804" s="264"/>
      <c r="E804" s="282"/>
      <c r="F804" s="264"/>
      <c r="G804" s="277"/>
      <c r="H804" s="264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82"/>
      <c r="C805" s="264"/>
      <c r="D805" s="264"/>
      <c r="E805" s="282"/>
      <c r="F805" s="264"/>
      <c r="G805" s="277"/>
      <c r="H805" s="264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82"/>
      <c r="C806" s="264"/>
      <c r="D806" s="264"/>
      <c r="E806" s="282"/>
      <c r="F806" s="264"/>
      <c r="G806" s="277"/>
      <c r="H806" s="264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82"/>
      <c r="C807" s="264"/>
      <c r="D807" s="264"/>
      <c r="E807" s="282"/>
      <c r="F807" s="264"/>
      <c r="G807" s="277"/>
      <c r="H807" s="264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82"/>
      <c r="C808" s="264"/>
      <c r="D808" s="264"/>
      <c r="E808" s="282"/>
      <c r="F808" s="264"/>
      <c r="G808" s="277"/>
      <c r="H808" s="264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82"/>
      <c r="C809" s="264"/>
      <c r="D809" s="264"/>
      <c r="E809" s="282"/>
      <c r="F809" s="264"/>
      <c r="G809" s="277"/>
      <c r="H809" s="264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82"/>
      <c r="C810" s="264"/>
      <c r="D810" s="264"/>
      <c r="E810" s="282"/>
      <c r="F810" s="264"/>
      <c r="G810" s="277"/>
      <c r="H810" s="264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82"/>
      <c r="C811" s="264"/>
      <c r="D811" s="264"/>
      <c r="E811" s="282"/>
      <c r="F811" s="264"/>
      <c r="G811" s="277"/>
      <c r="H811" s="264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82"/>
      <c r="C812" s="264"/>
      <c r="D812" s="264"/>
      <c r="E812" s="282"/>
      <c r="F812" s="264"/>
      <c r="G812" s="277"/>
      <c r="H812" s="264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82"/>
      <c r="C813" s="264"/>
      <c r="D813" s="264"/>
      <c r="E813" s="282"/>
      <c r="F813" s="264"/>
      <c r="G813" s="277"/>
      <c r="H813" s="264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82"/>
      <c r="C814" s="264"/>
      <c r="D814" s="264"/>
      <c r="E814" s="282"/>
      <c r="F814" s="264"/>
      <c r="G814" s="277"/>
      <c r="H814" s="264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82"/>
      <c r="C815" s="264"/>
      <c r="D815" s="264"/>
      <c r="E815" s="282"/>
      <c r="F815" s="264"/>
      <c r="G815" s="277"/>
      <c r="H815" s="264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82"/>
      <c r="C816" s="264"/>
      <c r="D816" s="264"/>
      <c r="E816" s="282"/>
      <c r="F816" s="264"/>
      <c r="G816" s="277"/>
      <c r="H816" s="264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82"/>
      <c r="C817" s="264"/>
      <c r="D817" s="264"/>
      <c r="E817" s="282"/>
      <c r="F817" s="264"/>
      <c r="G817" s="277"/>
      <c r="H817" s="264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82"/>
      <c r="C818" s="264"/>
      <c r="D818" s="264"/>
      <c r="E818" s="282"/>
      <c r="F818" s="264"/>
      <c r="G818" s="277"/>
      <c r="H818" s="264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82"/>
      <c r="C819" s="264"/>
      <c r="D819" s="264"/>
      <c r="E819" s="282"/>
      <c r="F819" s="264"/>
      <c r="G819" s="277"/>
      <c r="H819" s="264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82"/>
      <c r="C820" s="264"/>
      <c r="D820" s="264"/>
      <c r="E820" s="282"/>
      <c r="F820" s="264"/>
      <c r="G820" s="277"/>
      <c r="H820" s="264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82"/>
      <c r="C821" s="264"/>
      <c r="D821" s="264"/>
      <c r="E821" s="282"/>
      <c r="F821" s="264"/>
      <c r="G821" s="277"/>
      <c r="H821" s="264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82"/>
      <c r="C822" s="264"/>
      <c r="D822" s="264"/>
      <c r="E822" s="282"/>
      <c r="F822" s="264"/>
      <c r="G822" s="277"/>
      <c r="H822" s="264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82"/>
      <c r="C823" s="264"/>
      <c r="D823" s="264"/>
      <c r="E823" s="282"/>
      <c r="F823" s="264"/>
      <c r="G823" s="277"/>
      <c r="H823" s="264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82"/>
      <c r="C824" s="264"/>
      <c r="D824" s="264"/>
      <c r="E824" s="282"/>
      <c r="F824" s="264"/>
      <c r="G824" s="277"/>
      <c r="H824" s="264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82"/>
      <c r="C825" s="264"/>
      <c r="D825" s="264"/>
      <c r="E825" s="282"/>
      <c r="F825" s="264"/>
      <c r="G825" s="277"/>
      <c r="H825" s="264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82"/>
      <c r="C826" s="264"/>
      <c r="D826" s="264"/>
      <c r="E826" s="282"/>
      <c r="F826" s="264"/>
      <c r="G826" s="277"/>
      <c r="H826" s="264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82"/>
      <c r="C827" s="264"/>
      <c r="D827" s="264"/>
      <c r="E827" s="282"/>
      <c r="F827" s="264"/>
      <c r="G827" s="277"/>
      <c r="H827" s="264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82"/>
      <c r="C828" s="264"/>
      <c r="D828" s="264"/>
      <c r="E828" s="282"/>
      <c r="F828" s="264"/>
      <c r="G828" s="277"/>
      <c r="H828" s="264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82"/>
      <c r="C829" s="264"/>
      <c r="D829" s="264"/>
      <c r="E829" s="282"/>
      <c r="F829" s="264"/>
      <c r="G829" s="277"/>
      <c r="H829" s="264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82"/>
      <c r="C830" s="264"/>
      <c r="D830" s="264"/>
      <c r="E830" s="282"/>
      <c r="F830" s="264"/>
      <c r="G830" s="277"/>
      <c r="H830" s="264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82"/>
      <c r="C831" s="264"/>
      <c r="D831" s="264"/>
      <c r="E831" s="282"/>
      <c r="F831" s="264"/>
      <c r="G831" s="277"/>
      <c r="H831" s="264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82"/>
      <c r="C832" s="264"/>
      <c r="D832" s="264"/>
      <c r="E832" s="282"/>
      <c r="F832" s="264"/>
      <c r="G832" s="277"/>
      <c r="H832" s="264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82"/>
      <c r="C833" s="264"/>
      <c r="D833" s="264"/>
      <c r="E833" s="282"/>
      <c r="F833" s="264"/>
      <c r="G833" s="277"/>
      <c r="H833" s="264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82"/>
      <c r="C834" s="264"/>
      <c r="D834" s="264"/>
      <c r="E834" s="282"/>
      <c r="F834" s="264"/>
      <c r="G834" s="277"/>
      <c r="H834" s="264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82"/>
      <c r="C835" s="264"/>
      <c r="D835" s="264"/>
      <c r="E835" s="282"/>
      <c r="F835" s="264"/>
      <c r="G835" s="277"/>
      <c r="H835" s="264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82"/>
      <c r="C836" s="264"/>
      <c r="D836" s="264"/>
      <c r="E836" s="282"/>
      <c r="F836" s="264"/>
      <c r="G836" s="277"/>
      <c r="H836" s="264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82"/>
      <c r="C837" s="264"/>
      <c r="D837" s="264"/>
      <c r="E837" s="282"/>
      <c r="F837" s="264"/>
      <c r="G837" s="277"/>
      <c r="H837" s="264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82"/>
      <c r="C838" s="264"/>
      <c r="D838" s="264"/>
      <c r="E838" s="282"/>
      <c r="F838" s="264"/>
      <c r="G838" s="277"/>
      <c r="H838" s="264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82"/>
      <c r="C839" s="264"/>
      <c r="D839" s="264"/>
      <c r="E839" s="282"/>
      <c r="F839" s="264"/>
      <c r="G839" s="277"/>
      <c r="H839" s="264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82"/>
      <c r="C840" s="264"/>
      <c r="D840" s="264"/>
      <c r="E840" s="282"/>
      <c r="F840" s="264"/>
      <c r="G840" s="277"/>
      <c r="H840" s="264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82"/>
      <c r="C841" s="264"/>
      <c r="D841" s="264"/>
      <c r="E841" s="282"/>
      <c r="F841" s="264"/>
      <c r="G841" s="277"/>
      <c r="H841" s="264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82"/>
      <c r="C842" s="264"/>
      <c r="D842" s="264"/>
      <c r="E842" s="282"/>
      <c r="F842" s="264"/>
      <c r="G842" s="277"/>
      <c r="H842" s="264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82"/>
      <c r="C843" s="264"/>
      <c r="D843" s="264"/>
      <c r="E843" s="282"/>
      <c r="F843" s="264"/>
      <c r="G843" s="277"/>
      <c r="H843" s="264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82"/>
      <c r="C844" s="264"/>
      <c r="D844" s="264"/>
      <c r="E844" s="282"/>
      <c r="F844" s="264"/>
      <c r="G844" s="277"/>
      <c r="H844" s="264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82"/>
      <c r="C845" s="264"/>
      <c r="D845" s="264"/>
      <c r="E845" s="282"/>
      <c r="F845" s="264"/>
      <c r="G845" s="277"/>
      <c r="H845" s="264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82"/>
      <c r="C846" s="264"/>
      <c r="D846" s="264"/>
      <c r="E846" s="282"/>
      <c r="F846" s="264"/>
      <c r="G846" s="277"/>
      <c r="H846" s="264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82"/>
      <c r="C847" s="264"/>
      <c r="D847" s="264"/>
      <c r="E847" s="282"/>
      <c r="F847" s="264"/>
      <c r="G847" s="277"/>
      <c r="H847" s="264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82"/>
      <c r="C848" s="264"/>
      <c r="D848" s="264"/>
      <c r="E848" s="282"/>
      <c r="F848" s="264"/>
      <c r="G848" s="277"/>
      <c r="H848" s="264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82"/>
      <c r="C849" s="264"/>
      <c r="D849" s="264"/>
      <c r="E849" s="282"/>
      <c r="F849" s="264"/>
      <c r="G849" s="277"/>
      <c r="H849" s="264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82"/>
      <c r="C850" s="264"/>
      <c r="D850" s="264"/>
      <c r="E850" s="282"/>
      <c r="F850" s="264"/>
      <c r="G850" s="277"/>
      <c r="H850" s="264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82"/>
      <c r="C851" s="264"/>
      <c r="D851" s="264"/>
      <c r="E851" s="282"/>
      <c r="F851" s="264"/>
      <c r="G851" s="277"/>
      <c r="H851" s="264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82"/>
      <c r="C852" s="264"/>
      <c r="D852" s="264"/>
      <c r="E852" s="282"/>
      <c r="F852" s="264"/>
      <c r="G852" s="277"/>
      <c r="H852" s="264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82"/>
      <c r="C853" s="264"/>
      <c r="D853" s="264"/>
      <c r="E853" s="282"/>
      <c r="F853" s="264"/>
      <c r="G853" s="277"/>
      <c r="H853" s="264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82"/>
      <c r="C854" s="264"/>
      <c r="D854" s="264"/>
      <c r="E854" s="282"/>
      <c r="F854" s="264"/>
      <c r="G854" s="277"/>
      <c r="H854" s="264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82"/>
      <c r="C855" s="264"/>
      <c r="D855" s="264"/>
      <c r="E855" s="282"/>
      <c r="F855" s="264"/>
      <c r="G855" s="277"/>
      <c r="H855" s="264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82"/>
      <c r="C856" s="264"/>
      <c r="D856" s="264"/>
      <c r="E856" s="282"/>
      <c r="F856" s="264"/>
      <c r="G856" s="277"/>
      <c r="H856" s="264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82"/>
      <c r="C857" s="264"/>
      <c r="D857" s="264"/>
      <c r="E857" s="282"/>
      <c r="F857" s="264"/>
      <c r="G857" s="277"/>
      <c r="H857" s="264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82"/>
      <c r="C858" s="264"/>
      <c r="D858" s="264"/>
      <c r="E858" s="282"/>
      <c r="F858" s="264"/>
      <c r="G858" s="277"/>
      <c r="H858" s="264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82"/>
      <c r="C859" s="264"/>
      <c r="D859" s="264"/>
      <c r="E859" s="282"/>
      <c r="F859" s="264"/>
      <c r="G859" s="277"/>
      <c r="H859" s="264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82"/>
      <c r="C860" s="264"/>
      <c r="D860" s="264"/>
      <c r="E860" s="282"/>
      <c r="F860" s="264"/>
      <c r="G860" s="277"/>
      <c r="H860" s="264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82"/>
      <c r="C861" s="264"/>
      <c r="D861" s="264"/>
      <c r="E861" s="282"/>
      <c r="F861" s="264"/>
      <c r="G861" s="277"/>
      <c r="H861" s="264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82"/>
      <c r="C862" s="264"/>
      <c r="D862" s="264"/>
      <c r="E862" s="282"/>
      <c r="F862" s="264"/>
      <c r="G862" s="277"/>
      <c r="H862" s="264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82"/>
      <c r="C863" s="264"/>
      <c r="D863" s="264"/>
      <c r="E863" s="282"/>
      <c r="F863" s="264"/>
      <c r="G863" s="277"/>
      <c r="H863" s="264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82"/>
      <c r="C864" s="264"/>
      <c r="D864" s="264"/>
      <c r="E864" s="282"/>
      <c r="F864" s="264"/>
      <c r="G864" s="277"/>
      <c r="H864" s="264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82"/>
      <c r="C865" s="264"/>
      <c r="D865" s="264"/>
      <c r="E865" s="282"/>
      <c r="F865" s="264"/>
      <c r="G865" s="277"/>
      <c r="H865" s="264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82"/>
      <c r="C866" s="264"/>
      <c r="D866" s="264"/>
      <c r="E866" s="282"/>
      <c r="F866" s="264"/>
      <c r="G866" s="277"/>
      <c r="H866" s="264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82"/>
      <c r="C867" s="264"/>
      <c r="D867" s="264"/>
      <c r="E867" s="282"/>
      <c r="F867" s="264"/>
      <c r="G867" s="277"/>
      <c r="H867" s="264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82"/>
      <c r="C868" s="264"/>
      <c r="D868" s="264"/>
      <c r="E868" s="282"/>
      <c r="F868" s="264"/>
      <c r="G868" s="277"/>
      <c r="H868" s="264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82"/>
      <c r="C869" s="264"/>
      <c r="D869" s="264"/>
      <c r="E869" s="282"/>
      <c r="F869" s="264"/>
      <c r="G869" s="277"/>
      <c r="H869" s="264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82"/>
      <c r="C870" s="264"/>
      <c r="D870" s="264"/>
      <c r="E870" s="282"/>
      <c r="F870" s="264"/>
      <c r="G870" s="277"/>
      <c r="H870" s="264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82"/>
      <c r="C871" s="264"/>
      <c r="D871" s="264"/>
      <c r="E871" s="282"/>
      <c r="F871" s="264"/>
      <c r="G871" s="277"/>
      <c r="H871" s="264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82"/>
      <c r="C872" s="264"/>
      <c r="D872" s="264"/>
      <c r="E872" s="282"/>
      <c r="F872" s="264"/>
      <c r="G872" s="277"/>
      <c r="H872" s="264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82"/>
      <c r="C873" s="264"/>
      <c r="D873" s="264"/>
      <c r="E873" s="282"/>
      <c r="F873" s="264"/>
      <c r="G873" s="277"/>
      <c r="H873" s="264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82"/>
      <c r="C874" s="264"/>
      <c r="D874" s="264"/>
      <c r="E874" s="282"/>
      <c r="F874" s="264"/>
      <c r="G874" s="277"/>
      <c r="H874" s="264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82"/>
      <c r="C875" s="264"/>
      <c r="D875" s="264"/>
      <c r="E875" s="282"/>
      <c r="F875" s="264"/>
      <c r="G875" s="277"/>
      <c r="H875" s="264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82"/>
      <c r="C876" s="264"/>
      <c r="D876" s="264"/>
      <c r="E876" s="282"/>
      <c r="F876" s="264"/>
      <c r="G876" s="277"/>
      <c r="H876" s="264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82"/>
      <c r="C877" s="264"/>
      <c r="D877" s="264"/>
      <c r="E877" s="282"/>
      <c r="F877" s="264"/>
      <c r="G877" s="277"/>
      <c r="H877" s="264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82"/>
      <c r="C878" s="264"/>
      <c r="D878" s="264"/>
      <c r="E878" s="282"/>
      <c r="F878" s="264"/>
      <c r="G878" s="277"/>
      <c r="H878" s="264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82"/>
      <c r="C879" s="264"/>
      <c r="D879" s="264"/>
      <c r="E879" s="282"/>
      <c r="F879" s="264"/>
      <c r="G879" s="277"/>
      <c r="H879" s="264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82"/>
      <c r="C880" s="264"/>
      <c r="D880" s="264"/>
      <c r="E880" s="282"/>
      <c r="F880" s="264"/>
      <c r="G880" s="277"/>
      <c r="H880" s="264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82"/>
      <c r="C881" s="264"/>
      <c r="D881" s="264"/>
      <c r="E881" s="282"/>
      <c r="F881" s="264"/>
      <c r="G881" s="277"/>
      <c r="H881" s="264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82"/>
      <c r="C882" s="264"/>
      <c r="D882" s="264"/>
      <c r="E882" s="282"/>
      <c r="F882" s="264"/>
      <c r="G882" s="277"/>
      <c r="H882" s="264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82"/>
      <c r="C883" s="264"/>
      <c r="D883" s="264"/>
      <c r="E883" s="282"/>
      <c r="F883" s="264"/>
      <c r="G883" s="277"/>
      <c r="H883" s="264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82"/>
      <c r="C884" s="264"/>
      <c r="D884" s="264"/>
      <c r="E884" s="282"/>
      <c r="F884" s="264"/>
      <c r="G884" s="277"/>
      <c r="H884" s="264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82"/>
      <c r="C885" s="264"/>
      <c r="D885" s="264"/>
      <c r="E885" s="282"/>
      <c r="F885" s="264"/>
      <c r="G885" s="277"/>
      <c r="H885" s="264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82"/>
      <c r="C886" s="264"/>
      <c r="D886" s="264"/>
      <c r="E886" s="282"/>
      <c r="F886" s="264"/>
      <c r="G886" s="277"/>
      <c r="H886" s="264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82"/>
      <c r="C887" s="264"/>
      <c r="D887" s="264"/>
      <c r="E887" s="282"/>
      <c r="F887" s="264"/>
      <c r="G887" s="277"/>
      <c r="H887" s="264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82"/>
      <c r="C888" s="264"/>
      <c r="D888" s="264"/>
      <c r="E888" s="282"/>
      <c r="F888" s="264"/>
      <c r="G888" s="277"/>
      <c r="H888" s="264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82"/>
      <c r="C889" s="264"/>
      <c r="D889" s="264"/>
      <c r="E889" s="282"/>
      <c r="F889" s="264"/>
      <c r="G889" s="277"/>
      <c r="H889" s="264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82"/>
      <c r="C890" s="264"/>
      <c r="D890" s="264"/>
      <c r="E890" s="282"/>
      <c r="F890" s="264"/>
      <c r="G890" s="277"/>
      <c r="H890" s="264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82"/>
      <c r="C891" s="264"/>
      <c r="D891" s="264"/>
      <c r="E891" s="282"/>
      <c r="F891" s="264"/>
      <c r="G891" s="277"/>
      <c r="H891" s="264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82"/>
      <c r="C892" s="264"/>
      <c r="D892" s="264"/>
      <c r="E892" s="282"/>
      <c r="F892" s="264"/>
      <c r="G892" s="277"/>
      <c r="H892" s="264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82"/>
      <c r="C893" s="264"/>
      <c r="D893" s="264"/>
      <c r="E893" s="282"/>
      <c r="F893" s="264"/>
      <c r="G893" s="277"/>
      <c r="H893" s="264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82"/>
      <c r="C894" s="264"/>
      <c r="D894" s="264"/>
      <c r="E894" s="282"/>
      <c r="F894" s="264"/>
      <c r="G894" s="277"/>
      <c r="H894" s="264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82"/>
      <c r="C895" s="264"/>
      <c r="D895" s="264"/>
      <c r="E895" s="282"/>
      <c r="F895" s="264"/>
      <c r="G895" s="277"/>
      <c r="H895" s="264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82"/>
      <c r="C896" s="264"/>
      <c r="D896" s="264"/>
      <c r="E896" s="282"/>
      <c r="F896" s="264"/>
      <c r="G896" s="277"/>
      <c r="H896" s="264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82"/>
      <c r="C897" s="264"/>
      <c r="D897" s="264"/>
      <c r="E897" s="282"/>
      <c r="F897" s="264"/>
      <c r="G897" s="277"/>
      <c r="H897" s="264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82"/>
      <c r="C898" s="264"/>
      <c r="D898" s="264"/>
      <c r="E898" s="282"/>
      <c r="F898" s="264"/>
      <c r="G898" s="277"/>
      <c r="H898" s="264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82"/>
      <c r="C899" s="264"/>
      <c r="D899" s="264"/>
      <c r="E899" s="282"/>
      <c r="F899" s="264"/>
      <c r="G899" s="277"/>
      <c r="H899" s="264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82"/>
      <c r="C900" s="264"/>
      <c r="D900" s="264"/>
      <c r="E900" s="282"/>
      <c r="F900" s="264"/>
      <c r="G900" s="277"/>
      <c r="H900" s="264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82"/>
      <c r="C901" s="264"/>
      <c r="D901" s="264"/>
      <c r="E901" s="282"/>
      <c r="F901" s="264"/>
      <c r="G901" s="277"/>
      <c r="H901" s="264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82"/>
      <c r="C902" s="264"/>
      <c r="D902" s="264"/>
      <c r="E902" s="282"/>
      <c r="F902" s="264"/>
      <c r="G902" s="277"/>
      <c r="H902" s="264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82"/>
      <c r="C903" s="264"/>
      <c r="D903" s="264"/>
      <c r="E903" s="282"/>
      <c r="F903" s="264"/>
      <c r="G903" s="277"/>
      <c r="H903" s="264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82"/>
      <c r="C904" s="264"/>
      <c r="D904" s="264"/>
      <c r="E904" s="282"/>
      <c r="F904" s="264"/>
      <c r="G904" s="277"/>
      <c r="H904" s="264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82"/>
      <c r="C905" s="264"/>
      <c r="D905" s="264"/>
      <c r="E905" s="282"/>
      <c r="F905" s="264"/>
      <c r="G905" s="277"/>
      <c r="H905" s="264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82"/>
      <c r="C906" s="264"/>
      <c r="D906" s="264"/>
      <c r="E906" s="282"/>
      <c r="F906" s="264"/>
      <c r="G906" s="277"/>
      <c r="H906" s="264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82"/>
      <c r="C907" s="264"/>
      <c r="D907" s="264"/>
      <c r="E907" s="282"/>
      <c r="F907" s="264"/>
      <c r="G907" s="277"/>
      <c r="H907" s="264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82"/>
      <c r="C908" s="264"/>
      <c r="D908" s="264"/>
      <c r="E908" s="282"/>
      <c r="F908" s="264"/>
      <c r="G908" s="277"/>
      <c r="H908" s="264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82"/>
      <c r="C909" s="264"/>
      <c r="D909" s="264"/>
      <c r="E909" s="282"/>
      <c r="F909" s="264"/>
      <c r="G909" s="277"/>
      <c r="H909" s="264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82"/>
      <c r="C910" s="264"/>
      <c r="D910" s="264"/>
      <c r="E910" s="282"/>
      <c r="F910" s="264"/>
      <c r="G910" s="277"/>
      <c r="H910" s="264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82"/>
      <c r="C911" s="264"/>
      <c r="D911" s="264"/>
      <c r="E911" s="282"/>
      <c r="F911" s="264"/>
      <c r="G911" s="277"/>
      <c r="H911" s="264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82"/>
      <c r="C912" s="264"/>
      <c r="D912" s="264"/>
      <c r="E912" s="282"/>
      <c r="F912" s="264"/>
      <c r="G912" s="277"/>
      <c r="H912" s="264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82"/>
      <c r="C913" s="264"/>
      <c r="D913" s="264"/>
      <c r="E913" s="282"/>
      <c r="F913" s="264"/>
      <c r="G913" s="277"/>
      <c r="H913" s="264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82"/>
      <c r="C914" s="264"/>
      <c r="D914" s="264"/>
      <c r="E914" s="282"/>
      <c r="F914" s="264"/>
      <c r="G914" s="277"/>
      <c r="H914" s="264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82"/>
      <c r="C915" s="264"/>
      <c r="D915" s="264"/>
      <c r="E915" s="282"/>
      <c r="F915" s="264"/>
      <c r="G915" s="277"/>
      <c r="H915" s="264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82"/>
      <c r="C916" s="264"/>
      <c r="D916" s="264"/>
      <c r="E916" s="282"/>
      <c r="F916" s="264"/>
      <c r="G916" s="277"/>
      <c r="H916" s="264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82"/>
      <c r="C917" s="264"/>
      <c r="D917" s="264"/>
      <c r="E917" s="282"/>
      <c r="F917" s="264"/>
      <c r="G917" s="277"/>
      <c r="H917" s="264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82"/>
      <c r="C918" s="264"/>
      <c r="D918" s="264"/>
      <c r="E918" s="282"/>
      <c r="F918" s="264"/>
      <c r="G918" s="277"/>
      <c r="H918" s="264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82"/>
      <c r="C919" s="264"/>
      <c r="D919" s="264"/>
      <c r="E919" s="282"/>
      <c r="F919" s="264"/>
      <c r="G919" s="277"/>
      <c r="H919" s="264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82"/>
      <c r="C920" s="264"/>
      <c r="D920" s="264"/>
      <c r="E920" s="282"/>
      <c r="F920" s="264"/>
      <c r="G920" s="277"/>
      <c r="H920" s="264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82"/>
      <c r="C921" s="264"/>
      <c r="D921" s="264"/>
      <c r="E921" s="282"/>
      <c r="F921" s="264"/>
      <c r="G921" s="277"/>
      <c r="H921" s="264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82"/>
      <c r="C922" s="264"/>
      <c r="D922" s="264"/>
      <c r="E922" s="282"/>
      <c r="F922" s="264"/>
      <c r="G922" s="277"/>
      <c r="H922" s="264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82"/>
      <c r="C923" s="264"/>
      <c r="D923" s="264"/>
      <c r="E923" s="282"/>
      <c r="F923" s="264"/>
      <c r="G923" s="277"/>
      <c r="H923" s="264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82"/>
      <c r="C924" s="264"/>
      <c r="D924" s="264"/>
      <c r="E924" s="282"/>
      <c r="F924" s="264"/>
      <c r="G924" s="277"/>
      <c r="H924" s="264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82"/>
      <c r="C925" s="264"/>
      <c r="D925" s="264"/>
      <c r="E925" s="282"/>
      <c r="F925" s="264"/>
      <c r="G925" s="277"/>
      <c r="H925" s="264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82"/>
      <c r="C926" s="264"/>
      <c r="D926" s="264"/>
      <c r="E926" s="282"/>
      <c r="F926" s="264"/>
      <c r="G926" s="277"/>
      <c r="H926" s="264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82"/>
      <c r="C927" s="264"/>
      <c r="D927" s="264"/>
      <c r="E927" s="282"/>
      <c r="F927" s="264"/>
      <c r="G927" s="277"/>
      <c r="H927" s="264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82"/>
      <c r="C928" s="264"/>
      <c r="D928" s="264"/>
      <c r="E928" s="282"/>
      <c r="F928" s="264"/>
      <c r="G928" s="277"/>
      <c r="H928" s="264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82"/>
      <c r="C929" s="264"/>
      <c r="D929" s="264"/>
      <c r="E929" s="282"/>
      <c r="F929" s="264"/>
      <c r="G929" s="277"/>
      <c r="H929" s="264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82"/>
      <c r="C930" s="264"/>
      <c r="D930" s="264"/>
      <c r="E930" s="282"/>
      <c r="F930" s="264"/>
      <c r="G930" s="277"/>
      <c r="H930" s="264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82"/>
      <c r="C931" s="264"/>
      <c r="D931" s="264"/>
      <c r="E931" s="282"/>
      <c r="F931" s="264"/>
      <c r="G931" s="277"/>
      <c r="H931" s="264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82"/>
      <c r="C932" s="264"/>
      <c r="D932" s="264"/>
      <c r="E932" s="282"/>
      <c r="F932" s="264"/>
      <c r="G932" s="277"/>
      <c r="H932" s="264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82"/>
      <c r="C933" s="264"/>
      <c r="D933" s="264"/>
      <c r="E933" s="282"/>
      <c r="F933" s="264"/>
      <c r="G933" s="277"/>
      <c r="H933" s="264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82"/>
      <c r="C934" s="264"/>
      <c r="D934" s="264"/>
      <c r="E934" s="282"/>
      <c r="F934" s="264"/>
      <c r="G934" s="277"/>
      <c r="H934" s="264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82"/>
      <c r="C935" s="264"/>
      <c r="D935" s="264"/>
      <c r="E935" s="282"/>
      <c r="F935" s="264"/>
      <c r="G935" s="277"/>
      <c r="H935" s="264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82"/>
      <c r="C936" s="264"/>
      <c r="D936" s="264"/>
      <c r="E936" s="282"/>
      <c r="F936" s="264"/>
      <c r="G936" s="277"/>
      <c r="H936" s="264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82"/>
      <c r="C937" s="264"/>
      <c r="D937" s="264"/>
      <c r="E937" s="282"/>
      <c r="F937" s="264"/>
      <c r="G937" s="277"/>
      <c r="H937" s="264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82"/>
      <c r="C938" s="264"/>
      <c r="D938" s="264"/>
      <c r="E938" s="282"/>
      <c r="F938" s="264"/>
      <c r="G938" s="277"/>
      <c r="H938" s="264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82"/>
      <c r="C939" s="264"/>
      <c r="D939" s="264"/>
      <c r="E939" s="282"/>
      <c r="F939" s="264"/>
      <c r="G939" s="277"/>
      <c r="H939" s="264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82"/>
      <c r="C940" s="264"/>
      <c r="D940" s="264"/>
      <c r="E940" s="282"/>
      <c r="F940" s="264"/>
      <c r="G940" s="277"/>
      <c r="H940" s="264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82"/>
      <c r="C941" s="264"/>
      <c r="D941" s="264"/>
      <c r="E941" s="282"/>
      <c r="F941" s="264"/>
      <c r="G941" s="277"/>
      <c r="H941" s="264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82"/>
      <c r="C942" s="264"/>
      <c r="D942" s="264"/>
      <c r="E942" s="282"/>
      <c r="F942" s="264"/>
      <c r="G942" s="277"/>
      <c r="H942" s="264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82"/>
      <c r="C943" s="264"/>
      <c r="D943" s="264"/>
      <c r="E943" s="282"/>
      <c r="F943" s="264"/>
      <c r="G943" s="277"/>
      <c r="H943" s="264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82"/>
      <c r="C944" s="264"/>
      <c r="D944" s="264"/>
      <c r="E944" s="282"/>
      <c r="F944" s="264"/>
      <c r="G944" s="277"/>
      <c r="H944" s="264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82"/>
      <c r="C945" s="264"/>
      <c r="D945" s="264"/>
      <c r="E945" s="282"/>
      <c r="F945" s="264"/>
      <c r="G945" s="277"/>
      <c r="H945" s="264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82"/>
      <c r="C946" s="264"/>
      <c r="D946" s="264"/>
      <c r="E946" s="282"/>
      <c r="F946" s="264"/>
      <c r="G946" s="277"/>
      <c r="H946" s="264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82"/>
      <c r="C947" s="264"/>
      <c r="D947" s="264"/>
      <c r="E947" s="282"/>
      <c r="F947" s="264"/>
      <c r="G947" s="277"/>
      <c r="H947" s="264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82"/>
      <c r="C948" s="264"/>
      <c r="D948" s="264"/>
      <c r="E948" s="282"/>
      <c r="F948" s="264"/>
      <c r="G948" s="277"/>
      <c r="H948" s="264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82"/>
      <c r="C949" s="264"/>
      <c r="D949" s="264"/>
      <c r="E949" s="282"/>
      <c r="F949" s="264"/>
      <c r="G949" s="277"/>
      <c r="H949" s="264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82"/>
      <c r="C950" s="264"/>
      <c r="D950" s="264"/>
      <c r="E950" s="282"/>
      <c r="F950" s="264"/>
      <c r="G950" s="277"/>
      <c r="H950" s="264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82"/>
      <c r="C951" s="264"/>
      <c r="D951" s="264"/>
      <c r="E951" s="282"/>
      <c r="F951" s="264"/>
      <c r="G951" s="277"/>
      <c r="H951" s="264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82"/>
      <c r="C952" s="264"/>
      <c r="D952" s="264"/>
      <c r="E952" s="282"/>
      <c r="F952" s="264"/>
      <c r="G952" s="277"/>
      <c r="H952" s="264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82"/>
      <c r="C953" s="264"/>
      <c r="D953" s="264"/>
      <c r="E953" s="282"/>
      <c r="F953" s="264"/>
      <c r="G953" s="277"/>
      <c r="H953" s="264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82"/>
      <c r="C954" s="264"/>
      <c r="D954" s="264"/>
      <c r="E954" s="282"/>
      <c r="F954" s="264"/>
      <c r="G954" s="277"/>
      <c r="H954" s="264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82"/>
      <c r="C955" s="264"/>
      <c r="D955" s="264"/>
      <c r="E955" s="282"/>
      <c r="F955" s="264"/>
      <c r="G955" s="277"/>
      <c r="H955" s="264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82"/>
      <c r="C956" s="264"/>
      <c r="D956" s="264"/>
      <c r="E956" s="282"/>
      <c r="F956" s="264"/>
      <c r="G956" s="277"/>
      <c r="H956" s="264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82"/>
      <c r="C957" s="264"/>
      <c r="D957" s="264"/>
      <c r="E957" s="282"/>
      <c r="F957" s="264"/>
      <c r="G957" s="277"/>
      <c r="H957" s="264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82"/>
      <c r="C958" s="264"/>
      <c r="D958" s="264"/>
      <c r="E958" s="282"/>
      <c r="F958" s="264"/>
      <c r="G958" s="277"/>
      <c r="H958" s="264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82"/>
      <c r="C959" s="264"/>
      <c r="D959" s="264"/>
      <c r="E959" s="282"/>
      <c r="F959" s="264"/>
      <c r="G959" s="277"/>
      <c r="H959" s="264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82"/>
      <c r="C960" s="264"/>
      <c r="D960" s="264"/>
      <c r="E960" s="282"/>
      <c r="F960" s="264"/>
      <c r="G960" s="277"/>
      <c r="H960" s="264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82"/>
      <c r="C961" s="264"/>
      <c r="D961" s="264"/>
      <c r="E961" s="282"/>
      <c r="F961" s="264"/>
      <c r="G961" s="277"/>
      <c r="H961" s="264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82"/>
      <c r="C962" s="264"/>
      <c r="D962" s="264"/>
      <c r="E962" s="282"/>
      <c r="F962" s="264"/>
      <c r="G962" s="277"/>
      <c r="H962" s="264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82"/>
      <c r="C963" s="264"/>
      <c r="D963" s="264"/>
      <c r="E963" s="282"/>
      <c r="F963" s="264"/>
      <c r="G963" s="277"/>
      <c r="H963" s="264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82"/>
      <c r="C964" s="264"/>
      <c r="D964" s="264"/>
      <c r="E964" s="282"/>
      <c r="F964" s="264"/>
      <c r="G964" s="277"/>
      <c r="H964" s="264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82"/>
      <c r="C965" s="264"/>
      <c r="D965" s="264"/>
      <c r="E965" s="282"/>
      <c r="F965" s="264"/>
      <c r="G965" s="277"/>
      <c r="H965" s="264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82"/>
      <c r="C966" s="264"/>
      <c r="D966" s="264"/>
      <c r="E966" s="282"/>
      <c r="F966" s="264"/>
      <c r="G966" s="277"/>
      <c r="H966" s="264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82"/>
      <c r="C967" s="264"/>
      <c r="D967" s="264"/>
      <c r="E967" s="282"/>
      <c r="F967" s="264"/>
      <c r="G967" s="277"/>
      <c r="H967" s="264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82"/>
      <c r="C968" s="264"/>
      <c r="D968" s="264"/>
      <c r="E968" s="282"/>
      <c r="F968" s="264"/>
      <c r="G968" s="277"/>
      <c r="H968" s="264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82"/>
      <c r="C969" s="264"/>
      <c r="D969" s="264"/>
      <c r="E969" s="282"/>
      <c r="F969" s="264"/>
      <c r="G969" s="277"/>
      <c r="H969" s="264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82"/>
      <c r="C970" s="264"/>
      <c r="D970" s="264"/>
      <c r="E970" s="282"/>
      <c r="F970" s="264"/>
      <c r="G970" s="277"/>
      <c r="H970" s="264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82"/>
      <c r="C971" s="264"/>
      <c r="D971" s="264"/>
      <c r="E971" s="282"/>
      <c r="F971" s="264"/>
      <c r="G971" s="277"/>
      <c r="H971" s="264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82"/>
      <c r="C972" s="264"/>
      <c r="D972" s="264"/>
      <c r="E972" s="282"/>
      <c r="F972" s="264"/>
      <c r="G972" s="277"/>
      <c r="H972" s="264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82"/>
      <c r="C973" s="264"/>
      <c r="D973" s="264"/>
      <c r="E973" s="282"/>
      <c r="F973" s="264"/>
      <c r="G973" s="277"/>
      <c r="H973" s="264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82"/>
      <c r="C974" s="264"/>
      <c r="D974" s="264"/>
      <c r="E974" s="282"/>
      <c r="F974" s="264"/>
      <c r="G974" s="277"/>
      <c r="H974" s="264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82"/>
      <c r="C975" s="264"/>
      <c r="D975" s="264"/>
      <c r="E975" s="282"/>
      <c r="F975" s="264"/>
      <c r="G975" s="277"/>
      <c r="H975" s="264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82"/>
      <c r="C976" s="264"/>
      <c r="D976" s="264"/>
      <c r="E976" s="282"/>
      <c r="F976" s="264"/>
      <c r="G976" s="277"/>
      <c r="H976" s="264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82"/>
      <c r="C977" s="264"/>
      <c r="D977" s="264"/>
      <c r="E977" s="282"/>
      <c r="F977" s="264"/>
      <c r="G977" s="277"/>
      <c r="H977" s="264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82"/>
      <c r="C978" s="264"/>
      <c r="D978" s="264"/>
      <c r="E978" s="282"/>
      <c r="F978" s="264"/>
      <c r="G978" s="277"/>
      <c r="H978" s="264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82"/>
      <c r="C979" s="264"/>
      <c r="D979" s="264"/>
      <c r="E979" s="282"/>
      <c r="F979" s="264"/>
      <c r="G979" s="277"/>
      <c r="H979" s="264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82"/>
      <c r="C980" s="264"/>
      <c r="D980" s="264"/>
      <c r="E980" s="282"/>
      <c r="F980" s="264"/>
      <c r="G980" s="277"/>
      <c r="H980" s="264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82"/>
      <c r="C981" s="264"/>
      <c r="D981" s="264"/>
      <c r="E981" s="282"/>
      <c r="F981" s="264"/>
      <c r="G981" s="277"/>
      <c r="H981" s="264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82"/>
      <c r="C982" s="264"/>
      <c r="D982" s="264"/>
      <c r="E982" s="282"/>
      <c r="F982" s="264"/>
      <c r="G982" s="277"/>
      <c r="H982" s="264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82"/>
      <c r="C983" s="264"/>
      <c r="D983" s="264"/>
      <c r="E983" s="282"/>
      <c r="F983" s="264"/>
      <c r="G983" s="277"/>
      <c r="H983" s="264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82"/>
      <c r="C984" s="264"/>
      <c r="D984" s="264"/>
      <c r="E984" s="282"/>
      <c r="F984" s="264"/>
      <c r="G984" s="277"/>
      <c r="H984" s="264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82"/>
      <c r="C985" s="264"/>
      <c r="D985" s="264"/>
      <c r="E985" s="282"/>
      <c r="F985" s="264"/>
      <c r="G985" s="277"/>
      <c r="H985" s="264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82"/>
      <c r="C986" s="264"/>
      <c r="D986" s="264"/>
      <c r="E986" s="282"/>
      <c r="F986" s="264"/>
      <c r="G986" s="277"/>
      <c r="H986" s="264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82"/>
      <c r="C987" s="264"/>
      <c r="D987" s="264"/>
      <c r="E987" s="282"/>
      <c r="F987" s="264"/>
      <c r="G987" s="277"/>
      <c r="H987" s="264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82"/>
      <c r="C988" s="264"/>
      <c r="D988" s="264"/>
      <c r="E988" s="282"/>
      <c r="F988" s="264"/>
      <c r="G988" s="277"/>
      <c r="H988" s="264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82"/>
      <c r="C989" s="264"/>
      <c r="D989" s="264"/>
      <c r="E989" s="282"/>
      <c r="F989" s="264"/>
      <c r="G989" s="277"/>
      <c r="H989" s="264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82"/>
      <c r="C990" s="264"/>
      <c r="D990" s="264"/>
      <c r="E990" s="282"/>
      <c r="F990" s="264"/>
      <c r="G990" s="277"/>
      <c r="H990" s="264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82"/>
      <c r="C991" s="264"/>
      <c r="D991" s="264"/>
      <c r="E991" s="282"/>
      <c r="F991" s="264"/>
      <c r="G991" s="277"/>
      <c r="H991" s="264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82"/>
      <c r="C992" s="264"/>
      <c r="D992" s="264"/>
      <c r="E992" s="282"/>
      <c r="F992" s="264"/>
      <c r="G992" s="277"/>
      <c r="H992" s="264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82"/>
      <c r="C993" s="264"/>
      <c r="D993" s="264"/>
      <c r="E993" s="282"/>
      <c r="F993" s="264"/>
      <c r="G993" s="277"/>
      <c r="H993" s="264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82"/>
      <c r="C994" s="264"/>
      <c r="D994" s="264"/>
      <c r="E994" s="282"/>
      <c r="F994" s="264"/>
      <c r="G994" s="277"/>
      <c r="H994" s="264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82"/>
      <c r="C995" s="264"/>
      <c r="D995" s="264"/>
      <c r="E995" s="282"/>
      <c r="F995" s="264"/>
      <c r="G995" s="277"/>
      <c r="H995" s="264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82"/>
      <c r="C996" s="264"/>
      <c r="D996" s="264"/>
      <c r="E996" s="282"/>
      <c r="F996" s="264"/>
      <c r="G996" s="277"/>
      <c r="H996" s="264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82"/>
      <c r="C997" s="264"/>
      <c r="D997" s="264"/>
      <c r="E997" s="282"/>
      <c r="F997" s="264"/>
      <c r="G997" s="277"/>
      <c r="H997" s="264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82"/>
      <c r="C998" s="264"/>
      <c r="D998" s="264"/>
      <c r="E998" s="282"/>
      <c r="F998" s="264"/>
      <c r="G998" s="277"/>
      <c r="H998" s="264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82"/>
      <c r="C999" s="264"/>
      <c r="D999" s="264"/>
      <c r="E999" s="282"/>
      <c r="F999" s="264"/>
      <c r="G999" s="277"/>
      <c r="H999" s="264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82"/>
      <c r="C1000" s="264"/>
      <c r="D1000" s="264"/>
      <c r="E1000" s="282"/>
      <c r="F1000" s="264"/>
      <c r="G1000" s="277"/>
      <c r="H1000" s="264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sortState xmlns:xlrd2="http://schemas.microsoft.com/office/spreadsheetml/2017/richdata2" ref="A3:H44">
    <sortCondition descending="1" ref="E3:E44"/>
  </sortState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pane xSplit="1" ySplit="2" topLeftCell="B3" activePane="bottomRight" state="frozen"/>
      <selection pane="bottomLeft" activeCell="A3" sqref="A3"/>
      <selection pane="topRight" activeCell="B1" sqref="B1"/>
      <selection pane="bottomRight" activeCell="B3" sqref="B3"/>
    </sheetView>
  </sheetViews>
  <sheetFormatPr defaultColWidth="12.5390625" defaultRowHeight="15" customHeight="1" x14ac:dyDescent="0.15"/>
  <cols>
    <col min="1" max="1" width="6.875" customWidth="1"/>
    <col min="2" max="2" width="27.375" customWidth="1"/>
    <col min="3" max="4" width="9.16796875" customWidth="1"/>
    <col min="5" max="5" width="9.84375" customWidth="1"/>
    <col min="6" max="6" width="8.08984375" customWidth="1"/>
    <col min="7" max="7" width="8.62890625" customWidth="1"/>
    <col min="8" max="8" width="9.16796875" customWidth="1"/>
    <col min="9" max="13" width="7.953125" customWidth="1"/>
    <col min="14" max="14" width="25.484375" customWidth="1"/>
    <col min="15" max="15" width="7.953125" customWidth="1"/>
    <col min="16" max="16" width="8.76171875" customWidth="1"/>
    <col min="17" max="26" width="7.953125" customWidth="1"/>
  </cols>
  <sheetData>
    <row r="1" spans="1:26" ht="12.75" customHeight="1" x14ac:dyDescent="0.15">
      <c r="A1" s="264"/>
      <c r="B1" s="282"/>
      <c r="C1" s="264"/>
      <c r="D1" s="264"/>
      <c r="E1" s="282"/>
      <c r="F1" s="264"/>
      <c r="G1" s="277"/>
      <c r="H1" s="264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2">
      <c r="A2" s="274" t="s">
        <v>0</v>
      </c>
      <c r="B2" s="278" t="s">
        <v>573</v>
      </c>
      <c r="C2" s="279" t="s">
        <v>606</v>
      </c>
      <c r="D2" s="279" t="s">
        <v>581</v>
      </c>
      <c r="E2" s="279" t="s">
        <v>582</v>
      </c>
      <c r="F2" s="279" t="s">
        <v>579</v>
      </c>
      <c r="G2" s="279" t="s">
        <v>607</v>
      </c>
      <c r="H2" s="264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2.75" customHeight="1" x14ac:dyDescent="0.15">
      <c r="A3" s="273">
        <v>1</v>
      </c>
      <c r="B3" s="281" t="str">
        <f>Základ!C3</f>
        <v>KOSMOS OLOMOUC</v>
      </c>
      <c r="C3" s="273">
        <f>SUM(Základ!J3)</f>
        <v>741</v>
      </c>
      <c r="D3" s="273">
        <f>SUM(Základ!K3)</f>
        <v>323</v>
      </c>
      <c r="E3" s="274">
        <f t="shared" ref="E3:E44" si="0">SUM(C3:D3)</f>
        <v>1064</v>
      </c>
      <c r="F3" s="273">
        <f>SUM(Základ!M3)</f>
        <v>16</v>
      </c>
      <c r="G3" s="276"/>
      <c r="H3" s="264" t="s">
        <v>3415</v>
      </c>
      <c r="I3" s="277"/>
      <c r="J3" s="277"/>
      <c r="K3" s="277"/>
      <c r="L3" s="277"/>
      <c r="M3" s="380" t="s">
        <v>3457</v>
      </c>
      <c r="N3" s="374"/>
      <c r="O3" s="374"/>
      <c r="P3" s="374"/>
      <c r="Q3" s="374"/>
      <c r="R3" s="375"/>
      <c r="S3" s="277"/>
      <c r="T3" s="277"/>
      <c r="U3" s="277"/>
      <c r="V3" s="277"/>
      <c r="W3" s="277"/>
      <c r="X3" s="277"/>
      <c r="Y3" s="277"/>
      <c r="Z3" s="277"/>
    </row>
    <row r="4" spans="1:26" ht="12.75" customHeight="1" x14ac:dyDescent="0.2">
      <c r="A4" s="273">
        <v>2</v>
      </c>
      <c r="B4" s="274" t="str">
        <f>Základ!C10</f>
        <v>LICHNOVÁCI</v>
      </c>
      <c r="C4" s="273">
        <f>SUM(Základ!J10)</f>
        <v>1414</v>
      </c>
      <c r="D4" s="273">
        <f>SUM(Základ!K10)</f>
        <v>691</v>
      </c>
      <c r="E4" s="274">
        <f t="shared" si="0"/>
        <v>2105</v>
      </c>
      <c r="F4" s="273">
        <f>SUM(Základ!M10)</f>
        <v>38</v>
      </c>
      <c r="G4" s="276"/>
      <c r="H4" s="264" t="s">
        <v>3416</v>
      </c>
      <c r="I4" s="277"/>
      <c r="J4" s="277"/>
      <c r="K4" s="277"/>
      <c r="L4" s="277"/>
      <c r="M4" s="279" t="s">
        <v>607</v>
      </c>
      <c r="N4" s="279" t="s">
        <v>611</v>
      </c>
      <c r="O4" s="279" t="s">
        <v>580</v>
      </c>
      <c r="P4" s="279" t="s">
        <v>612</v>
      </c>
      <c r="Q4" s="279" t="s">
        <v>582</v>
      </c>
      <c r="R4" s="279" t="s">
        <v>579</v>
      </c>
      <c r="S4" s="277"/>
      <c r="T4" s="277"/>
      <c r="U4" s="277"/>
      <c r="V4" s="277"/>
      <c r="W4" s="277"/>
      <c r="X4" s="277"/>
      <c r="Y4" s="277"/>
      <c r="Z4" s="277"/>
    </row>
    <row r="5" spans="1:26" ht="12.75" customHeight="1" x14ac:dyDescent="0.15">
      <c r="A5" s="273">
        <v>3</v>
      </c>
      <c r="B5" s="281" t="str">
        <f>Základ!C17</f>
        <v>HIC PARTA</v>
      </c>
      <c r="C5" s="273">
        <f>SUM(Základ!J17)</f>
        <v>755</v>
      </c>
      <c r="D5" s="273">
        <f>SUM(Základ!K17)</f>
        <v>293</v>
      </c>
      <c r="E5" s="274">
        <f t="shared" si="0"/>
        <v>1048</v>
      </c>
      <c r="F5" s="273">
        <f>SUM(Základ!M17)</f>
        <v>35</v>
      </c>
      <c r="G5" s="276"/>
      <c r="H5" s="264" t="s">
        <v>3417</v>
      </c>
      <c r="I5" s="277"/>
      <c r="J5" s="277"/>
      <c r="K5" s="277"/>
      <c r="L5" s="277"/>
      <c r="M5" s="301">
        <v>1</v>
      </c>
      <c r="N5" s="302" t="s">
        <v>658</v>
      </c>
      <c r="O5" s="303">
        <v>1575</v>
      </c>
      <c r="P5" s="303">
        <v>744</v>
      </c>
      <c r="Q5" s="301">
        <v>2319</v>
      </c>
      <c r="R5" s="303">
        <v>21</v>
      </c>
      <c r="S5" s="277"/>
      <c r="T5" s="277"/>
      <c r="U5" s="277"/>
      <c r="V5" s="277"/>
      <c r="W5" s="277"/>
      <c r="X5" s="277"/>
      <c r="Y5" s="277"/>
      <c r="Z5" s="277"/>
    </row>
    <row r="6" spans="1:26" ht="12.75" customHeight="1" x14ac:dyDescent="0.15">
      <c r="A6" s="273">
        <v>4</v>
      </c>
      <c r="B6" s="281" t="str">
        <f>Základ!C24</f>
        <v>KOS KRNOV</v>
      </c>
      <c r="C6" s="273">
        <f>SUM(Základ!J24)</f>
        <v>711</v>
      </c>
      <c r="D6" s="273">
        <f>SUM(Základ!K24)</f>
        <v>327</v>
      </c>
      <c r="E6" s="274">
        <f t="shared" si="0"/>
        <v>1038</v>
      </c>
      <c r="F6" s="273">
        <f>SUM(Základ!M24)</f>
        <v>17</v>
      </c>
      <c r="G6" s="276"/>
      <c r="H6" s="264" t="s">
        <v>3418</v>
      </c>
      <c r="I6" s="277"/>
      <c r="J6" s="277"/>
      <c r="K6" s="277"/>
      <c r="L6" s="277"/>
      <c r="M6" s="304">
        <v>2</v>
      </c>
      <c r="N6" s="305" t="s">
        <v>605</v>
      </c>
      <c r="O6" s="306">
        <v>1524</v>
      </c>
      <c r="P6" s="306">
        <v>775</v>
      </c>
      <c r="Q6" s="304">
        <v>2299</v>
      </c>
      <c r="R6" s="306">
        <v>30</v>
      </c>
      <c r="S6" s="277"/>
      <c r="T6" s="277"/>
      <c r="U6" s="277"/>
      <c r="V6" s="277"/>
      <c r="W6" s="277"/>
      <c r="X6" s="277"/>
      <c r="Y6" s="277"/>
      <c r="Z6" s="277"/>
    </row>
    <row r="7" spans="1:26" ht="12.75" customHeight="1" x14ac:dyDescent="0.15">
      <c r="A7" s="273">
        <v>5</v>
      </c>
      <c r="B7" s="281" t="str">
        <f>Základ!C31</f>
        <v>ČD UZEL PŘEROV</v>
      </c>
      <c r="C7" s="273">
        <f>SUM(Základ!J31)</f>
        <v>1538</v>
      </c>
      <c r="D7" s="273">
        <f>SUM(Základ!K31)</f>
        <v>678</v>
      </c>
      <c r="E7" s="274">
        <f t="shared" si="0"/>
        <v>2216</v>
      </c>
      <c r="F7" s="273">
        <f>SUM(Základ!M31)</f>
        <v>27</v>
      </c>
      <c r="G7" s="276"/>
      <c r="H7" s="264" t="s">
        <v>3419</v>
      </c>
      <c r="I7" s="277"/>
      <c r="J7" s="277"/>
      <c r="K7" s="277"/>
      <c r="L7" s="277"/>
      <c r="M7" s="307">
        <v>3</v>
      </c>
      <c r="N7" s="308" t="s">
        <v>620</v>
      </c>
      <c r="O7" s="309">
        <v>1532</v>
      </c>
      <c r="P7" s="309">
        <v>752</v>
      </c>
      <c r="Q7" s="307">
        <v>2284</v>
      </c>
      <c r="R7" s="309">
        <v>24</v>
      </c>
      <c r="S7" s="277"/>
      <c r="T7" s="277"/>
      <c r="U7" s="277"/>
      <c r="V7" s="277"/>
      <c r="W7" s="277"/>
      <c r="X7" s="277"/>
      <c r="Y7" s="277"/>
      <c r="Z7" s="277"/>
    </row>
    <row r="8" spans="1:26" ht="12.75" customHeight="1" x14ac:dyDescent="0.15">
      <c r="A8" s="273">
        <v>6</v>
      </c>
      <c r="B8" s="281" t="str">
        <f>Základ!C38</f>
        <v>A JE TO BLANSKO</v>
      </c>
      <c r="C8" s="273">
        <f>SUM(Základ!J38)</f>
        <v>1532</v>
      </c>
      <c r="D8" s="273">
        <f>SUM(Základ!K38)</f>
        <v>741</v>
      </c>
      <c r="E8" s="274">
        <f t="shared" si="0"/>
        <v>2273</v>
      </c>
      <c r="F8" s="273">
        <f>SUM(Základ!M38)</f>
        <v>23</v>
      </c>
      <c r="G8" s="276"/>
      <c r="H8" s="264" t="s">
        <v>3420</v>
      </c>
      <c r="I8" s="277"/>
      <c r="J8" s="277"/>
      <c r="K8" s="277"/>
      <c r="L8" s="277"/>
      <c r="M8" s="274">
        <v>4</v>
      </c>
      <c r="N8" s="281" t="s">
        <v>619</v>
      </c>
      <c r="O8" s="273">
        <v>1532</v>
      </c>
      <c r="P8" s="273">
        <v>741</v>
      </c>
      <c r="Q8" s="274">
        <v>2273</v>
      </c>
      <c r="R8" s="273">
        <v>23</v>
      </c>
      <c r="S8" s="277"/>
      <c r="T8" s="277"/>
      <c r="U8" s="277"/>
      <c r="V8" s="277"/>
      <c r="W8" s="277"/>
      <c r="X8" s="277"/>
      <c r="Y8" s="277"/>
      <c r="Z8" s="277"/>
    </row>
    <row r="9" spans="1:26" ht="12.75" customHeight="1" x14ac:dyDescent="0.15">
      <c r="A9" s="273">
        <v>7</v>
      </c>
      <c r="B9" s="281" t="str">
        <f>Základ!C45</f>
        <v>BRUSÍRNA „B“</v>
      </c>
      <c r="C9" s="273">
        <f>SUM(Základ!J45)</f>
        <v>1556</v>
      </c>
      <c r="D9" s="273">
        <f>SUM(Základ!K45)</f>
        <v>653</v>
      </c>
      <c r="E9" s="274">
        <f t="shared" si="0"/>
        <v>2209</v>
      </c>
      <c r="F9" s="273">
        <f>SUM(Základ!M45)</f>
        <v>35</v>
      </c>
      <c r="G9" s="276"/>
      <c r="H9" s="264" t="s">
        <v>3421</v>
      </c>
      <c r="I9" s="277"/>
      <c r="J9" s="277"/>
      <c r="K9" s="277"/>
      <c r="L9" s="277"/>
      <c r="M9" s="274">
        <v>5</v>
      </c>
      <c r="N9" s="281" t="s">
        <v>613</v>
      </c>
      <c r="O9" s="273">
        <v>1537</v>
      </c>
      <c r="P9" s="273">
        <v>729</v>
      </c>
      <c r="Q9" s="274">
        <v>2266</v>
      </c>
      <c r="R9" s="273">
        <v>22</v>
      </c>
      <c r="S9" s="277"/>
      <c r="T9" s="277"/>
      <c r="U9" s="277"/>
      <c r="V9" s="277"/>
      <c r="W9" s="277"/>
      <c r="X9" s="277"/>
      <c r="Y9" s="277"/>
      <c r="Z9" s="277"/>
    </row>
    <row r="10" spans="1:26" ht="12.75" customHeight="1" x14ac:dyDescent="0.15">
      <c r="A10" s="273">
        <v>8</v>
      </c>
      <c r="B10" s="281" t="str">
        <f>Základ!C52</f>
        <v>POSTUP BLANSKO</v>
      </c>
      <c r="C10" s="273">
        <f>SUM(Základ!J52)</f>
        <v>1500</v>
      </c>
      <c r="D10" s="273">
        <f>SUM(Základ!K52)</f>
        <v>743</v>
      </c>
      <c r="E10" s="274">
        <f t="shared" si="0"/>
        <v>2243</v>
      </c>
      <c r="F10" s="273">
        <f>SUM(Základ!M52)</f>
        <v>33</v>
      </c>
      <c r="G10" s="276"/>
      <c r="H10" s="264" t="s">
        <v>3422</v>
      </c>
      <c r="I10" s="277"/>
      <c r="J10" s="277"/>
      <c r="K10" s="277"/>
      <c r="L10" s="277"/>
      <c r="M10" s="274">
        <v>6</v>
      </c>
      <c r="N10" s="281" t="s">
        <v>615</v>
      </c>
      <c r="O10" s="273">
        <v>1526</v>
      </c>
      <c r="P10" s="273">
        <v>739</v>
      </c>
      <c r="Q10" s="274">
        <v>2265</v>
      </c>
      <c r="R10" s="273">
        <v>31</v>
      </c>
      <c r="S10" s="277"/>
      <c r="T10" s="277"/>
      <c r="U10" s="277"/>
      <c r="V10" s="277"/>
      <c r="W10" s="277"/>
      <c r="X10" s="277"/>
      <c r="Y10" s="277"/>
      <c r="Z10" s="277"/>
    </row>
    <row r="11" spans="1:26" ht="12.75" customHeight="1" x14ac:dyDescent="0.15">
      <c r="A11" s="273">
        <v>9</v>
      </c>
      <c r="B11" s="281" t="str">
        <f>Základ!C59</f>
        <v>LAZAŘI DAČICE</v>
      </c>
      <c r="C11" s="273">
        <f>SUM(Základ!J59)</f>
        <v>731</v>
      </c>
      <c r="D11" s="273">
        <f>SUM(Základ!K59)</f>
        <v>353</v>
      </c>
      <c r="E11" s="274">
        <f t="shared" si="0"/>
        <v>1084</v>
      </c>
      <c r="F11" s="273">
        <f>SUM(Základ!M59)</f>
        <v>15</v>
      </c>
      <c r="G11" s="276"/>
      <c r="H11" s="264" t="s">
        <v>3423</v>
      </c>
      <c r="I11" s="277"/>
      <c r="J11" s="277"/>
      <c r="K11" s="277"/>
      <c r="L11" s="277"/>
      <c r="M11" s="274">
        <v>7</v>
      </c>
      <c r="N11" s="281" t="s">
        <v>616</v>
      </c>
      <c r="O11" s="273">
        <v>1500</v>
      </c>
      <c r="P11" s="273">
        <v>743</v>
      </c>
      <c r="Q11" s="274">
        <v>2243</v>
      </c>
      <c r="R11" s="273">
        <v>33</v>
      </c>
      <c r="S11" s="277"/>
      <c r="T11" s="277"/>
      <c r="U11" s="277"/>
      <c r="V11" s="277"/>
      <c r="W11" s="277"/>
      <c r="X11" s="277"/>
      <c r="Y11" s="277"/>
      <c r="Z11" s="277"/>
    </row>
    <row r="12" spans="1:26" ht="12.75" customHeight="1" x14ac:dyDescent="0.15">
      <c r="A12" s="273">
        <v>10</v>
      </c>
      <c r="B12" s="281" t="str">
        <f>Základ!C66</f>
        <v>KROKODÝLI VELKÝ KARLOV</v>
      </c>
      <c r="C12" s="273">
        <f>SUM(Základ!J66)</f>
        <v>738</v>
      </c>
      <c r="D12" s="273">
        <f>SUM(Základ!K66)</f>
        <v>329</v>
      </c>
      <c r="E12" s="274">
        <f t="shared" si="0"/>
        <v>1067</v>
      </c>
      <c r="F12" s="273">
        <f>SUM(Základ!M66)</f>
        <v>27</v>
      </c>
      <c r="G12" s="276"/>
      <c r="H12" s="264" t="s">
        <v>3424</v>
      </c>
      <c r="I12" s="277"/>
      <c r="J12" s="277"/>
      <c r="K12" s="277"/>
      <c r="L12" s="277"/>
      <c r="M12" s="274">
        <v>8</v>
      </c>
      <c r="N12" s="281" t="s">
        <v>621</v>
      </c>
      <c r="O12" s="273">
        <v>1494</v>
      </c>
      <c r="P12" s="273">
        <v>731</v>
      </c>
      <c r="Q12" s="274">
        <v>2225</v>
      </c>
      <c r="R12" s="273">
        <v>28</v>
      </c>
      <c r="S12" s="277"/>
      <c r="T12" s="277"/>
      <c r="U12" s="277"/>
      <c r="V12" s="277"/>
      <c r="W12" s="277"/>
      <c r="X12" s="277"/>
      <c r="Y12" s="277"/>
      <c r="Z12" s="277"/>
    </row>
    <row r="13" spans="1:26" ht="12.75" customHeight="1" x14ac:dyDescent="0.15">
      <c r="A13" s="273">
        <v>11</v>
      </c>
      <c r="B13" s="281" t="str">
        <f>Základ!C73</f>
        <v>CTIRAD TROUBSKO</v>
      </c>
      <c r="C13" s="273">
        <f>SUM(Základ!J73)</f>
        <v>731</v>
      </c>
      <c r="D13" s="273">
        <f>SUM(Základ!K73)</f>
        <v>355</v>
      </c>
      <c r="E13" s="274">
        <f t="shared" si="0"/>
        <v>1086</v>
      </c>
      <c r="F13" s="273">
        <f>SUM(Základ!M73)</f>
        <v>19</v>
      </c>
      <c r="G13" s="276"/>
      <c r="H13" s="264" t="s">
        <v>3425</v>
      </c>
      <c r="I13" s="277"/>
      <c r="J13" s="277"/>
      <c r="K13" s="277"/>
      <c r="L13" s="277"/>
      <c r="M13" s="274">
        <v>9</v>
      </c>
      <c r="N13" s="281" t="s">
        <v>618</v>
      </c>
      <c r="O13" s="273">
        <v>1538</v>
      </c>
      <c r="P13" s="273">
        <v>678</v>
      </c>
      <c r="Q13" s="274">
        <v>2216</v>
      </c>
      <c r="R13" s="273">
        <v>27</v>
      </c>
      <c r="S13" s="277"/>
      <c r="T13" s="277"/>
      <c r="U13" s="277"/>
      <c r="V13" s="277"/>
      <c r="W13" s="277"/>
      <c r="X13" s="277"/>
      <c r="Y13" s="277"/>
      <c r="Z13" s="277"/>
    </row>
    <row r="14" spans="1:26" ht="12.75" customHeight="1" x14ac:dyDescent="0.15">
      <c r="A14" s="273">
        <v>12</v>
      </c>
      <c r="B14" s="281" t="str">
        <f>Základ!C80</f>
        <v>KRČMA DĚTENICE „A“</v>
      </c>
      <c r="C14" s="273">
        <f>SUM(Základ!J80)</f>
        <v>1485</v>
      </c>
      <c r="D14" s="273">
        <f>SUM(Základ!K80)</f>
        <v>638</v>
      </c>
      <c r="E14" s="274">
        <f t="shared" si="0"/>
        <v>2123</v>
      </c>
      <c r="F14" s="273">
        <f>SUM(Základ!M80)</f>
        <v>34</v>
      </c>
      <c r="G14" s="276"/>
      <c r="H14" s="264" t="s">
        <v>3426</v>
      </c>
      <c r="I14" s="277"/>
      <c r="J14" s="277"/>
      <c r="K14" s="277"/>
      <c r="L14" s="277"/>
      <c r="M14" s="274">
        <v>10</v>
      </c>
      <c r="N14" s="281" t="s">
        <v>614</v>
      </c>
      <c r="O14" s="273">
        <v>1556</v>
      </c>
      <c r="P14" s="273">
        <v>653</v>
      </c>
      <c r="Q14" s="274">
        <v>2209</v>
      </c>
      <c r="R14" s="273">
        <v>35</v>
      </c>
      <c r="S14" s="277"/>
      <c r="T14" s="277"/>
      <c r="U14" s="277"/>
      <c r="V14" s="277"/>
      <c r="W14" s="277"/>
      <c r="X14" s="277"/>
      <c r="Y14" s="277"/>
      <c r="Z14" s="277"/>
    </row>
    <row r="15" spans="1:26" ht="12.75" customHeight="1" x14ac:dyDescent="0.15">
      <c r="A15" s="273">
        <v>13</v>
      </c>
      <c r="B15" s="281" t="str">
        <f>Základ!C87</f>
        <v>TESPO HOŘICE</v>
      </c>
      <c r="C15" s="273">
        <f>SUM(Základ!J87)</f>
        <v>1575</v>
      </c>
      <c r="D15" s="273">
        <f>SUM(Základ!K87)</f>
        <v>744</v>
      </c>
      <c r="E15" s="274">
        <f t="shared" si="0"/>
        <v>2319</v>
      </c>
      <c r="F15" s="273">
        <f>SUM(Základ!M87)</f>
        <v>21</v>
      </c>
      <c r="G15" s="276"/>
      <c r="H15" s="264" t="s">
        <v>3427</v>
      </c>
      <c r="I15" s="277"/>
      <c r="J15" s="277"/>
      <c r="K15" s="277"/>
      <c r="L15" s="277"/>
      <c r="M15" s="273">
        <v>11</v>
      </c>
      <c r="N15" s="281" t="s">
        <v>625</v>
      </c>
      <c r="O15" s="273">
        <v>1482</v>
      </c>
      <c r="P15" s="273">
        <v>705</v>
      </c>
      <c r="Q15" s="274">
        <v>2187</v>
      </c>
      <c r="R15" s="273">
        <v>43</v>
      </c>
      <c r="S15" s="277"/>
      <c r="T15" s="277"/>
      <c r="U15" s="277"/>
      <c r="V15" s="277"/>
      <c r="W15" s="277"/>
      <c r="X15" s="277"/>
      <c r="Y15" s="277"/>
      <c r="Z15" s="277"/>
    </row>
    <row r="16" spans="1:26" ht="12.75" customHeight="1" x14ac:dyDescent="0.15">
      <c r="A16" s="273">
        <v>14</v>
      </c>
      <c r="B16" s="281" t="str">
        <f>Základ!C94</f>
        <v>HEKŤÁK HOŘICE</v>
      </c>
      <c r="C16" s="273">
        <f>SUM(Základ!J94)</f>
        <v>1482</v>
      </c>
      <c r="D16" s="273">
        <f>SUM(Základ!K94)</f>
        <v>705</v>
      </c>
      <c r="E16" s="274">
        <f t="shared" si="0"/>
        <v>2187</v>
      </c>
      <c r="F16" s="273">
        <f>SUM(Základ!M94)</f>
        <v>43</v>
      </c>
      <c r="G16" s="276"/>
      <c r="H16" s="264" t="s">
        <v>3428</v>
      </c>
      <c r="I16" s="277"/>
      <c r="J16" s="277"/>
      <c r="K16" s="277"/>
      <c r="L16" s="277"/>
      <c r="M16" s="273">
        <v>12</v>
      </c>
      <c r="N16" s="281" t="s">
        <v>617</v>
      </c>
      <c r="O16" s="273">
        <v>1467</v>
      </c>
      <c r="P16" s="273">
        <v>698</v>
      </c>
      <c r="Q16" s="274">
        <v>2165</v>
      </c>
      <c r="R16" s="273">
        <v>36</v>
      </c>
      <c r="S16" s="277"/>
      <c r="T16" s="277"/>
      <c r="U16" s="277"/>
      <c r="V16" s="277"/>
      <c r="W16" s="277"/>
      <c r="X16" s="277"/>
      <c r="Y16" s="277"/>
      <c r="Z16" s="277"/>
    </row>
    <row r="17" spans="1:26" ht="12.75" customHeight="1" x14ac:dyDescent="0.15">
      <c r="A17" s="273">
        <v>15</v>
      </c>
      <c r="B17" s="281" t="str">
        <f>Základ!C101</f>
        <v>FOTBAL HOŘICE</v>
      </c>
      <c r="C17" s="273">
        <f>SUM(Základ!J101)</f>
        <v>1494</v>
      </c>
      <c r="D17" s="273">
        <f>SUM(Základ!K101)</f>
        <v>731</v>
      </c>
      <c r="E17" s="274">
        <f t="shared" si="0"/>
        <v>2225</v>
      </c>
      <c r="F17" s="273">
        <f>SUM(Základ!M101)</f>
        <v>28</v>
      </c>
      <c r="G17" s="276"/>
      <c r="H17" s="264" t="s">
        <v>3429</v>
      </c>
      <c r="I17" s="277"/>
      <c r="J17" s="277"/>
      <c r="K17" s="277"/>
      <c r="L17" s="277"/>
      <c r="M17" s="273">
        <v>13</v>
      </c>
      <c r="N17" s="281" t="s">
        <v>623</v>
      </c>
      <c r="O17" s="273">
        <v>1525</v>
      </c>
      <c r="P17" s="273">
        <v>637</v>
      </c>
      <c r="Q17" s="274">
        <v>2162</v>
      </c>
      <c r="R17" s="273">
        <v>55</v>
      </c>
      <c r="S17" s="277"/>
      <c r="T17" s="277"/>
      <c r="U17" s="277"/>
      <c r="V17" s="277"/>
      <c r="W17" s="277"/>
      <c r="X17" s="277"/>
      <c r="Y17" s="277"/>
      <c r="Z17" s="277"/>
    </row>
    <row r="18" spans="1:26" ht="12.75" customHeight="1" x14ac:dyDescent="0.15">
      <c r="A18" s="273">
        <v>16</v>
      </c>
      <c r="B18" s="281" t="str">
        <f>Základ!C108</f>
        <v>CEREA OSTROMĚŘ</v>
      </c>
      <c r="C18" s="273">
        <f>SUM(Základ!J108)</f>
        <v>1525</v>
      </c>
      <c r="D18" s="273">
        <f>SUM(Základ!K108)</f>
        <v>637</v>
      </c>
      <c r="E18" s="274">
        <f t="shared" si="0"/>
        <v>2162</v>
      </c>
      <c r="F18" s="273">
        <f>SUM(Základ!M108)</f>
        <v>55</v>
      </c>
      <c r="G18" s="276"/>
      <c r="H18" s="264" t="s">
        <v>3430</v>
      </c>
      <c r="I18" s="277"/>
      <c r="J18" s="277"/>
      <c r="K18" s="277"/>
      <c r="L18" s="277"/>
      <c r="M18" s="273">
        <v>14</v>
      </c>
      <c r="N18" s="281" t="s">
        <v>624</v>
      </c>
      <c r="O18" s="273">
        <v>1485</v>
      </c>
      <c r="P18" s="273">
        <v>638</v>
      </c>
      <c r="Q18" s="274">
        <v>2123</v>
      </c>
      <c r="R18" s="273">
        <v>34</v>
      </c>
      <c r="S18" s="277"/>
      <c r="T18" s="277"/>
      <c r="U18" s="277"/>
      <c r="V18" s="277"/>
      <c r="W18" s="277"/>
      <c r="X18" s="277"/>
      <c r="Y18" s="277"/>
      <c r="Z18" s="277"/>
    </row>
    <row r="19" spans="1:26" ht="12.75" customHeight="1" x14ac:dyDescent="0.15">
      <c r="A19" s="273">
        <v>17</v>
      </c>
      <c r="B19" s="281" t="str">
        <f>Základ!C115</f>
        <v>KRÁKORÁCI</v>
      </c>
      <c r="C19" s="273">
        <f>SUM(Základ!J115)</f>
        <v>1524</v>
      </c>
      <c r="D19" s="273">
        <f>SUM(Základ!K115)</f>
        <v>775</v>
      </c>
      <c r="E19" s="274">
        <f t="shared" si="0"/>
        <v>2299</v>
      </c>
      <c r="F19" s="273">
        <f>SUM(Základ!M115)</f>
        <v>30</v>
      </c>
      <c r="G19" s="276"/>
      <c r="H19" s="264" t="s">
        <v>3431</v>
      </c>
      <c r="I19" s="277"/>
      <c r="J19" s="277"/>
      <c r="K19" s="277"/>
      <c r="L19" s="277"/>
      <c r="M19" s="273">
        <v>15</v>
      </c>
      <c r="N19" s="274" t="s">
        <v>599</v>
      </c>
      <c r="O19" s="273">
        <v>1414</v>
      </c>
      <c r="P19" s="273">
        <v>691</v>
      </c>
      <c r="Q19" s="274">
        <v>2105</v>
      </c>
      <c r="R19" s="273">
        <v>38</v>
      </c>
      <c r="S19" s="277"/>
      <c r="T19" s="277"/>
      <c r="U19" s="277"/>
      <c r="V19" s="277"/>
      <c r="W19" s="277"/>
      <c r="X19" s="277"/>
      <c r="Y19" s="277"/>
      <c r="Z19" s="277"/>
    </row>
    <row r="20" spans="1:26" ht="12.75" customHeight="1" x14ac:dyDescent="0.15">
      <c r="A20" s="273">
        <v>18</v>
      </c>
      <c r="B20" s="281" t="str">
        <f>Základ!C122</f>
        <v>CENTROSTAV BROK</v>
      </c>
      <c r="C20" s="273">
        <f>SUM(Základ!J122)</f>
        <v>1526</v>
      </c>
      <c r="D20" s="273">
        <f>SUM(Základ!K122)</f>
        <v>739</v>
      </c>
      <c r="E20" s="274">
        <f t="shared" si="0"/>
        <v>2265</v>
      </c>
      <c r="F20" s="273">
        <f>SUM(Základ!M122)</f>
        <v>31</v>
      </c>
      <c r="G20" s="276"/>
      <c r="H20" s="264" t="s">
        <v>3432</v>
      </c>
      <c r="I20" s="277"/>
      <c r="J20" s="277"/>
      <c r="K20" s="277"/>
      <c r="L20" s="277"/>
      <c r="M20" s="273">
        <v>16</v>
      </c>
      <c r="N20" s="281" t="s">
        <v>622</v>
      </c>
      <c r="O20" s="273">
        <v>1413</v>
      </c>
      <c r="P20" s="273">
        <v>683</v>
      </c>
      <c r="Q20" s="274">
        <v>2096</v>
      </c>
      <c r="R20" s="273">
        <v>35</v>
      </c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15">
      <c r="A21" s="273">
        <v>19</v>
      </c>
      <c r="B21" s="281" t="str">
        <f>Základ!C129</f>
        <v>GPD JEMNICE</v>
      </c>
      <c r="C21" s="273">
        <f>SUM(Základ!J129)</f>
        <v>734</v>
      </c>
      <c r="D21" s="273">
        <f>SUM(Základ!K129)</f>
        <v>336</v>
      </c>
      <c r="E21" s="274">
        <f t="shared" si="0"/>
        <v>1070</v>
      </c>
      <c r="F21" s="273">
        <f>SUM(Základ!M129)</f>
        <v>25</v>
      </c>
      <c r="G21" s="276"/>
      <c r="H21" s="264" t="s">
        <v>3433</v>
      </c>
      <c r="I21" s="277"/>
      <c r="J21" s="277"/>
      <c r="K21" s="277"/>
      <c r="L21" s="277"/>
      <c r="M21" s="310">
        <v>17</v>
      </c>
      <c r="N21" s="311" t="s">
        <v>626</v>
      </c>
      <c r="O21" s="310">
        <v>731</v>
      </c>
      <c r="P21" s="310">
        <v>355</v>
      </c>
      <c r="Q21" s="312">
        <v>1086</v>
      </c>
      <c r="R21" s="310">
        <v>19</v>
      </c>
      <c r="S21" s="277"/>
      <c r="T21" s="277"/>
      <c r="U21" s="277"/>
      <c r="V21" s="277"/>
      <c r="W21" s="277"/>
      <c r="X21" s="277"/>
      <c r="Y21" s="277"/>
      <c r="Z21" s="277"/>
    </row>
    <row r="22" spans="1:26" ht="12.75" customHeight="1" x14ac:dyDescent="0.15">
      <c r="A22" s="273">
        <v>20</v>
      </c>
      <c r="B22" s="281" t="str">
        <f>Základ!C136</f>
        <v>ŠKODA AUTO KVASINY „A“</v>
      </c>
      <c r="C22" s="273">
        <f>SUM(Základ!J136)</f>
        <v>1537</v>
      </c>
      <c r="D22" s="273">
        <f>SUM(Základ!K136)</f>
        <v>729</v>
      </c>
      <c r="E22" s="274">
        <f t="shared" si="0"/>
        <v>2266</v>
      </c>
      <c r="F22" s="273">
        <f>SUM(Základ!M136)</f>
        <v>22</v>
      </c>
      <c r="G22" s="276"/>
      <c r="H22" s="264" t="s">
        <v>3434</v>
      </c>
      <c r="I22" s="277"/>
      <c r="J22" s="277"/>
      <c r="K22" s="277"/>
      <c r="L22" s="277"/>
      <c r="M22" s="310">
        <v>18</v>
      </c>
      <c r="N22" s="311" t="s">
        <v>627</v>
      </c>
      <c r="O22" s="310">
        <v>731</v>
      </c>
      <c r="P22" s="310">
        <v>353</v>
      </c>
      <c r="Q22" s="312">
        <v>1084</v>
      </c>
      <c r="R22" s="310">
        <v>15</v>
      </c>
      <c r="S22" s="277"/>
      <c r="T22" s="277"/>
      <c r="U22" s="277"/>
      <c r="V22" s="277"/>
      <c r="W22" s="277"/>
      <c r="X22" s="277"/>
      <c r="Y22" s="277"/>
      <c r="Z22" s="277"/>
    </row>
    <row r="23" spans="1:26" ht="12.75" customHeight="1" x14ac:dyDescent="0.15">
      <c r="A23" s="273">
        <v>21</v>
      </c>
      <c r="B23" s="281" t="str">
        <f>Základ!C143</f>
        <v>PACOŠI SLAVONICE</v>
      </c>
      <c r="C23" s="273">
        <f>SUM(Základ!J143)</f>
        <v>1413</v>
      </c>
      <c r="D23" s="273">
        <f>SUM(Základ!K143)</f>
        <v>683</v>
      </c>
      <c r="E23" s="274">
        <f t="shared" si="0"/>
        <v>2096</v>
      </c>
      <c r="F23" s="273">
        <f>SUM(Základ!M143)</f>
        <v>35</v>
      </c>
      <c r="G23" s="276"/>
      <c r="H23" s="264" t="s">
        <v>3435</v>
      </c>
      <c r="I23" s="277"/>
      <c r="J23" s="277"/>
      <c r="K23" s="277"/>
      <c r="L23" s="277"/>
      <c r="M23" s="310">
        <v>19</v>
      </c>
      <c r="N23" s="311" t="s">
        <v>628</v>
      </c>
      <c r="O23" s="310">
        <v>734</v>
      </c>
      <c r="P23" s="310">
        <v>336</v>
      </c>
      <c r="Q23" s="312">
        <v>1070</v>
      </c>
      <c r="R23" s="310">
        <v>25</v>
      </c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15">
      <c r="A24" s="273">
        <v>22</v>
      </c>
      <c r="B24" s="281" t="str">
        <f>Základ!C150</f>
        <v>BEDŘICH ROKYCANY</v>
      </c>
      <c r="C24" s="273">
        <f>SUM(Základ!J150)</f>
        <v>1532</v>
      </c>
      <c r="D24" s="273">
        <f>SUM(Základ!K150)</f>
        <v>752</v>
      </c>
      <c r="E24" s="274">
        <f t="shared" si="0"/>
        <v>2284</v>
      </c>
      <c r="F24" s="273">
        <f>SUM(Základ!M150)</f>
        <v>24</v>
      </c>
      <c r="G24" s="276"/>
      <c r="H24" s="264" t="s">
        <v>3436</v>
      </c>
      <c r="I24" s="277"/>
      <c r="J24" s="277"/>
      <c r="K24" s="277"/>
      <c r="L24" s="277"/>
      <c r="M24" s="310">
        <v>20</v>
      </c>
      <c r="N24" s="311" t="s">
        <v>629</v>
      </c>
      <c r="O24" s="310">
        <v>738</v>
      </c>
      <c r="P24" s="310">
        <v>329</v>
      </c>
      <c r="Q24" s="312">
        <v>1067</v>
      </c>
      <c r="R24" s="310">
        <v>27</v>
      </c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15">
      <c r="A25" s="273">
        <v>23</v>
      </c>
      <c r="B25" s="281" t="str">
        <f>Základ!C157</f>
        <v>TOTALGYM</v>
      </c>
      <c r="C25" s="273">
        <f>SUM(Základ!J157)</f>
        <v>1467</v>
      </c>
      <c r="D25" s="273">
        <f>SUM(Základ!K157)</f>
        <v>698</v>
      </c>
      <c r="E25" s="274">
        <f t="shared" si="0"/>
        <v>2165</v>
      </c>
      <c r="F25" s="273">
        <f>SUM(Základ!M157)</f>
        <v>36</v>
      </c>
      <c r="G25" s="276"/>
      <c r="H25" s="264" t="s">
        <v>3437</v>
      </c>
      <c r="I25" s="277"/>
      <c r="J25" s="277"/>
      <c r="K25" s="277"/>
      <c r="L25" s="277"/>
      <c r="M25" s="310">
        <v>21</v>
      </c>
      <c r="N25" s="311" t="s">
        <v>630</v>
      </c>
      <c r="O25" s="310">
        <v>741</v>
      </c>
      <c r="P25" s="310">
        <v>323</v>
      </c>
      <c r="Q25" s="312">
        <v>1064</v>
      </c>
      <c r="R25" s="310">
        <v>16</v>
      </c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15">
      <c r="A26" s="273">
        <v>24</v>
      </c>
      <c r="B26" s="281" t="str">
        <f>Základ!C164</f>
        <v>DP KARLOVY VARY</v>
      </c>
      <c r="C26" s="273">
        <f>SUM(Základ!J164)</f>
        <v>713</v>
      </c>
      <c r="D26" s="273">
        <f>SUM(Základ!K164)</f>
        <v>337</v>
      </c>
      <c r="E26" s="274">
        <f t="shared" si="0"/>
        <v>1050</v>
      </c>
      <c r="F26" s="273">
        <f>SUM(Základ!M164)</f>
        <v>21</v>
      </c>
      <c r="G26" s="276"/>
      <c r="H26" s="264" t="s">
        <v>3438</v>
      </c>
      <c r="I26" s="277"/>
      <c r="J26" s="277"/>
      <c r="K26" s="277"/>
      <c r="L26" s="277"/>
      <c r="M26" s="310">
        <v>22</v>
      </c>
      <c r="N26" s="311" t="s">
        <v>631</v>
      </c>
      <c r="O26" s="310">
        <v>713</v>
      </c>
      <c r="P26" s="310">
        <v>337</v>
      </c>
      <c r="Q26" s="312">
        <v>1050</v>
      </c>
      <c r="R26" s="310">
        <v>21</v>
      </c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15">
      <c r="A27" s="273">
        <v>25</v>
      </c>
      <c r="B27" s="274">
        <f>Základ!C171</f>
        <v>0</v>
      </c>
      <c r="C27" s="273">
        <f>SUM(Základ!J171)</f>
        <v>0</v>
      </c>
      <c r="D27" s="273">
        <f>SUM(Základ!K171)</f>
        <v>0</v>
      </c>
      <c r="E27" s="274">
        <f t="shared" si="0"/>
        <v>0</v>
      </c>
      <c r="F27" s="273">
        <f>SUM(Základ!M171)</f>
        <v>0</v>
      </c>
      <c r="G27" s="276"/>
      <c r="H27" s="264" t="s">
        <v>3439</v>
      </c>
      <c r="I27" s="277"/>
      <c r="J27" s="277"/>
      <c r="K27" s="277"/>
      <c r="L27" s="277"/>
      <c r="M27" s="310">
        <v>23</v>
      </c>
      <c r="N27" s="311" t="s">
        <v>632</v>
      </c>
      <c r="O27" s="310">
        <v>755</v>
      </c>
      <c r="P27" s="310">
        <v>293</v>
      </c>
      <c r="Q27" s="312">
        <v>1048</v>
      </c>
      <c r="R27" s="310">
        <v>35</v>
      </c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15">
      <c r="A28" s="273">
        <v>26</v>
      </c>
      <c r="B28" s="281">
        <f>Základ!C178</f>
        <v>0</v>
      </c>
      <c r="C28" s="273">
        <f>SUM(Základ!J178)</f>
        <v>0</v>
      </c>
      <c r="D28" s="273">
        <f>SUM(Základ!K178)</f>
        <v>0</v>
      </c>
      <c r="E28" s="274">
        <f t="shared" si="0"/>
        <v>0</v>
      </c>
      <c r="F28" s="273">
        <f>SUM(Základ!M178)</f>
        <v>0</v>
      </c>
      <c r="G28" s="276"/>
      <c r="H28" s="264" t="s">
        <v>3440</v>
      </c>
      <c r="I28" s="277"/>
      <c r="J28" s="277"/>
      <c r="K28" s="277"/>
      <c r="L28" s="277"/>
      <c r="M28" s="310">
        <v>24</v>
      </c>
      <c r="N28" s="311" t="s">
        <v>633</v>
      </c>
      <c r="O28" s="310">
        <v>711</v>
      </c>
      <c r="P28" s="310">
        <v>327</v>
      </c>
      <c r="Q28" s="312">
        <v>1038</v>
      </c>
      <c r="R28" s="310">
        <v>17</v>
      </c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15">
      <c r="A29" s="273">
        <v>27</v>
      </c>
      <c r="B29" s="281">
        <f>Základ!C185</f>
        <v>0</v>
      </c>
      <c r="C29" s="273">
        <f>SUM(Základ!J185)</f>
        <v>0</v>
      </c>
      <c r="D29" s="273">
        <f>SUM(Základ!K185)</f>
        <v>0</v>
      </c>
      <c r="E29" s="274">
        <f t="shared" si="0"/>
        <v>0</v>
      </c>
      <c r="F29" s="273">
        <f>SUM(Základ!M185)</f>
        <v>0</v>
      </c>
      <c r="G29" s="276"/>
      <c r="H29" s="264" t="s">
        <v>3441</v>
      </c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15">
      <c r="A30" s="273">
        <v>28</v>
      </c>
      <c r="B30" s="281">
        <f>Základ!C192</f>
        <v>0</v>
      </c>
      <c r="C30" s="273">
        <f>SUM(Základ!J192)</f>
        <v>0</v>
      </c>
      <c r="D30" s="273">
        <f>SUM(Základ!K192)</f>
        <v>0</v>
      </c>
      <c r="E30" s="274">
        <f t="shared" si="0"/>
        <v>0</v>
      </c>
      <c r="F30" s="273">
        <f>SUM(Základ!M192)</f>
        <v>0</v>
      </c>
      <c r="G30" s="276"/>
      <c r="H30" s="264" t="s">
        <v>3442</v>
      </c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15">
      <c r="A31" s="273">
        <v>29</v>
      </c>
      <c r="B31" s="281">
        <f>Základ!C199</f>
        <v>0</v>
      </c>
      <c r="C31" s="273">
        <f>SUM(Základ!J199)</f>
        <v>0</v>
      </c>
      <c r="D31" s="273">
        <f>SUM(Základ!K199)</f>
        <v>0</v>
      </c>
      <c r="E31" s="274">
        <f t="shared" si="0"/>
        <v>0</v>
      </c>
      <c r="F31" s="273">
        <f>SUM(Základ!M199)</f>
        <v>0</v>
      </c>
      <c r="G31" s="276"/>
      <c r="H31" s="264" t="s">
        <v>3443</v>
      </c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15">
      <c r="A32" s="273">
        <v>30</v>
      </c>
      <c r="B32" s="281">
        <f>Základ!C206</f>
        <v>0</v>
      </c>
      <c r="C32" s="273">
        <f>SUM(Základ!J206)</f>
        <v>0</v>
      </c>
      <c r="D32" s="273">
        <f>SUM(Základ!K206)</f>
        <v>0</v>
      </c>
      <c r="E32" s="274">
        <f t="shared" si="0"/>
        <v>0</v>
      </c>
      <c r="F32" s="273">
        <f>SUM(Základ!M206)</f>
        <v>0</v>
      </c>
      <c r="G32" s="276"/>
      <c r="H32" s="264" t="s">
        <v>3444</v>
      </c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15">
      <c r="A33" s="273">
        <v>31</v>
      </c>
      <c r="B33" s="281">
        <f>Základ!C213</f>
        <v>0</v>
      </c>
      <c r="C33" s="273">
        <f>SUM(Základ!J213)</f>
        <v>0</v>
      </c>
      <c r="D33" s="273">
        <f>SUM(Základ!K213)</f>
        <v>0</v>
      </c>
      <c r="E33" s="274">
        <f t="shared" si="0"/>
        <v>0</v>
      </c>
      <c r="F33" s="273">
        <f>SUM(Základ!M213)</f>
        <v>0</v>
      </c>
      <c r="G33" s="276"/>
      <c r="H33" s="264" t="s">
        <v>3445</v>
      </c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15">
      <c r="A34" s="273">
        <v>32</v>
      </c>
      <c r="B34" s="281">
        <f>Základ!C220</f>
        <v>0</v>
      </c>
      <c r="C34" s="273">
        <f>SUM(Základ!J220)</f>
        <v>0</v>
      </c>
      <c r="D34" s="273">
        <f>SUM(Základ!K220)</f>
        <v>0</v>
      </c>
      <c r="E34" s="274">
        <f t="shared" si="0"/>
        <v>0</v>
      </c>
      <c r="F34" s="273">
        <f>SUM(Základ!M220)</f>
        <v>0</v>
      </c>
      <c r="G34" s="276"/>
      <c r="H34" s="264" t="s">
        <v>3446</v>
      </c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15">
      <c r="A35" s="273">
        <v>33</v>
      </c>
      <c r="B35" s="281">
        <f>Základ!C227</f>
        <v>0</v>
      </c>
      <c r="C35" s="273">
        <f>SUM(Základ!J227)</f>
        <v>0</v>
      </c>
      <c r="D35" s="273">
        <f>SUM(Základ!K227)</f>
        <v>0</v>
      </c>
      <c r="E35" s="274">
        <f t="shared" si="0"/>
        <v>0</v>
      </c>
      <c r="F35" s="273">
        <f>SUM(Základ!M227)</f>
        <v>0</v>
      </c>
      <c r="G35" s="276"/>
      <c r="H35" s="264" t="s">
        <v>3447</v>
      </c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15">
      <c r="A36" s="273">
        <v>34</v>
      </c>
      <c r="B36" s="281">
        <f>Základ!C234</f>
        <v>0</v>
      </c>
      <c r="C36" s="273">
        <f>SUM(Základ!J234)</f>
        <v>0</v>
      </c>
      <c r="D36" s="273">
        <f>SUM(Základ!K234)</f>
        <v>0</v>
      </c>
      <c r="E36" s="274">
        <f t="shared" si="0"/>
        <v>0</v>
      </c>
      <c r="F36" s="273">
        <f>SUM(Základ!M234)</f>
        <v>0</v>
      </c>
      <c r="G36" s="276"/>
      <c r="H36" s="264" t="s">
        <v>3448</v>
      </c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15">
      <c r="A37" s="273">
        <v>35</v>
      </c>
      <c r="B37" s="281">
        <f>Základ!C241</f>
        <v>0</v>
      </c>
      <c r="C37" s="273">
        <f>SUM(Základ!J241)</f>
        <v>0</v>
      </c>
      <c r="D37" s="273">
        <f>SUM(Základ!K241)</f>
        <v>0</v>
      </c>
      <c r="E37" s="274">
        <f t="shared" si="0"/>
        <v>0</v>
      </c>
      <c r="F37" s="273">
        <f>SUM(Základ!M241)</f>
        <v>0</v>
      </c>
      <c r="G37" s="276"/>
      <c r="H37" s="264" t="s">
        <v>3449</v>
      </c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15">
      <c r="A38" s="273">
        <v>36</v>
      </c>
      <c r="B38" s="281">
        <f>Základ!C248</f>
        <v>0</v>
      </c>
      <c r="C38" s="273">
        <f>SUM(Základ!J248)</f>
        <v>0</v>
      </c>
      <c r="D38" s="273">
        <f>SUM(Základ!K248)</f>
        <v>0</v>
      </c>
      <c r="E38" s="274">
        <f t="shared" si="0"/>
        <v>0</v>
      </c>
      <c r="F38" s="273">
        <f>SUM(Základ!M248)</f>
        <v>0</v>
      </c>
      <c r="G38" s="276"/>
      <c r="H38" s="264" t="s">
        <v>3450</v>
      </c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15">
      <c r="A39" s="273">
        <v>37</v>
      </c>
      <c r="B39" s="281">
        <f>Základ!C255</f>
        <v>0</v>
      </c>
      <c r="C39" s="273">
        <f>SUM(Základ!J255)</f>
        <v>0</v>
      </c>
      <c r="D39" s="273">
        <f>SUM(Základ!K255)</f>
        <v>0</v>
      </c>
      <c r="E39" s="274">
        <f t="shared" si="0"/>
        <v>0</v>
      </c>
      <c r="F39" s="273">
        <f>SUM(Základ!M255)</f>
        <v>0</v>
      </c>
      <c r="G39" s="276"/>
      <c r="H39" s="264" t="s">
        <v>3451</v>
      </c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15">
      <c r="A40" s="273">
        <v>38</v>
      </c>
      <c r="B40" s="281">
        <f>Základ!C262</f>
        <v>0</v>
      </c>
      <c r="C40" s="273">
        <f>SUM(Základ!J262)</f>
        <v>0</v>
      </c>
      <c r="D40" s="273">
        <f>SUM(Základ!K262)</f>
        <v>0</v>
      </c>
      <c r="E40" s="274">
        <f t="shared" si="0"/>
        <v>0</v>
      </c>
      <c r="F40" s="273">
        <f>SUM(Základ!M262)</f>
        <v>0</v>
      </c>
      <c r="G40" s="276"/>
      <c r="H40" s="264" t="s">
        <v>3452</v>
      </c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15">
      <c r="A41" s="273">
        <v>39</v>
      </c>
      <c r="B41" s="281">
        <f>Základ!C269</f>
        <v>0</v>
      </c>
      <c r="C41" s="273">
        <f>SUM(Základ!J269)</f>
        <v>0</v>
      </c>
      <c r="D41" s="273">
        <f>SUM(Základ!K269)</f>
        <v>0</v>
      </c>
      <c r="E41" s="274">
        <f t="shared" si="0"/>
        <v>0</v>
      </c>
      <c r="F41" s="273">
        <f>SUM(Základ!M269)</f>
        <v>0</v>
      </c>
      <c r="G41" s="276"/>
      <c r="H41" s="264" t="s">
        <v>3453</v>
      </c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15">
      <c r="A42" s="273">
        <v>40</v>
      </c>
      <c r="B42" s="281">
        <f>Základ!C276</f>
        <v>0</v>
      </c>
      <c r="C42" s="273">
        <f>SUM(Základ!J276)</f>
        <v>0</v>
      </c>
      <c r="D42" s="273">
        <f>SUM(Základ!K276)</f>
        <v>0</v>
      </c>
      <c r="E42" s="274">
        <f t="shared" si="0"/>
        <v>0</v>
      </c>
      <c r="F42" s="273">
        <f>SUM(Základ!M276)</f>
        <v>0</v>
      </c>
      <c r="G42" s="276"/>
      <c r="H42" s="264" t="s">
        <v>3454</v>
      </c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15">
      <c r="A43" s="273">
        <v>41</v>
      </c>
      <c r="B43" s="281">
        <f>Základ!C283</f>
        <v>0</v>
      </c>
      <c r="C43" s="273">
        <f>SUM(Základ!J283)</f>
        <v>0</v>
      </c>
      <c r="D43" s="273">
        <f>SUM(Základ!K283)</f>
        <v>0</v>
      </c>
      <c r="E43" s="274">
        <f t="shared" si="0"/>
        <v>0</v>
      </c>
      <c r="F43" s="273">
        <f>SUM(Základ!M283)</f>
        <v>0</v>
      </c>
      <c r="G43" s="276"/>
      <c r="H43" s="264" t="s">
        <v>3455</v>
      </c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15">
      <c r="A44" s="273">
        <v>42</v>
      </c>
      <c r="B44" s="281">
        <f>Základ!C290</f>
        <v>0</v>
      </c>
      <c r="C44" s="273">
        <f>SUM(Základ!J290)</f>
        <v>0</v>
      </c>
      <c r="D44" s="273">
        <f>SUM(Základ!K290)</f>
        <v>0</v>
      </c>
      <c r="E44" s="274">
        <f t="shared" si="0"/>
        <v>0</v>
      </c>
      <c r="F44" s="273">
        <f>SUM(Základ!M290)</f>
        <v>0</v>
      </c>
      <c r="G44" s="276"/>
      <c r="H44" s="264" t="s">
        <v>3456</v>
      </c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15">
      <c r="A45" s="264"/>
      <c r="B45" s="282"/>
      <c r="C45" s="264"/>
      <c r="D45" s="264"/>
      <c r="E45" s="282"/>
      <c r="F45" s="264"/>
      <c r="G45" s="277"/>
      <c r="H45" s="264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15">
      <c r="A46" s="264"/>
      <c r="B46" s="282"/>
      <c r="C46" s="264"/>
      <c r="D46" s="264"/>
      <c r="E46" s="282"/>
      <c r="F46" s="264"/>
      <c r="G46" s="277"/>
      <c r="H46" s="264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15">
      <c r="A47" s="264"/>
      <c r="B47" s="282"/>
      <c r="C47" s="264"/>
      <c r="D47" s="264"/>
      <c r="E47" s="282"/>
      <c r="F47" s="264"/>
      <c r="G47" s="277"/>
      <c r="H47" s="264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15">
      <c r="A48" s="264"/>
      <c r="B48" s="282"/>
      <c r="C48" s="264"/>
      <c r="D48" s="264"/>
      <c r="E48" s="282"/>
      <c r="F48" s="264"/>
      <c r="G48" s="277"/>
      <c r="H48" s="264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15">
      <c r="A49" s="264"/>
      <c r="B49" s="282"/>
      <c r="C49" s="264"/>
      <c r="D49" s="264"/>
      <c r="E49" s="282"/>
      <c r="F49" s="264"/>
      <c r="G49" s="277"/>
      <c r="H49" s="264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15">
      <c r="A50" s="264"/>
      <c r="B50" s="282"/>
      <c r="C50" s="264"/>
      <c r="D50" s="264"/>
      <c r="E50" s="282"/>
      <c r="F50" s="264"/>
      <c r="G50" s="277"/>
      <c r="H50" s="264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15">
      <c r="A51" s="264"/>
      <c r="B51" s="282"/>
      <c r="C51" s="264"/>
      <c r="D51" s="264"/>
      <c r="E51" s="282"/>
      <c r="F51" s="264"/>
      <c r="G51" s="277"/>
      <c r="H51" s="264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15">
      <c r="A52" s="264"/>
      <c r="B52" s="282"/>
      <c r="C52" s="264"/>
      <c r="D52" s="264"/>
      <c r="E52" s="282"/>
      <c r="F52" s="264"/>
      <c r="G52" s="277"/>
      <c r="H52" s="264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15">
      <c r="A53" s="264"/>
      <c r="B53" s="282"/>
      <c r="C53" s="264"/>
      <c r="D53" s="264"/>
      <c r="E53" s="282"/>
      <c r="F53" s="264"/>
      <c r="G53" s="277"/>
      <c r="H53" s="264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15">
      <c r="A54" s="264"/>
      <c r="B54" s="282"/>
      <c r="C54" s="264"/>
      <c r="D54" s="264"/>
      <c r="E54" s="282"/>
      <c r="F54" s="264"/>
      <c r="G54" s="277"/>
      <c r="H54" s="264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15">
      <c r="A55" s="264"/>
      <c r="B55" s="282"/>
      <c r="C55" s="264"/>
      <c r="D55" s="264"/>
      <c r="E55" s="282"/>
      <c r="F55" s="264"/>
      <c r="G55" s="277"/>
      <c r="H55" s="264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15">
      <c r="A56" s="264"/>
      <c r="B56" s="282"/>
      <c r="C56" s="264"/>
      <c r="D56" s="264"/>
      <c r="E56" s="282"/>
      <c r="F56" s="264"/>
      <c r="G56" s="277"/>
      <c r="H56" s="264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15">
      <c r="A57" s="264"/>
      <c r="B57" s="282"/>
      <c r="C57" s="264"/>
      <c r="D57" s="264"/>
      <c r="E57" s="282"/>
      <c r="F57" s="264"/>
      <c r="G57" s="277"/>
      <c r="H57" s="264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15">
      <c r="A58" s="264"/>
      <c r="B58" s="282"/>
      <c r="C58" s="264"/>
      <c r="D58" s="264"/>
      <c r="E58" s="282"/>
      <c r="F58" s="264"/>
      <c r="G58" s="277"/>
      <c r="H58" s="264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15">
      <c r="A59" s="264"/>
      <c r="B59" s="282"/>
      <c r="C59" s="264"/>
      <c r="D59" s="264"/>
      <c r="E59" s="282"/>
      <c r="F59" s="264"/>
      <c r="G59" s="277"/>
      <c r="H59" s="264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15">
      <c r="A60" s="264"/>
      <c r="B60" s="282"/>
      <c r="C60" s="264"/>
      <c r="D60" s="264"/>
      <c r="E60" s="282"/>
      <c r="F60" s="264"/>
      <c r="G60" s="277"/>
      <c r="H60" s="264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15">
      <c r="A61" s="264"/>
      <c r="B61" s="282"/>
      <c r="C61" s="264"/>
      <c r="D61" s="264"/>
      <c r="E61" s="282"/>
      <c r="F61" s="264"/>
      <c r="G61" s="277"/>
      <c r="H61" s="264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15">
      <c r="A62" s="264"/>
      <c r="B62" s="282"/>
      <c r="C62" s="264"/>
      <c r="D62" s="264"/>
      <c r="E62" s="282"/>
      <c r="F62" s="264"/>
      <c r="G62" s="277"/>
      <c r="H62" s="264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15">
      <c r="A63" s="264"/>
      <c r="B63" s="282"/>
      <c r="C63" s="264"/>
      <c r="D63" s="264"/>
      <c r="E63" s="282"/>
      <c r="F63" s="264"/>
      <c r="G63" s="277"/>
      <c r="H63" s="264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15">
      <c r="A64" s="264"/>
      <c r="B64" s="282"/>
      <c r="C64" s="264"/>
      <c r="D64" s="264"/>
      <c r="E64" s="282"/>
      <c r="F64" s="264"/>
      <c r="G64" s="277"/>
      <c r="H64" s="264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15">
      <c r="A65" s="264"/>
      <c r="B65" s="282"/>
      <c r="C65" s="264"/>
      <c r="D65" s="264"/>
      <c r="E65" s="282"/>
      <c r="F65" s="264"/>
      <c r="G65" s="277"/>
      <c r="H65" s="264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15">
      <c r="A66" s="264"/>
      <c r="B66" s="282"/>
      <c r="C66" s="264"/>
      <c r="D66" s="264"/>
      <c r="E66" s="282"/>
      <c r="F66" s="264"/>
      <c r="G66" s="277"/>
      <c r="H66" s="264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15">
      <c r="A67" s="264"/>
      <c r="B67" s="282"/>
      <c r="C67" s="264"/>
      <c r="D67" s="264"/>
      <c r="E67" s="282"/>
      <c r="F67" s="264"/>
      <c r="G67" s="277"/>
      <c r="H67" s="264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15">
      <c r="A68" s="264"/>
      <c r="B68" s="282"/>
      <c r="C68" s="264"/>
      <c r="D68" s="264"/>
      <c r="E68" s="282"/>
      <c r="F68" s="264"/>
      <c r="G68" s="277"/>
      <c r="H68" s="264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15">
      <c r="A69" s="264"/>
      <c r="B69" s="282"/>
      <c r="C69" s="264"/>
      <c r="D69" s="264"/>
      <c r="E69" s="282"/>
      <c r="F69" s="264"/>
      <c r="G69" s="277"/>
      <c r="H69" s="264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15">
      <c r="A70" s="264"/>
      <c r="B70" s="282"/>
      <c r="C70" s="264"/>
      <c r="D70" s="264"/>
      <c r="E70" s="282"/>
      <c r="F70" s="264"/>
      <c r="G70" s="277"/>
      <c r="H70" s="264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15">
      <c r="A71" s="264"/>
      <c r="B71" s="282"/>
      <c r="C71" s="264"/>
      <c r="D71" s="264"/>
      <c r="E71" s="282"/>
      <c r="F71" s="264"/>
      <c r="G71" s="277"/>
      <c r="H71" s="264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15">
      <c r="A72" s="264"/>
      <c r="B72" s="282"/>
      <c r="C72" s="264"/>
      <c r="D72" s="264"/>
      <c r="E72" s="282"/>
      <c r="F72" s="264"/>
      <c r="G72" s="277"/>
      <c r="H72" s="264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15">
      <c r="A73" s="264"/>
      <c r="B73" s="282"/>
      <c r="C73" s="264"/>
      <c r="D73" s="264"/>
      <c r="E73" s="282"/>
      <c r="F73" s="264"/>
      <c r="G73" s="277"/>
      <c r="H73" s="264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15">
      <c r="A74" s="264"/>
      <c r="B74" s="282"/>
      <c r="C74" s="264"/>
      <c r="D74" s="264"/>
      <c r="E74" s="282"/>
      <c r="F74" s="264"/>
      <c r="G74" s="277"/>
      <c r="H74" s="264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15">
      <c r="A75" s="264"/>
      <c r="B75" s="282"/>
      <c r="C75" s="264"/>
      <c r="D75" s="264"/>
      <c r="E75" s="282"/>
      <c r="F75" s="264"/>
      <c r="G75" s="277"/>
      <c r="H75" s="264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15">
      <c r="A76" s="264"/>
      <c r="B76" s="282"/>
      <c r="C76" s="264"/>
      <c r="D76" s="264"/>
      <c r="E76" s="282"/>
      <c r="F76" s="264"/>
      <c r="G76" s="277"/>
      <c r="H76" s="264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15">
      <c r="A77" s="264"/>
      <c r="B77" s="282"/>
      <c r="C77" s="264"/>
      <c r="D77" s="264"/>
      <c r="E77" s="282"/>
      <c r="F77" s="264"/>
      <c r="G77" s="277"/>
      <c r="H77" s="264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15">
      <c r="A78" s="264"/>
      <c r="B78" s="282"/>
      <c r="C78" s="264"/>
      <c r="D78" s="264"/>
      <c r="E78" s="282"/>
      <c r="F78" s="264"/>
      <c r="G78" s="277"/>
      <c r="H78" s="264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15">
      <c r="A79" s="264"/>
      <c r="B79" s="282"/>
      <c r="C79" s="264"/>
      <c r="D79" s="264"/>
      <c r="E79" s="282"/>
      <c r="F79" s="264"/>
      <c r="G79" s="277"/>
      <c r="H79" s="264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15">
      <c r="A80" s="264"/>
      <c r="B80" s="282"/>
      <c r="C80" s="264"/>
      <c r="D80" s="264"/>
      <c r="E80" s="282"/>
      <c r="F80" s="264"/>
      <c r="G80" s="277"/>
      <c r="H80" s="264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15">
      <c r="A81" s="264"/>
      <c r="B81" s="282"/>
      <c r="C81" s="264"/>
      <c r="D81" s="264"/>
      <c r="E81" s="282"/>
      <c r="F81" s="264"/>
      <c r="G81" s="277"/>
      <c r="H81" s="264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15">
      <c r="A82" s="264"/>
      <c r="B82" s="282"/>
      <c r="C82" s="264"/>
      <c r="D82" s="264"/>
      <c r="E82" s="282"/>
      <c r="F82" s="264"/>
      <c r="G82" s="277"/>
      <c r="H82" s="264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15">
      <c r="A83" s="264"/>
      <c r="B83" s="282"/>
      <c r="C83" s="264"/>
      <c r="D83" s="264"/>
      <c r="E83" s="282"/>
      <c r="F83" s="264"/>
      <c r="G83" s="277"/>
      <c r="H83" s="264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15">
      <c r="A84" s="264"/>
      <c r="B84" s="282"/>
      <c r="C84" s="264"/>
      <c r="D84" s="264"/>
      <c r="E84" s="282"/>
      <c r="F84" s="264"/>
      <c r="G84" s="277"/>
      <c r="H84" s="264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15">
      <c r="A85" s="264"/>
      <c r="B85" s="282"/>
      <c r="C85" s="264"/>
      <c r="D85" s="264"/>
      <c r="E85" s="282"/>
      <c r="F85" s="264"/>
      <c r="G85" s="277"/>
      <c r="H85" s="264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15">
      <c r="A86" s="264"/>
      <c r="B86" s="282"/>
      <c r="C86" s="264"/>
      <c r="D86" s="264"/>
      <c r="E86" s="282"/>
      <c r="F86" s="264"/>
      <c r="G86" s="277"/>
      <c r="H86" s="264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15">
      <c r="A87" s="264"/>
      <c r="B87" s="282"/>
      <c r="C87" s="264"/>
      <c r="D87" s="264"/>
      <c r="E87" s="282"/>
      <c r="F87" s="264"/>
      <c r="G87" s="277"/>
      <c r="H87" s="264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15">
      <c r="A88" s="264"/>
      <c r="B88" s="282"/>
      <c r="C88" s="264"/>
      <c r="D88" s="264"/>
      <c r="E88" s="282"/>
      <c r="F88" s="264"/>
      <c r="G88" s="277"/>
      <c r="H88" s="264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15">
      <c r="A89" s="264"/>
      <c r="B89" s="282"/>
      <c r="C89" s="264"/>
      <c r="D89" s="264"/>
      <c r="E89" s="282"/>
      <c r="F89" s="264"/>
      <c r="G89" s="277"/>
      <c r="H89" s="264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15">
      <c r="A90" s="264"/>
      <c r="B90" s="282"/>
      <c r="C90" s="264"/>
      <c r="D90" s="264"/>
      <c r="E90" s="282"/>
      <c r="F90" s="264"/>
      <c r="G90" s="277"/>
      <c r="H90" s="264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15">
      <c r="A91" s="264"/>
      <c r="B91" s="282"/>
      <c r="C91" s="264"/>
      <c r="D91" s="264"/>
      <c r="E91" s="282"/>
      <c r="F91" s="264"/>
      <c r="G91" s="277"/>
      <c r="H91" s="264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15">
      <c r="A92" s="264"/>
      <c r="B92" s="282"/>
      <c r="C92" s="264"/>
      <c r="D92" s="264"/>
      <c r="E92" s="282"/>
      <c r="F92" s="264"/>
      <c r="G92" s="277"/>
      <c r="H92" s="264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15">
      <c r="A93" s="264"/>
      <c r="B93" s="282"/>
      <c r="C93" s="264"/>
      <c r="D93" s="264"/>
      <c r="E93" s="282"/>
      <c r="F93" s="264"/>
      <c r="G93" s="277"/>
      <c r="H93" s="264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15">
      <c r="A94" s="264"/>
      <c r="B94" s="282"/>
      <c r="C94" s="264"/>
      <c r="D94" s="264"/>
      <c r="E94" s="282"/>
      <c r="F94" s="264"/>
      <c r="G94" s="277"/>
      <c r="H94" s="264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15">
      <c r="A95" s="264"/>
      <c r="B95" s="282"/>
      <c r="C95" s="264"/>
      <c r="D95" s="264"/>
      <c r="E95" s="282"/>
      <c r="F95" s="264"/>
      <c r="G95" s="277"/>
      <c r="H95" s="264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15">
      <c r="A96" s="264"/>
      <c r="B96" s="282"/>
      <c r="C96" s="264"/>
      <c r="D96" s="264"/>
      <c r="E96" s="282"/>
      <c r="F96" s="264"/>
      <c r="G96" s="277"/>
      <c r="H96" s="264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15">
      <c r="A97" s="264"/>
      <c r="B97" s="282"/>
      <c r="C97" s="264"/>
      <c r="D97" s="264"/>
      <c r="E97" s="282"/>
      <c r="F97" s="264"/>
      <c r="G97" s="277"/>
      <c r="H97" s="264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15">
      <c r="A98" s="264"/>
      <c r="B98" s="282"/>
      <c r="C98" s="264"/>
      <c r="D98" s="264"/>
      <c r="E98" s="282"/>
      <c r="F98" s="264"/>
      <c r="G98" s="277"/>
      <c r="H98" s="264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15">
      <c r="A99" s="264"/>
      <c r="B99" s="282"/>
      <c r="C99" s="264"/>
      <c r="D99" s="264"/>
      <c r="E99" s="282"/>
      <c r="F99" s="264"/>
      <c r="G99" s="277"/>
      <c r="H99" s="264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15">
      <c r="A100" s="264"/>
      <c r="B100" s="282"/>
      <c r="C100" s="264"/>
      <c r="D100" s="264"/>
      <c r="E100" s="282"/>
      <c r="F100" s="264"/>
      <c r="G100" s="277"/>
      <c r="H100" s="264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15">
      <c r="A101" s="264"/>
      <c r="B101" s="282"/>
      <c r="C101" s="264"/>
      <c r="D101" s="264"/>
      <c r="E101" s="282"/>
      <c r="F101" s="264"/>
      <c r="G101" s="277"/>
      <c r="H101" s="264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15">
      <c r="A102" s="264"/>
      <c r="B102" s="282"/>
      <c r="C102" s="264"/>
      <c r="D102" s="264"/>
      <c r="E102" s="282"/>
      <c r="F102" s="264"/>
      <c r="G102" s="277"/>
      <c r="H102" s="264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15">
      <c r="A103" s="264"/>
      <c r="B103" s="282"/>
      <c r="C103" s="264"/>
      <c r="D103" s="264"/>
      <c r="E103" s="282"/>
      <c r="F103" s="264"/>
      <c r="G103" s="277"/>
      <c r="H103" s="264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15">
      <c r="A104" s="264"/>
      <c r="B104" s="282"/>
      <c r="C104" s="264"/>
      <c r="D104" s="264"/>
      <c r="E104" s="282"/>
      <c r="F104" s="264"/>
      <c r="G104" s="277"/>
      <c r="H104" s="264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15">
      <c r="A105" s="264"/>
      <c r="B105" s="282"/>
      <c r="C105" s="264"/>
      <c r="D105" s="264"/>
      <c r="E105" s="282"/>
      <c r="F105" s="264"/>
      <c r="G105" s="277"/>
      <c r="H105" s="264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15">
      <c r="A106" s="264"/>
      <c r="B106" s="282"/>
      <c r="C106" s="264"/>
      <c r="D106" s="264"/>
      <c r="E106" s="282"/>
      <c r="F106" s="264"/>
      <c r="G106" s="277"/>
      <c r="H106" s="264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15">
      <c r="A107" s="264"/>
      <c r="B107" s="282"/>
      <c r="C107" s="264"/>
      <c r="D107" s="264"/>
      <c r="E107" s="282"/>
      <c r="F107" s="264"/>
      <c r="G107" s="277"/>
      <c r="H107" s="264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15">
      <c r="A108" s="264"/>
      <c r="B108" s="282"/>
      <c r="C108" s="264"/>
      <c r="D108" s="264"/>
      <c r="E108" s="282"/>
      <c r="F108" s="264"/>
      <c r="G108" s="277"/>
      <c r="H108" s="264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15">
      <c r="A109" s="264"/>
      <c r="B109" s="282"/>
      <c r="C109" s="264"/>
      <c r="D109" s="264"/>
      <c r="E109" s="282"/>
      <c r="F109" s="264"/>
      <c r="G109" s="277"/>
      <c r="H109" s="264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15">
      <c r="A110" s="264"/>
      <c r="B110" s="282"/>
      <c r="C110" s="264"/>
      <c r="D110" s="264"/>
      <c r="E110" s="282"/>
      <c r="F110" s="264"/>
      <c r="G110" s="277"/>
      <c r="H110" s="264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15">
      <c r="A111" s="264"/>
      <c r="B111" s="282"/>
      <c r="C111" s="264"/>
      <c r="D111" s="264"/>
      <c r="E111" s="282"/>
      <c r="F111" s="264"/>
      <c r="G111" s="277"/>
      <c r="H111" s="264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15">
      <c r="A112" s="264"/>
      <c r="B112" s="282"/>
      <c r="C112" s="264"/>
      <c r="D112" s="264"/>
      <c r="E112" s="282"/>
      <c r="F112" s="264"/>
      <c r="G112" s="277"/>
      <c r="H112" s="264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15">
      <c r="A113" s="264"/>
      <c r="B113" s="282"/>
      <c r="C113" s="264"/>
      <c r="D113" s="264"/>
      <c r="E113" s="282"/>
      <c r="F113" s="264"/>
      <c r="G113" s="277"/>
      <c r="H113" s="264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15">
      <c r="A114" s="264"/>
      <c r="B114" s="282"/>
      <c r="C114" s="264"/>
      <c r="D114" s="264"/>
      <c r="E114" s="282"/>
      <c r="F114" s="264"/>
      <c r="G114" s="277"/>
      <c r="H114" s="264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15">
      <c r="A115" s="264"/>
      <c r="B115" s="282"/>
      <c r="C115" s="264"/>
      <c r="D115" s="264"/>
      <c r="E115" s="282"/>
      <c r="F115" s="264"/>
      <c r="G115" s="277"/>
      <c r="H115" s="264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15">
      <c r="A116" s="264"/>
      <c r="B116" s="282"/>
      <c r="C116" s="264"/>
      <c r="D116" s="264"/>
      <c r="E116" s="282"/>
      <c r="F116" s="264"/>
      <c r="G116" s="277"/>
      <c r="H116" s="264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15">
      <c r="A117" s="264"/>
      <c r="B117" s="282"/>
      <c r="C117" s="264"/>
      <c r="D117" s="264"/>
      <c r="E117" s="282"/>
      <c r="F117" s="264"/>
      <c r="G117" s="277"/>
      <c r="H117" s="264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15">
      <c r="A118" s="264"/>
      <c r="B118" s="282"/>
      <c r="C118" s="264"/>
      <c r="D118" s="264"/>
      <c r="E118" s="282"/>
      <c r="F118" s="264"/>
      <c r="G118" s="277"/>
      <c r="H118" s="264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15">
      <c r="A119" s="264"/>
      <c r="B119" s="282"/>
      <c r="C119" s="264"/>
      <c r="D119" s="264"/>
      <c r="E119" s="282"/>
      <c r="F119" s="264"/>
      <c r="G119" s="277"/>
      <c r="H119" s="264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15">
      <c r="A120" s="264"/>
      <c r="B120" s="282"/>
      <c r="C120" s="264"/>
      <c r="D120" s="264"/>
      <c r="E120" s="282"/>
      <c r="F120" s="264"/>
      <c r="G120" s="277"/>
      <c r="H120" s="264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15">
      <c r="A121" s="264"/>
      <c r="B121" s="282"/>
      <c r="C121" s="264"/>
      <c r="D121" s="264"/>
      <c r="E121" s="282"/>
      <c r="F121" s="264"/>
      <c r="G121" s="277"/>
      <c r="H121" s="264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15">
      <c r="A122" s="264"/>
      <c r="B122" s="282"/>
      <c r="C122" s="264"/>
      <c r="D122" s="264"/>
      <c r="E122" s="282"/>
      <c r="F122" s="264"/>
      <c r="G122" s="277"/>
      <c r="H122" s="264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15">
      <c r="A123" s="264"/>
      <c r="B123" s="282"/>
      <c r="C123" s="264"/>
      <c r="D123" s="264"/>
      <c r="E123" s="282"/>
      <c r="F123" s="264"/>
      <c r="G123" s="277"/>
      <c r="H123" s="264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15">
      <c r="A124" s="264"/>
      <c r="B124" s="282"/>
      <c r="C124" s="264"/>
      <c r="D124" s="264"/>
      <c r="E124" s="282"/>
      <c r="F124" s="264"/>
      <c r="G124" s="277"/>
      <c r="H124" s="264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15">
      <c r="A125" s="264"/>
      <c r="B125" s="282"/>
      <c r="C125" s="264"/>
      <c r="D125" s="264"/>
      <c r="E125" s="282"/>
      <c r="F125" s="264"/>
      <c r="G125" s="277"/>
      <c r="H125" s="264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15">
      <c r="A126" s="264"/>
      <c r="B126" s="282"/>
      <c r="C126" s="264"/>
      <c r="D126" s="264"/>
      <c r="E126" s="282"/>
      <c r="F126" s="264"/>
      <c r="G126" s="277"/>
      <c r="H126" s="264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15">
      <c r="A127" s="264"/>
      <c r="B127" s="282"/>
      <c r="C127" s="264"/>
      <c r="D127" s="264"/>
      <c r="E127" s="282"/>
      <c r="F127" s="264"/>
      <c r="G127" s="277"/>
      <c r="H127" s="264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15">
      <c r="A128" s="264"/>
      <c r="B128" s="282"/>
      <c r="C128" s="264"/>
      <c r="D128" s="264"/>
      <c r="E128" s="282"/>
      <c r="F128" s="264"/>
      <c r="G128" s="277"/>
      <c r="H128" s="264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15">
      <c r="A129" s="264"/>
      <c r="B129" s="282"/>
      <c r="C129" s="264"/>
      <c r="D129" s="264"/>
      <c r="E129" s="282"/>
      <c r="F129" s="264"/>
      <c r="G129" s="277"/>
      <c r="H129" s="264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15">
      <c r="A130" s="264"/>
      <c r="B130" s="282"/>
      <c r="C130" s="264"/>
      <c r="D130" s="264"/>
      <c r="E130" s="282"/>
      <c r="F130" s="264"/>
      <c r="G130" s="277"/>
      <c r="H130" s="264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15">
      <c r="A131" s="264"/>
      <c r="B131" s="282"/>
      <c r="C131" s="264"/>
      <c r="D131" s="264"/>
      <c r="E131" s="282"/>
      <c r="F131" s="264"/>
      <c r="G131" s="277"/>
      <c r="H131" s="264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15">
      <c r="A132" s="264"/>
      <c r="B132" s="282"/>
      <c r="C132" s="264"/>
      <c r="D132" s="264"/>
      <c r="E132" s="282"/>
      <c r="F132" s="264"/>
      <c r="G132" s="277"/>
      <c r="H132" s="264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15">
      <c r="A133" s="264"/>
      <c r="B133" s="282"/>
      <c r="C133" s="264"/>
      <c r="D133" s="264"/>
      <c r="E133" s="282"/>
      <c r="F133" s="264"/>
      <c r="G133" s="277"/>
      <c r="H133" s="264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15">
      <c r="A134" s="264"/>
      <c r="B134" s="282"/>
      <c r="C134" s="264"/>
      <c r="D134" s="264"/>
      <c r="E134" s="282"/>
      <c r="F134" s="264"/>
      <c r="G134" s="277"/>
      <c r="H134" s="264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15">
      <c r="A135" s="264"/>
      <c r="B135" s="282"/>
      <c r="C135" s="264"/>
      <c r="D135" s="264"/>
      <c r="E135" s="282"/>
      <c r="F135" s="264"/>
      <c r="G135" s="277"/>
      <c r="H135" s="264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15">
      <c r="A136" s="264"/>
      <c r="B136" s="282"/>
      <c r="C136" s="264"/>
      <c r="D136" s="264"/>
      <c r="E136" s="282"/>
      <c r="F136" s="264"/>
      <c r="G136" s="277"/>
      <c r="H136" s="264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15">
      <c r="A137" s="264"/>
      <c r="B137" s="282"/>
      <c r="C137" s="264"/>
      <c r="D137" s="264"/>
      <c r="E137" s="282"/>
      <c r="F137" s="264"/>
      <c r="G137" s="277"/>
      <c r="H137" s="264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15">
      <c r="A138" s="264"/>
      <c r="B138" s="282"/>
      <c r="C138" s="264"/>
      <c r="D138" s="264"/>
      <c r="E138" s="282"/>
      <c r="F138" s="264"/>
      <c r="G138" s="277"/>
      <c r="H138" s="264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15">
      <c r="A139" s="264"/>
      <c r="B139" s="282"/>
      <c r="C139" s="264"/>
      <c r="D139" s="264"/>
      <c r="E139" s="282"/>
      <c r="F139" s="264"/>
      <c r="G139" s="277"/>
      <c r="H139" s="264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15">
      <c r="A140" s="264"/>
      <c r="B140" s="282"/>
      <c r="C140" s="264"/>
      <c r="D140" s="264"/>
      <c r="E140" s="282"/>
      <c r="F140" s="264"/>
      <c r="G140" s="277"/>
      <c r="H140" s="264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15">
      <c r="A141" s="264"/>
      <c r="B141" s="282"/>
      <c r="C141" s="264"/>
      <c r="D141" s="264"/>
      <c r="E141" s="282"/>
      <c r="F141" s="264"/>
      <c r="G141" s="277"/>
      <c r="H141" s="264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15">
      <c r="A142" s="264"/>
      <c r="B142" s="282"/>
      <c r="C142" s="264"/>
      <c r="D142" s="264"/>
      <c r="E142" s="282"/>
      <c r="F142" s="264"/>
      <c r="G142" s="277"/>
      <c r="H142" s="264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15">
      <c r="A143" s="264"/>
      <c r="B143" s="282"/>
      <c r="C143" s="264"/>
      <c r="D143" s="264"/>
      <c r="E143" s="282"/>
      <c r="F143" s="264"/>
      <c r="G143" s="277"/>
      <c r="H143" s="264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15">
      <c r="A144" s="264"/>
      <c r="B144" s="282"/>
      <c r="C144" s="264"/>
      <c r="D144" s="264"/>
      <c r="E144" s="282"/>
      <c r="F144" s="264"/>
      <c r="G144" s="277"/>
      <c r="H144" s="264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15">
      <c r="A145" s="264"/>
      <c r="B145" s="282"/>
      <c r="C145" s="264"/>
      <c r="D145" s="264"/>
      <c r="E145" s="282"/>
      <c r="F145" s="264"/>
      <c r="G145" s="277"/>
      <c r="H145" s="264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15">
      <c r="A146" s="264"/>
      <c r="B146" s="282"/>
      <c r="C146" s="264"/>
      <c r="D146" s="264"/>
      <c r="E146" s="282"/>
      <c r="F146" s="264"/>
      <c r="G146" s="277"/>
      <c r="H146" s="264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15">
      <c r="A147" s="264"/>
      <c r="B147" s="282"/>
      <c r="C147" s="264"/>
      <c r="D147" s="264"/>
      <c r="E147" s="282"/>
      <c r="F147" s="264"/>
      <c r="G147" s="277"/>
      <c r="H147" s="264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15">
      <c r="A148" s="264"/>
      <c r="B148" s="282"/>
      <c r="C148" s="264"/>
      <c r="D148" s="264"/>
      <c r="E148" s="282"/>
      <c r="F148" s="264"/>
      <c r="G148" s="277"/>
      <c r="H148" s="264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15">
      <c r="A149" s="264"/>
      <c r="B149" s="282"/>
      <c r="C149" s="264"/>
      <c r="D149" s="264"/>
      <c r="E149" s="282"/>
      <c r="F149" s="264"/>
      <c r="G149" s="277"/>
      <c r="H149" s="264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15">
      <c r="A150" s="264"/>
      <c r="B150" s="282"/>
      <c r="C150" s="264"/>
      <c r="D150" s="264"/>
      <c r="E150" s="282"/>
      <c r="F150" s="264"/>
      <c r="G150" s="277"/>
      <c r="H150" s="264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15">
      <c r="A151" s="264"/>
      <c r="B151" s="282"/>
      <c r="C151" s="264"/>
      <c r="D151" s="264"/>
      <c r="E151" s="282"/>
      <c r="F151" s="264"/>
      <c r="G151" s="277"/>
      <c r="H151" s="264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15">
      <c r="A152" s="264"/>
      <c r="B152" s="282"/>
      <c r="C152" s="264"/>
      <c r="D152" s="264"/>
      <c r="E152" s="282"/>
      <c r="F152" s="264"/>
      <c r="G152" s="277"/>
      <c r="H152" s="264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15">
      <c r="A153" s="264"/>
      <c r="B153" s="282"/>
      <c r="C153" s="264"/>
      <c r="D153" s="264"/>
      <c r="E153" s="282"/>
      <c r="F153" s="264"/>
      <c r="G153" s="277"/>
      <c r="H153" s="264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15">
      <c r="A154" s="264"/>
      <c r="B154" s="282"/>
      <c r="C154" s="264"/>
      <c r="D154" s="264"/>
      <c r="E154" s="282"/>
      <c r="F154" s="264"/>
      <c r="G154" s="277"/>
      <c r="H154" s="264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15">
      <c r="A155" s="264"/>
      <c r="B155" s="282"/>
      <c r="C155" s="264"/>
      <c r="D155" s="264"/>
      <c r="E155" s="282"/>
      <c r="F155" s="264"/>
      <c r="G155" s="277"/>
      <c r="H155" s="264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15">
      <c r="A156" s="264"/>
      <c r="B156" s="282"/>
      <c r="C156" s="264"/>
      <c r="D156" s="264"/>
      <c r="E156" s="282"/>
      <c r="F156" s="264"/>
      <c r="G156" s="277"/>
      <c r="H156" s="264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15">
      <c r="A157" s="264"/>
      <c r="B157" s="282"/>
      <c r="C157" s="264"/>
      <c r="D157" s="264"/>
      <c r="E157" s="282"/>
      <c r="F157" s="264"/>
      <c r="G157" s="277"/>
      <c r="H157" s="264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15">
      <c r="A158" s="264"/>
      <c r="B158" s="282"/>
      <c r="C158" s="264"/>
      <c r="D158" s="264"/>
      <c r="E158" s="282"/>
      <c r="F158" s="264"/>
      <c r="G158" s="277"/>
      <c r="H158" s="264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15">
      <c r="A159" s="264"/>
      <c r="B159" s="282"/>
      <c r="C159" s="264"/>
      <c r="D159" s="264"/>
      <c r="E159" s="282"/>
      <c r="F159" s="264"/>
      <c r="G159" s="277"/>
      <c r="H159" s="264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15">
      <c r="A160" s="264"/>
      <c r="B160" s="282"/>
      <c r="C160" s="264"/>
      <c r="D160" s="264"/>
      <c r="E160" s="282"/>
      <c r="F160" s="264"/>
      <c r="G160" s="277"/>
      <c r="H160" s="264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15">
      <c r="A161" s="264"/>
      <c r="B161" s="282"/>
      <c r="C161" s="264"/>
      <c r="D161" s="264"/>
      <c r="E161" s="282"/>
      <c r="F161" s="264"/>
      <c r="G161" s="277"/>
      <c r="H161" s="264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15">
      <c r="A162" s="264"/>
      <c r="B162" s="282"/>
      <c r="C162" s="264"/>
      <c r="D162" s="264"/>
      <c r="E162" s="282"/>
      <c r="F162" s="264"/>
      <c r="G162" s="277"/>
      <c r="H162" s="264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15">
      <c r="A163" s="264"/>
      <c r="B163" s="282"/>
      <c r="C163" s="264"/>
      <c r="D163" s="264"/>
      <c r="E163" s="282"/>
      <c r="F163" s="264"/>
      <c r="G163" s="277"/>
      <c r="H163" s="264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15">
      <c r="A164" s="264"/>
      <c r="B164" s="282"/>
      <c r="C164" s="264"/>
      <c r="D164" s="264"/>
      <c r="E164" s="282"/>
      <c r="F164" s="264"/>
      <c r="G164" s="277"/>
      <c r="H164" s="264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15">
      <c r="A165" s="264"/>
      <c r="B165" s="282"/>
      <c r="C165" s="264"/>
      <c r="D165" s="264"/>
      <c r="E165" s="282"/>
      <c r="F165" s="264"/>
      <c r="G165" s="277"/>
      <c r="H165" s="264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15">
      <c r="A166" s="264"/>
      <c r="B166" s="282"/>
      <c r="C166" s="264"/>
      <c r="D166" s="264"/>
      <c r="E166" s="282"/>
      <c r="F166" s="264"/>
      <c r="G166" s="277"/>
      <c r="H166" s="264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15">
      <c r="A167" s="264"/>
      <c r="B167" s="282"/>
      <c r="C167" s="264"/>
      <c r="D167" s="264"/>
      <c r="E167" s="282"/>
      <c r="F167" s="264"/>
      <c r="G167" s="277"/>
      <c r="H167" s="264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15">
      <c r="A168" s="264"/>
      <c r="B168" s="282"/>
      <c r="C168" s="264"/>
      <c r="D168" s="264"/>
      <c r="E168" s="282"/>
      <c r="F168" s="264"/>
      <c r="G168" s="277"/>
      <c r="H168" s="264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15">
      <c r="A169" s="264"/>
      <c r="B169" s="282"/>
      <c r="C169" s="264"/>
      <c r="D169" s="264"/>
      <c r="E169" s="282"/>
      <c r="F169" s="264"/>
      <c r="G169" s="277"/>
      <c r="H169" s="264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15">
      <c r="A170" s="264"/>
      <c r="B170" s="282"/>
      <c r="C170" s="264"/>
      <c r="D170" s="264"/>
      <c r="E170" s="282"/>
      <c r="F170" s="264"/>
      <c r="G170" s="277"/>
      <c r="H170" s="264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15">
      <c r="A171" s="264"/>
      <c r="B171" s="282"/>
      <c r="C171" s="264"/>
      <c r="D171" s="264"/>
      <c r="E171" s="282"/>
      <c r="F171" s="264"/>
      <c r="G171" s="277"/>
      <c r="H171" s="264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15">
      <c r="A172" s="264"/>
      <c r="B172" s="282"/>
      <c r="C172" s="264"/>
      <c r="D172" s="264"/>
      <c r="E172" s="282"/>
      <c r="F172" s="264"/>
      <c r="G172" s="277"/>
      <c r="H172" s="264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15">
      <c r="A173" s="264"/>
      <c r="B173" s="282"/>
      <c r="C173" s="264"/>
      <c r="D173" s="264"/>
      <c r="E173" s="282"/>
      <c r="F173" s="264"/>
      <c r="G173" s="277"/>
      <c r="H173" s="264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15">
      <c r="A174" s="264"/>
      <c r="B174" s="282"/>
      <c r="C174" s="264"/>
      <c r="D174" s="264"/>
      <c r="E174" s="282"/>
      <c r="F174" s="264"/>
      <c r="G174" s="277"/>
      <c r="H174" s="264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15">
      <c r="A175" s="264"/>
      <c r="B175" s="282"/>
      <c r="C175" s="264"/>
      <c r="D175" s="264"/>
      <c r="E175" s="282"/>
      <c r="F175" s="264"/>
      <c r="G175" s="277"/>
      <c r="H175" s="264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15">
      <c r="A176" s="264"/>
      <c r="B176" s="282"/>
      <c r="C176" s="264"/>
      <c r="D176" s="264"/>
      <c r="E176" s="282"/>
      <c r="F176" s="264"/>
      <c r="G176" s="277"/>
      <c r="H176" s="264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15">
      <c r="A177" s="264"/>
      <c r="B177" s="282"/>
      <c r="C177" s="264"/>
      <c r="D177" s="264"/>
      <c r="E177" s="282"/>
      <c r="F177" s="264"/>
      <c r="G177" s="277"/>
      <c r="H177" s="264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15">
      <c r="A178" s="264"/>
      <c r="B178" s="282"/>
      <c r="C178" s="264"/>
      <c r="D178" s="264"/>
      <c r="E178" s="282"/>
      <c r="F178" s="264"/>
      <c r="G178" s="277"/>
      <c r="H178" s="264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15">
      <c r="A179" s="264"/>
      <c r="B179" s="282"/>
      <c r="C179" s="264"/>
      <c r="D179" s="264"/>
      <c r="E179" s="282"/>
      <c r="F179" s="264"/>
      <c r="G179" s="277"/>
      <c r="H179" s="264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15">
      <c r="A180" s="264"/>
      <c r="B180" s="282"/>
      <c r="C180" s="264"/>
      <c r="D180" s="264"/>
      <c r="E180" s="282"/>
      <c r="F180" s="264"/>
      <c r="G180" s="277"/>
      <c r="H180" s="264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15">
      <c r="A181" s="264"/>
      <c r="B181" s="282"/>
      <c r="C181" s="264"/>
      <c r="D181" s="264"/>
      <c r="E181" s="282"/>
      <c r="F181" s="264"/>
      <c r="G181" s="277"/>
      <c r="H181" s="264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15">
      <c r="A182" s="264"/>
      <c r="B182" s="282"/>
      <c r="C182" s="264"/>
      <c r="D182" s="264"/>
      <c r="E182" s="282"/>
      <c r="F182" s="264"/>
      <c r="G182" s="277"/>
      <c r="H182" s="264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15">
      <c r="A183" s="264"/>
      <c r="B183" s="282"/>
      <c r="C183" s="264"/>
      <c r="D183" s="264"/>
      <c r="E183" s="282"/>
      <c r="F183" s="264"/>
      <c r="G183" s="277"/>
      <c r="H183" s="264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15">
      <c r="A184" s="264"/>
      <c r="B184" s="282"/>
      <c r="C184" s="264"/>
      <c r="D184" s="264"/>
      <c r="E184" s="282"/>
      <c r="F184" s="264"/>
      <c r="G184" s="277"/>
      <c r="H184" s="264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15">
      <c r="A185" s="264"/>
      <c r="B185" s="282"/>
      <c r="C185" s="264"/>
      <c r="D185" s="264"/>
      <c r="E185" s="282"/>
      <c r="F185" s="264"/>
      <c r="G185" s="277"/>
      <c r="H185" s="264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15">
      <c r="A186" s="264"/>
      <c r="B186" s="282"/>
      <c r="C186" s="264"/>
      <c r="D186" s="264"/>
      <c r="E186" s="282"/>
      <c r="F186" s="264"/>
      <c r="G186" s="277"/>
      <c r="H186" s="264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15">
      <c r="A187" s="264"/>
      <c r="B187" s="282"/>
      <c r="C187" s="264"/>
      <c r="D187" s="264"/>
      <c r="E187" s="282"/>
      <c r="F187" s="264"/>
      <c r="G187" s="277"/>
      <c r="H187" s="264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15">
      <c r="A188" s="264"/>
      <c r="B188" s="282"/>
      <c r="C188" s="264"/>
      <c r="D188" s="264"/>
      <c r="E188" s="282"/>
      <c r="F188" s="264"/>
      <c r="G188" s="277"/>
      <c r="H188" s="264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15">
      <c r="A189" s="264"/>
      <c r="B189" s="282"/>
      <c r="C189" s="264"/>
      <c r="D189" s="264"/>
      <c r="E189" s="282"/>
      <c r="F189" s="264"/>
      <c r="G189" s="277"/>
      <c r="H189" s="264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15">
      <c r="A190" s="264"/>
      <c r="B190" s="282"/>
      <c r="C190" s="264"/>
      <c r="D190" s="264"/>
      <c r="E190" s="282"/>
      <c r="F190" s="264"/>
      <c r="G190" s="277"/>
      <c r="H190" s="264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15">
      <c r="A191" s="264"/>
      <c r="B191" s="282"/>
      <c r="C191" s="264"/>
      <c r="D191" s="264"/>
      <c r="E191" s="282"/>
      <c r="F191" s="264"/>
      <c r="G191" s="277"/>
      <c r="H191" s="264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15">
      <c r="A192" s="264"/>
      <c r="B192" s="282"/>
      <c r="C192" s="264"/>
      <c r="D192" s="264"/>
      <c r="E192" s="282"/>
      <c r="F192" s="264"/>
      <c r="G192" s="277"/>
      <c r="H192" s="264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15">
      <c r="A193" s="264"/>
      <c r="B193" s="282"/>
      <c r="C193" s="264"/>
      <c r="D193" s="264"/>
      <c r="E193" s="282"/>
      <c r="F193" s="264"/>
      <c r="G193" s="277"/>
      <c r="H193" s="264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15">
      <c r="A194" s="264"/>
      <c r="B194" s="282"/>
      <c r="C194" s="264"/>
      <c r="D194" s="264"/>
      <c r="E194" s="282"/>
      <c r="F194" s="264"/>
      <c r="G194" s="277"/>
      <c r="H194" s="264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15">
      <c r="A195" s="264"/>
      <c r="B195" s="282"/>
      <c r="C195" s="264"/>
      <c r="D195" s="264"/>
      <c r="E195" s="282"/>
      <c r="F195" s="264"/>
      <c r="G195" s="277"/>
      <c r="H195" s="264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15">
      <c r="A196" s="264"/>
      <c r="B196" s="282"/>
      <c r="C196" s="264"/>
      <c r="D196" s="264"/>
      <c r="E196" s="282"/>
      <c r="F196" s="264"/>
      <c r="G196" s="277"/>
      <c r="H196" s="264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15">
      <c r="A197" s="264"/>
      <c r="B197" s="282"/>
      <c r="C197" s="264"/>
      <c r="D197" s="264"/>
      <c r="E197" s="282"/>
      <c r="F197" s="264"/>
      <c r="G197" s="277"/>
      <c r="H197" s="264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15">
      <c r="A198" s="264"/>
      <c r="B198" s="282"/>
      <c r="C198" s="264"/>
      <c r="D198" s="264"/>
      <c r="E198" s="282"/>
      <c r="F198" s="264"/>
      <c r="G198" s="277"/>
      <c r="H198" s="264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15">
      <c r="A199" s="264"/>
      <c r="B199" s="282"/>
      <c r="C199" s="264"/>
      <c r="D199" s="264"/>
      <c r="E199" s="282"/>
      <c r="F199" s="264"/>
      <c r="G199" s="277"/>
      <c r="H199" s="264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15">
      <c r="A200" s="264"/>
      <c r="B200" s="282"/>
      <c r="C200" s="264"/>
      <c r="D200" s="264"/>
      <c r="E200" s="282"/>
      <c r="F200" s="264"/>
      <c r="G200" s="277"/>
      <c r="H200" s="264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15">
      <c r="A201" s="264"/>
      <c r="B201" s="282"/>
      <c r="C201" s="264"/>
      <c r="D201" s="264"/>
      <c r="E201" s="282"/>
      <c r="F201" s="264"/>
      <c r="G201" s="277"/>
      <c r="H201" s="264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15">
      <c r="A202" s="264"/>
      <c r="B202" s="282"/>
      <c r="C202" s="264"/>
      <c r="D202" s="264"/>
      <c r="E202" s="282"/>
      <c r="F202" s="264"/>
      <c r="G202" s="277"/>
      <c r="H202" s="264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15">
      <c r="A203" s="264"/>
      <c r="B203" s="282"/>
      <c r="C203" s="264"/>
      <c r="D203" s="264"/>
      <c r="E203" s="282"/>
      <c r="F203" s="264"/>
      <c r="G203" s="277"/>
      <c r="H203" s="264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15">
      <c r="A204" s="264"/>
      <c r="B204" s="282"/>
      <c r="C204" s="264"/>
      <c r="D204" s="264"/>
      <c r="E204" s="282"/>
      <c r="F204" s="264"/>
      <c r="G204" s="277"/>
      <c r="H204" s="264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15">
      <c r="A205" s="264"/>
      <c r="B205" s="282"/>
      <c r="C205" s="264"/>
      <c r="D205" s="264"/>
      <c r="E205" s="282"/>
      <c r="F205" s="264"/>
      <c r="G205" s="277"/>
      <c r="H205" s="264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15">
      <c r="A206" s="264"/>
      <c r="B206" s="282"/>
      <c r="C206" s="264"/>
      <c r="D206" s="264"/>
      <c r="E206" s="282"/>
      <c r="F206" s="264"/>
      <c r="G206" s="277"/>
      <c r="H206" s="264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15">
      <c r="A207" s="264"/>
      <c r="B207" s="282"/>
      <c r="C207" s="264"/>
      <c r="D207" s="264"/>
      <c r="E207" s="282"/>
      <c r="F207" s="264"/>
      <c r="G207" s="277"/>
      <c r="H207" s="264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15">
      <c r="A208" s="264"/>
      <c r="B208" s="282"/>
      <c r="C208" s="264"/>
      <c r="D208" s="264"/>
      <c r="E208" s="282"/>
      <c r="F208" s="264"/>
      <c r="G208" s="277"/>
      <c r="H208" s="264"/>
      <c r="I208" s="277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15">
      <c r="A209" s="264"/>
      <c r="B209" s="282"/>
      <c r="C209" s="264"/>
      <c r="D209" s="264"/>
      <c r="E209" s="282"/>
      <c r="F209" s="264"/>
      <c r="G209" s="277"/>
      <c r="H209" s="264"/>
      <c r="I209" s="277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15">
      <c r="A210" s="264"/>
      <c r="B210" s="282"/>
      <c r="C210" s="264"/>
      <c r="D210" s="264"/>
      <c r="E210" s="282"/>
      <c r="F210" s="264"/>
      <c r="G210" s="277"/>
      <c r="H210" s="264"/>
      <c r="I210" s="277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15">
      <c r="A211" s="264"/>
      <c r="B211" s="282"/>
      <c r="C211" s="264"/>
      <c r="D211" s="264"/>
      <c r="E211" s="282"/>
      <c r="F211" s="264"/>
      <c r="G211" s="277"/>
      <c r="H211" s="264"/>
      <c r="I211" s="277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15">
      <c r="A212" s="264"/>
      <c r="B212" s="282"/>
      <c r="C212" s="264"/>
      <c r="D212" s="264"/>
      <c r="E212" s="282"/>
      <c r="F212" s="264"/>
      <c r="G212" s="277"/>
      <c r="H212" s="264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15">
      <c r="A213" s="264"/>
      <c r="B213" s="282"/>
      <c r="C213" s="264"/>
      <c r="D213" s="264"/>
      <c r="E213" s="282"/>
      <c r="F213" s="264"/>
      <c r="G213" s="277"/>
      <c r="H213" s="264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15">
      <c r="A214" s="264"/>
      <c r="B214" s="282"/>
      <c r="C214" s="264"/>
      <c r="D214" s="264"/>
      <c r="E214" s="282"/>
      <c r="F214" s="264"/>
      <c r="G214" s="277"/>
      <c r="H214" s="264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15">
      <c r="A215" s="264"/>
      <c r="B215" s="282"/>
      <c r="C215" s="264"/>
      <c r="D215" s="264"/>
      <c r="E215" s="282"/>
      <c r="F215" s="264"/>
      <c r="G215" s="277"/>
      <c r="H215" s="264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15">
      <c r="A216" s="264"/>
      <c r="B216" s="282"/>
      <c r="C216" s="264"/>
      <c r="D216" s="264"/>
      <c r="E216" s="282"/>
      <c r="F216" s="264"/>
      <c r="G216" s="277"/>
      <c r="H216" s="264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15">
      <c r="A217" s="264"/>
      <c r="B217" s="282"/>
      <c r="C217" s="264"/>
      <c r="D217" s="264"/>
      <c r="E217" s="282"/>
      <c r="F217" s="264"/>
      <c r="G217" s="277"/>
      <c r="H217" s="264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15">
      <c r="A218" s="264"/>
      <c r="B218" s="282"/>
      <c r="C218" s="264"/>
      <c r="D218" s="264"/>
      <c r="E218" s="282"/>
      <c r="F218" s="264"/>
      <c r="G218" s="277"/>
      <c r="H218" s="264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15">
      <c r="A219" s="264"/>
      <c r="B219" s="282"/>
      <c r="C219" s="264"/>
      <c r="D219" s="264"/>
      <c r="E219" s="282"/>
      <c r="F219" s="264"/>
      <c r="G219" s="277"/>
      <c r="H219" s="264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15">
      <c r="A220" s="264"/>
      <c r="B220" s="282"/>
      <c r="C220" s="264"/>
      <c r="D220" s="264"/>
      <c r="E220" s="282"/>
      <c r="F220" s="264"/>
      <c r="G220" s="277"/>
      <c r="H220" s="264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15">
      <c r="A221" s="264"/>
      <c r="B221" s="282"/>
      <c r="C221" s="264"/>
      <c r="D221" s="264"/>
      <c r="E221" s="282"/>
      <c r="F221" s="264"/>
      <c r="G221" s="277"/>
      <c r="H221" s="264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15">
      <c r="A222" s="264"/>
      <c r="B222" s="282"/>
      <c r="C222" s="264"/>
      <c r="D222" s="264"/>
      <c r="E222" s="282"/>
      <c r="F222" s="264"/>
      <c r="G222" s="277"/>
      <c r="H222" s="264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15">
      <c r="A223" s="264"/>
      <c r="B223" s="282"/>
      <c r="C223" s="264"/>
      <c r="D223" s="264"/>
      <c r="E223" s="282"/>
      <c r="F223" s="264"/>
      <c r="G223" s="277"/>
      <c r="H223" s="264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15">
      <c r="A224" s="264"/>
      <c r="B224" s="282"/>
      <c r="C224" s="264"/>
      <c r="D224" s="264"/>
      <c r="E224" s="282"/>
      <c r="F224" s="264"/>
      <c r="G224" s="277"/>
      <c r="H224" s="264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15">
      <c r="A225" s="264"/>
      <c r="B225" s="282"/>
      <c r="C225" s="264"/>
      <c r="D225" s="264"/>
      <c r="E225" s="282"/>
      <c r="F225" s="264"/>
      <c r="G225" s="277"/>
      <c r="H225" s="264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15">
      <c r="A226" s="264"/>
      <c r="B226" s="282"/>
      <c r="C226" s="264"/>
      <c r="D226" s="264"/>
      <c r="E226" s="282"/>
      <c r="F226" s="264"/>
      <c r="G226" s="277"/>
      <c r="H226" s="264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15">
      <c r="A227" s="264"/>
      <c r="B227" s="282"/>
      <c r="C227" s="264"/>
      <c r="D227" s="264"/>
      <c r="E227" s="282"/>
      <c r="F227" s="264"/>
      <c r="G227" s="277"/>
      <c r="H227" s="264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15">
      <c r="A228" s="264"/>
      <c r="B228" s="282"/>
      <c r="C228" s="264"/>
      <c r="D228" s="264"/>
      <c r="E228" s="282"/>
      <c r="F228" s="264"/>
      <c r="G228" s="277"/>
      <c r="H228" s="264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15">
      <c r="A229" s="264"/>
      <c r="B229" s="282"/>
      <c r="C229" s="264"/>
      <c r="D229" s="264"/>
      <c r="E229" s="282"/>
      <c r="F229" s="264"/>
      <c r="G229" s="277"/>
      <c r="H229" s="264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15">
      <c r="A230" s="264"/>
      <c r="B230" s="282"/>
      <c r="C230" s="264"/>
      <c r="D230" s="264"/>
      <c r="E230" s="282"/>
      <c r="F230" s="264"/>
      <c r="G230" s="277"/>
      <c r="H230" s="264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15">
      <c r="A231" s="264"/>
      <c r="B231" s="282"/>
      <c r="C231" s="264"/>
      <c r="D231" s="264"/>
      <c r="E231" s="282"/>
      <c r="F231" s="264"/>
      <c r="G231" s="277"/>
      <c r="H231" s="264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15">
      <c r="A232" s="264"/>
      <c r="B232" s="282"/>
      <c r="C232" s="264"/>
      <c r="D232" s="264"/>
      <c r="E232" s="282"/>
      <c r="F232" s="264"/>
      <c r="G232" s="277"/>
      <c r="H232" s="264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15">
      <c r="A233" s="264"/>
      <c r="B233" s="282"/>
      <c r="C233" s="264"/>
      <c r="D233" s="264"/>
      <c r="E233" s="282"/>
      <c r="F233" s="264"/>
      <c r="G233" s="277"/>
      <c r="H233" s="264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15">
      <c r="A234" s="264"/>
      <c r="B234" s="282"/>
      <c r="C234" s="264"/>
      <c r="D234" s="264"/>
      <c r="E234" s="282"/>
      <c r="F234" s="264"/>
      <c r="G234" s="277"/>
      <c r="H234" s="264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15">
      <c r="A235" s="264"/>
      <c r="B235" s="282"/>
      <c r="C235" s="264"/>
      <c r="D235" s="264"/>
      <c r="E235" s="282"/>
      <c r="F235" s="264"/>
      <c r="G235" s="277"/>
      <c r="H235" s="264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15">
      <c r="A236" s="264"/>
      <c r="B236" s="282"/>
      <c r="C236" s="264"/>
      <c r="D236" s="264"/>
      <c r="E236" s="282"/>
      <c r="F236" s="264"/>
      <c r="G236" s="277"/>
      <c r="H236" s="264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15">
      <c r="A237" s="264"/>
      <c r="B237" s="282"/>
      <c r="C237" s="264"/>
      <c r="D237" s="264"/>
      <c r="E237" s="282"/>
      <c r="F237" s="264"/>
      <c r="G237" s="277"/>
      <c r="H237" s="264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15">
      <c r="A238" s="264"/>
      <c r="B238" s="282"/>
      <c r="C238" s="264"/>
      <c r="D238" s="264"/>
      <c r="E238" s="282"/>
      <c r="F238" s="264"/>
      <c r="G238" s="277"/>
      <c r="H238" s="264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15">
      <c r="A239" s="264"/>
      <c r="B239" s="282"/>
      <c r="C239" s="264"/>
      <c r="D239" s="264"/>
      <c r="E239" s="282"/>
      <c r="F239" s="264"/>
      <c r="G239" s="277"/>
      <c r="H239" s="264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15">
      <c r="A240" s="264"/>
      <c r="B240" s="282"/>
      <c r="C240" s="264"/>
      <c r="D240" s="264"/>
      <c r="E240" s="282"/>
      <c r="F240" s="264"/>
      <c r="G240" s="277"/>
      <c r="H240" s="264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15">
      <c r="A241" s="264"/>
      <c r="B241" s="282"/>
      <c r="C241" s="264"/>
      <c r="D241" s="264"/>
      <c r="E241" s="282"/>
      <c r="F241" s="264"/>
      <c r="G241" s="277"/>
      <c r="H241" s="264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15">
      <c r="A242" s="264"/>
      <c r="B242" s="282"/>
      <c r="C242" s="264"/>
      <c r="D242" s="264"/>
      <c r="E242" s="282"/>
      <c r="F242" s="264"/>
      <c r="G242" s="277"/>
      <c r="H242" s="264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15">
      <c r="A243" s="264"/>
      <c r="B243" s="282"/>
      <c r="C243" s="264"/>
      <c r="D243" s="264"/>
      <c r="E243" s="282"/>
      <c r="F243" s="264"/>
      <c r="G243" s="277"/>
      <c r="H243" s="264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15">
      <c r="A244" s="264"/>
      <c r="B244" s="282"/>
      <c r="C244" s="264"/>
      <c r="D244" s="264"/>
      <c r="E244" s="282"/>
      <c r="F244" s="264"/>
      <c r="G244" s="277"/>
      <c r="H244" s="264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15">
      <c r="A245" s="264"/>
      <c r="B245" s="282"/>
      <c r="C245" s="264"/>
      <c r="D245" s="264"/>
      <c r="E245" s="282"/>
      <c r="F245" s="264"/>
      <c r="G245" s="277"/>
      <c r="H245" s="264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15">
      <c r="A246" s="264"/>
      <c r="B246" s="282"/>
      <c r="C246" s="264"/>
      <c r="D246" s="264"/>
      <c r="E246" s="282"/>
      <c r="F246" s="264"/>
      <c r="G246" s="277"/>
      <c r="H246" s="264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15">
      <c r="A247" s="264"/>
      <c r="B247" s="282"/>
      <c r="C247" s="264"/>
      <c r="D247" s="264"/>
      <c r="E247" s="282"/>
      <c r="F247" s="264"/>
      <c r="G247" s="277"/>
      <c r="H247" s="264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15">
      <c r="A248" s="264"/>
      <c r="B248" s="282"/>
      <c r="C248" s="264"/>
      <c r="D248" s="264"/>
      <c r="E248" s="282"/>
      <c r="F248" s="264"/>
      <c r="G248" s="277"/>
      <c r="H248" s="264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15">
      <c r="A249" s="264"/>
      <c r="B249" s="282"/>
      <c r="C249" s="264"/>
      <c r="D249" s="264"/>
      <c r="E249" s="282"/>
      <c r="F249" s="264"/>
      <c r="G249" s="277"/>
      <c r="H249" s="264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15">
      <c r="A250" s="264"/>
      <c r="B250" s="282"/>
      <c r="C250" s="264"/>
      <c r="D250" s="264"/>
      <c r="E250" s="282"/>
      <c r="F250" s="264"/>
      <c r="G250" s="277"/>
      <c r="H250" s="264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15">
      <c r="A251" s="264"/>
      <c r="B251" s="282"/>
      <c r="C251" s="264"/>
      <c r="D251" s="264"/>
      <c r="E251" s="282"/>
      <c r="F251" s="264"/>
      <c r="G251" s="277"/>
      <c r="H251" s="264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15">
      <c r="A252" s="264"/>
      <c r="B252" s="282"/>
      <c r="C252" s="264"/>
      <c r="D252" s="264"/>
      <c r="E252" s="282"/>
      <c r="F252" s="264"/>
      <c r="G252" s="277"/>
      <c r="H252" s="264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15">
      <c r="A253" s="264"/>
      <c r="B253" s="282"/>
      <c r="C253" s="264"/>
      <c r="D253" s="264"/>
      <c r="E253" s="282"/>
      <c r="F253" s="264"/>
      <c r="G253" s="277"/>
      <c r="H253" s="264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15">
      <c r="A254" s="264"/>
      <c r="B254" s="282"/>
      <c r="C254" s="264"/>
      <c r="D254" s="264"/>
      <c r="E254" s="282"/>
      <c r="F254" s="264"/>
      <c r="G254" s="277"/>
      <c r="H254" s="264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15">
      <c r="A255" s="264"/>
      <c r="B255" s="282"/>
      <c r="C255" s="264"/>
      <c r="D255" s="264"/>
      <c r="E255" s="282"/>
      <c r="F255" s="264"/>
      <c r="G255" s="277"/>
      <c r="H255" s="264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15">
      <c r="A256" s="264"/>
      <c r="B256" s="282"/>
      <c r="C256" s="264"/>
      <c r="D256" s="264"/>
      <c r="E256" s="282"/>
      <c r="F256" s="264"/>
      <c r="G256" s="277"/>
      <c r="H256" s="264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15">
      <c r="A257" s="264"/>
      <c r="B257" s="282"/>
      <c r="C257" s="264"/>
      <c r="D257" s="264"/>
      <c r="E257" s="282"/>
      <c r="F257" s="264"/>
      <c r="G257" s="277"/>
      <c r="H257" s="264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15">
      <c r="A258" s="264"/>
      <c r="B258" s="282"/>
      <c r="C258" s="264"/>
      <c r="D258" s="264"/>
      <c r="E258" s="282"/>
      <c r="F258" s="264"/>
      <c r="G258" s="277"/>
      <c r="H258" s="264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15">
      <c r="A259" s="264"/>
      <c r="B259" s="282"/>
      <c r="C259" s="264"/>
      <c r="D259" s="264"/>
      <c r="E259" s="282"/>
      <c r="F259" s="264"/>
      <c r="G259" s="277"/>
      <c r="H259" s="264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15">
      <c r="A260" s="264"/>
      <c r="B260" s="282"/>
      <c r="C260" s="264"/>
      <c r="D260" s="264"/>
      <c r="E260" s="282"/>
      <c r="F260" s="264"/>
      <c r="G260" s="277"/>
      <c r="H260" s="264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15">
      <c r="A261" s="264"/>
      <c r="B261" s="282"/>
      <c r="C261" s="264"/>
      <c r="D261" s="264"/>
      <c r="E261" s="282"/>
      <c r="F261" s="264"/>
      <c r="G261" s="277"/>
      <c r="H261" s="264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15">
      <c r="A262" s="264"/>
      <c r="B262" s="282"/>
      <c r="C262" s="264"/>
      <c r="D262" s="264"/>
      <c r="E262" s="282"/>
      <c r="F262" s="264"/>
      <c r="G262" s="277"/>
      <c r="H262" s="264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15">
      <c r="A263" s="264"/>
      <c r="B263" s="282"/>
      <c r="C263" s="264"/>
      <c r="D263" s="264"/>
      <c r="E263" s="282"/>
      <c r="F263" s="264"/>
      <c r="G263" s="277"/>
      <c r="H263" s="264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15">
      <c r="A264" s="264"/>
      <c r="B264" s="282"/>
      <c r="C264" s="264"/>
      <c r="D264" s="264"/>
      <c r="E264" s="282"/>
      <c r="F264" s="264"/>
      <c r="G264" s="277"/>
      <c r="H264" s="264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15">
      <c r="A265" s="264"/>
      <c r="B265" s="282"/>
      <c r="C265" s="264"/>
      <c r="D265" s="264"/>
      <c r="E265" s="282"/>
      <c r="F265" s="264"/>
      <c r="G265" s="277"/>
      <c r="H265" s="264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15">
      <c r="A266" s="264"/>
      <c r="B266" s="282"/>
      <c r="C266" s="264"/>
      <c r="D266" s="264"/>
      <c r="E266" s="282"/>
      <c r="F266" s="264"/>
      <c r="G266" s="277"/>
      <c r="H266" s="264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15">
      <c r="A267" s="264"/>
      <c r="B267" s="282"/>
      <c r="C267" s="264"/>
      <c r="D267" s="264"/>
      <c r="E267" s="282"/>
      <c r="F267" s="264"/>
      <c r="G267" s="277"/>
      <c r="H267" s="264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15">
      <c r="A268" s="264"/>
      <c r="B268" s="282"/>
      <c r="C268" s="264"/>
      <c r="D268" s="264"/>
      <c r="E268" s="282"/>
      <c r="F268" s="264"/>
      <c r="G268" s="277"/>
      <c r="H268" s="264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15">
      <c r="A269" s="264"/>
      <c r="B269" s="282"/>
      <c r="C269" s="264"/>
      <c r="D269" s="264"/>
      <c r="E269" s="282"/>
      <c r="F269" s="264"/>
      <c r="G269" s="277"/>
      <c r="H269" s="264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15">
      <c r="A270" s="264"/>
      <c r="B270" s="282"/>
      <c r="C270" s="264"/>
      <c r="D270" s="264"/>
      <c r="E270" s="282"/>
      <c r="F270" s="264"/>
      <c r="G270" s="277"/>
      <c r="H270" s="264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15">
      <c r="A271" s="264"/>
      <c r="B271" s="282"/>
      <c r="C271" s="264"/>
      <c r="D271" s="264"/>
      <c r="E271" s="282"/>
      <c r="F271" s="264"/>
      <c r="G271" s="277"/>
      <c r="H271" s="264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15">
      <c r="A272" s="264"/>
      <c r="B272" s="282"/>
      <c r="C272" s="264"/>
      <c r="D272" s="264"/>
      <c r="E272" s="282"/>
      <c r="F272" s="264"/>
      <c r="G272" s="277"/>
      <c r="H272" s="264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15">
      <c r="A273" s="264"/>
      <c r="B273" s="282"/>
      <c r="C273" s="264"/>
      <c r="D273" s="264"/>
      <c r="E273" s="282"/>
      <c r="F273" s="264"/>
      <c r="G273" s="277"/>
      <c r="H273" s="264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15">
      <c r="A274" s="264"/>
      <c r="B274" s="282"/>
      <c r="C274" s="264"/>
      <c r="D274" s="264"/>
      <c r="E274" s="282"/>
      <c r="F274" s="264"/>
      <c r="G274" s="277"/>
      <c r="H274" s="264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15">
      <c r="A275" s="264"/>
      <c r="B275" s="282"/>
      <c r="C275" s="264"/>
      <c r="D275" s="264"/>
      <c r="E275" s="282"/>
      <c r="F275" s="264"/>
      <c r="G275" s="277"/>
      <c r="H275" s="264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15">
      <c r="A276" s="264"/>
      <c r="B276" s="282"/>
      <c r="C276" s="264"/>
      <c r="D276" s="264"/>
      <c r="E276" s="282"/>
      <c r="F276" s="264"/>
      <c r="G276" s="277"/>
      <c r="H276" s="264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15">
      <c r="A277" s="264"/>
      <c r="B277" s="282"/>
      <c r="C277" s="264"/>
      <c r="D277" s="264"/>
      <c r="E277" s="282"/>
      <c r="F277" s="264"/>
      <c r="G277" s="277"/>
      <c r="H277" s="264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15">
      <c r="A278" s="264"/>
      <c r="B278" s="282"/>
      <c r="C278" s="264"/>
      <c r="D278" s="264"/>
      <c r="E278" s="282"/>
      <c r="F278" s="264"/>
      <c r="G278" s="277"/>
      <c r="H278" s="264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15">
      <c r="A279" s="264"/>
      <c r="B279" s="282"/>
      <c r="C279" s="264"/>
      <c r="D279" s="264"/>
      <c r="E279" s="282"/>
      <c r="F279" s="264"/>
      <c r="G279" s="277"/>
      <c r="H279" s="264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15">
      <c r="A280" s="264"/>
      <c r="B280" s="282"/>
      <c r="C280" s="264"/>
      <c r="D280" s="264"/>
      <c r="E280" s="282"/>
      <c r="F280" s="264"/>
      <c r="G280" s="277"/>
      <c r="H280" s="264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15">
      <c r="A281" s="264"/>
      <c r="B281" s="282"/>
      <c r="C281" s="264"/>
      <c r="D281" s="264"/>
      <c r="E281" s="282"/>
      <c r="F281" s="264"/>
      <c r="G281" s="277"/>
      <c r="H281" s="264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15">
      <c r="A282" s="264"/>
      <c r="B282" s="282"/>
      <c r="C282" s="264"/>
      <c r="D282" s="264"/>
      <c r="E282" s="282"/>
      <c r="F282" s="264"/>
      <c r="G282" s="277"/>
      <c r="H282" s="264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15">
      <c r="A283" s="264"/>
      <c r="B283" s="282"/>
      <c r="C283" s="264"/>
      <c r="D283" s="264"/>
      <c r="E283" s="282"/>
      <c r="F283" s="264"/>
      <c r="G283" s="277"/>
      <c r="H283" s="264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15">
      <c r="A284" s="264"/>
      <c r="B284" s="282"/>
      <c r="C284" s="264"/>
      <c r="D284" s="264"/>
      <c r="E284" s="282"/>
      <c r="F284" s="264"/>
      <c r="G284" s="277"/>
      <c r="H284" s="264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15">
      <c r="A285" s="264"/>
      <c r="B285" s="282"/>
      <c r="C285" s="264"/>
      <c r="D285" s="264"/>
      <c r="E285" s="282"/>
      <c r="F285" s="264"/>
      <c r="G285" s="277"/>
      <c r="H285" s="264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15">
      <c r="A286" s="264"/>
      <c r="B286" s="282"/>
      <c r="C286" s="264"/>
      <c r="D286" s="264"/>
      <c r="E286" s="282"/>
      <c r="F286" s="264"/>
      <c r="G286" s="277"/>
      <c r="H286" s="264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15">
      <c r="A287" s="264"/>
      <c r="B287" s="282"/>
      <c r="C287" s="264"/>
      <c r="D287" s="264"/>
      <c r="E287" s="282"/>
      <c r="F287" s="264"/>
      <c r="G287" s="277"/>
      <c r="H287" s="264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15">
      <c r="A288" s="264"/>
      <c r="B288" s="282"/>
      <c r="C288" s="264"/>
      <c r="D288" s="264"/>
      <c r="E288" s="282"/>
      <c r="F288" s="264"/>
      <c r="G288" s="277"/>
      <c r="H288" s="264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15">
      <c r="A289" s="264"/>
      <c r="B289" s="282"/>
      <c r="C289" s="264"/>
      <c r="D289" s="264"/>
      <c r="E289" s="282"/>
      <c r="F289" s="264"/>
      <c r="G289" s="277"/>
      <c r="H289" s="264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15">
      <c r="A290" s="264"/>
      <c r="B290" s="282"/>
      <c r="C290" s="264"/>
      <c r="D290" s="264"/>
      <c r="E290" s="282"/>
      <c r="F290" s="264"/>
      <c r="G290" s="277"/>
      <c r="H290" s="264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15">
      <c r="A291" s="264"/>
      <c r="B291" s="282"/>
      <c r="C291" s="264"/>
      <c r="D291" s="264"/>
      <c r="E291" s="282"/>
      <c r="F291" s="264"/>
      <c r="G291" s="277"/>
      <c r="H291" s="264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15">
      <c r="A292" s="264"/>
      <c r="B292" s="282"/>
      <c r="C292" s="264"/>
      <c r="D292" s="264"/>
      <c r="E292" s="282"/>
      <c r="F292" s="264"/>
      <c r="G292" s="277"/>
      <c r="H292" s="264"/>
      <c r="I292" s="277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15">
      <c r="A293" s="264"/>
      <c r="B293" s="282"/>
      <c r="C293" s="264"/>
      <c r="D293" s="264"/>
      <c r="E293" s="282"/>
      <c r="F293" s="264"/>
      <c r="G293" s="277"/>
      <c r="H293" s="264"/>
      <c r="I293" s="277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15">
      <c r="A294" s="264"/>
      <c r="B294" s="282"/>
      <c r="C294" s="264"/>
      <c r="D294" s="264"/>
      <c r="E294" s="282"/>
      <c r="F294" s="264"/>
      <c r="G294" s="277"/>
      <c r="H294" s="264"/>
      <c r="I294" s="277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15">
      <c r="A295" s="264"/>
      <c r="B295" s="282"/>
      <c r="C295" s="264"/>
      <c r="D295" s="264"/>
      <c r="E295" s="282"/>
      <c r="F295" s="264"/>
      <c r="G295" s="277"/>
      <c r="H295" s="264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15">
      <c r="A296" s="264"/>
      <c r="B296" s="282"/>
      <c r="C296" s="264"/>
      <c r="D296" s="264"/>
      <c r="E296" s="282"/>
      <c r="F296" s="264"/>
      <c r="G296" s="277"/>
      <c r="H296" s="264"/>
      <c r="I296" s="277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15">
      <c r="A297" s="264"/>
      <c r="B297" s="282"/>
      <c r="C297" s="264"/>
      <c r="D297" s="264"/>
      <c r="E297" s="282"/>
      <c r="F297" s="264"/>
      <c r="G297" s="277"/>
      <c r="H297" s="264"/>
      <c r="I297" s="277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82"/>
      <c r="C298" s="264"/>
      <c r="D298" s="264"/>
      <c r="E298" s="282"/>
      <c r="F298" s="264"/>
      <c r="G298" s="277"/>
      <c r="H298" s="264"/>
      <c r="I298" s="277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82"/>
      <c r="C299" s="264"/>
      <c r="D299" s="264"/>
      <c r="E299" s="282"/>
      <c r="F299" s="264"/>
      <c r="G299" s="277"/>
      <c r="H299" s="264"/>
      <c r="I299" s="277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82"/>
      <c r="C300" s="264"/>
      <c r="D300" s="264"/>
      <c r="E300" s="282"/>
      <c r="F300" s="264"/>
      <c r="G300" s="277"/>
      <c r="H300" s="264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82"/>
      <c r="C301" s="264"/>
      <c r="D301" s="264"/>
      <c r="E301" s="282"/>
      <c r="F301" s="264"/>
      <c r="G301" s="277"/>
      <c r="H301" s="264"/>
      <c r="I301" s="277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82"/>
      <c r="C302" s="264"/>
      <c r="D302" s="264"/>
      <c r="E302" s="282"/>
      <c r="F302" s="264"/>
      <c r="G302" s="277"/>
      <c r="H302" s="264"/>
      <c r="I302" s="277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82"/>
      <c r="C303" s="264"/>
      <c r="D303" s="264"/>
      <c r="E303" s="282"/>
      <c r="F303" s="264"/>
      <c r="G303" s="277"/>
      <c r="H303" s="264"/>
      <c r="I303" s="277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82"/>
      <c r="C304" s="264"/>
      <c r="D304" s="264"/>
      <c r="E304" s="282"/>
      <c r="F304" s="264"/>
      <c r="G304" s="277"/>
      <c r="H304" s="264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82"/>
      <c r="C305" s="264"/>
      <c r="D305" s="264"/>
      <c r="E305" s="282"/>
      <c r="F305" s="264"/>
      <c r="G305" s="277"/>
      <c r="H305" s="264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82"/>
      <c r="C306" s="264"/>
      <c r="D306" s="264"/>
      <c r="E306" s="282"/>
      <c r="F306" s="264"/>
      <c r="G306" s="277"/>
      <c r="H306" s="264"/>
      <c r="I306" s="277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82"/>
      <c r="C307" s="264"/>
      <c r="D307" s="264"/>
      <c r="E307" s="282"/>
      <c r="F307" s="264"/>
      <c r="G307" s="277"/>
      <c r="H307" s="264"/>
      <c r="I307" s="277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82"/>
      <c r="C308" s="264"/>
      <c r="D308" s="264"/>
      <c r="E308" s="282"/>
      <c r="F308" s="264"/>
      <c r="G308" s="277"/>
      <c r="H308" s="264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82"/>
      <c r="C309" s="264"/>
      <c r="D309" s="264"/>
      <c r="E309" s="282"/>
      <c r="F309" s="264"/>
      <c r="G309" s="277"/>
      <c r="H309" s="264"/>
      <c r="I309" s="277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82"/>
      <c r="C310" s="264"/>
      <c r="D310" s="264"/>
      <c r="E310" s="282"/>
      <c r="F310" s="264"/>
      <c r="G310" s="277"/>
      <c r="H310" s="264"/>
      <c r="I310" s="277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82"/>
      <c r="C311" s="264"/>
      <c r="D311" s="264"/>
      <c r="E311" s="282"/>
      <c r="F311" s="264"/>
      <c r="G311" s="277"/>
      <c r="H311" s="264"/>
      <c r="I311" s="277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82"/>
      <c r="C312" s="264"/>
      <c r="D312" s="264"/>
      <c r="E312" s="282"/>
      <c r="F312" s="264"/>
      <c r="G312" s="277"/>
      <c r="H312" s="264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82"/>
      <c r="C313" s="264"/>
      <c r="D313" s="264"/>
      <c r="E313" s="282"/>
      <c r="F313" s="264"/>
      <c r="G313" s="277"/>
      <c r="H313" s="264"/>
      <c r="I313" s="277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82"/>
      <c r="C314" s="264"/>
      <c r="D314" s="264"/>
      <c r="E314" s="282"/>
      <c r="F314" s="264"/>
      <c r="G314" s="277"/>
      <c r="H314" s="264"/>
      <c r="I314" s="277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82"/>
      <c r="C315" s="264"/>
      <c r="D315" s="264"/>
      <c r="E315" s="282"/>
      <c r="F315" s="264"/>
      <c r="G315" s="277"/>
      <c r="H315" s="264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82"/>
      <c r="C316" s="264"/>
      <c r="D316" s="264"/>
      <c r="E316" s="282"/>
      <c r="F316" s="264"/>
      <c r="G316" s="277"/>
      <c r="H316" s="264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82"/>
      <c r="C317" s="264"/>
      <c r="D317" s="264"/>
      <c r="E317" s="282"/>
      <c r="F317" s="264"/>
      <c r="G317" s="277"/>
      <c r="H317" s="264"/>
      <c r="I317" s="277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82"/>
      <c r="C318" s="264"/>
      <c r="D318" s="264"/>
      <c r="E318" s="282"/>
      <c r="F318" s="264"/>
      <c r="G318" s="277"/>
      <c r="H318" s="264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82"/>
      <c r="C319" s="264"/>
      <c r="D319" s="264"/>
      <c r="E319" s="282"/>
      <c r="F319" s="264"/>
      <c r="G319" s="277"/>
      <c r="H319" s="264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82"/>
      <c r="C320" s="264"/>
      <c r="D320" s="264"/>
      <c r="E320" s="282"/>
      <c r="F320" s="264"/>
      <c r="G320" s="277"/>
      <c r="H320" s="264"/>
      <c r="I320" s="277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82"/>
      <c r="C321" s="264"/>
      <c r="D321" s="264"/>
      <c r="E321" s="282"/>
      <c r="F321" s="264"/>
      <c r="G321" s="277"/>
      <c r="H321" s="264"/>
      <c r="I321" s="277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82"/>
      <c r="C322" s="264"/>
      <c r="D322" s="264"/>
      <c r="E322" s="282"/>
      <c r="F322" s="264"/>
      <c r="G322" s="277"/>
      <c r="H322" s="264"/>
      <c r="I322" s="277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82"/>
      <c r="C323" s="264"/>
      <c r="D323" s="264"/>
      <c r="E323" s="282"/>
      <c r="F323" s="264"/>
      <c r="G323" s="277"/>
      <c r="H323" s="264"/>
      <c r="I323" s="277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82"/>
      <c r="C324" s="264"/>
      <c r="D324" s="264"/>
      <c r="E324" s="282"/>
      <c r="F324" s="264"/>
      <c r="G324" s="277"/>
      <c r="H324" s="264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82"/>
      <c r="C325" s="264"/>
      <c r="D325" s="264"/>
      <c r="E325" s="282"/>
      <c r="F325" s="264"/>
      <c r="G325" s="277"/>
      <c r="H325" s="264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82"/>
      <c r="C326" s="264"/>
      <c r="D326" s="264"/>
      <c r="E326" s="282"/>
      <c r="F326" s="264"/>
      <c r="G326" s="277"/>
      <c r="H326" s="264"/>
      <c r="I326" s="277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82"/>
      <c r="C327" s="264"/>
      <c r="D327" s="264"/>
      <c r="E327" s="282"/>
      <c r="F327" s="264"/>
      <c r="G327" s="277"/>
      <c r="H327" s="264"/>
      <c r="I327" s="277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82"/>
      <c r="C328" s="264"/>
      <c r="D328" s="264"/>
      <c r="E328" s="282"/>
      <c r="F328" s="264"/>
      <c r="G328" s="277"/>
      <c r="H328" s="264"/>
      <c r="I328" s="277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82"/>
      <c r="C329" s="264"/>
      <c r="D329" s="264"/>
      <c r="E329" s="282"/>
      <c r="F329" s="264"/>
      <c r="G329" s="277"/>
      <c r="H329" s="264"/>
      <c r="I329" s="277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82"/>
      <c r="C330" s="264"/>
      <c r="D330" s="264"/>
      <c r="E330" s="282"/>
      <c r="F330" s="264"/>
      <c r="G330" s="277"/>
      <c r="H330" s="264"/>
      <c r="I330" s="277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82"/>
      <c r="C331" s="264"/>
      <c r="D331" s="264"/>
      <c r="E331" s="282"/>
      <c r="F331" s="264"/>
      <c r="G331" s="277"/>
      <c r="H331" s="264"/>
      <c r="I331" s="277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82"/>
      <c r="C332" s="264"/>
      <c r="D332" s="264"/>
      <c r="E332" s="282"/>
      <c r="F332" s="264"/>
      <c r="G332" s="277"/>
      <c r="H332" s="264"/>
      <c r="I332" s="277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82"/>
      <c r="C333" s="264"/>
      <c r="D333" s="264"/>
      <c r="E333" s="282"/>
      <c r="F333" s="264"/>
      <c r="G333" s="277"/>
      <c r="H333" s="264"/>
      <c r="I333" s="277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82"/>
      <c r="C334" s="264"/>
      <c r="D334" s="264"/>
      <c r="E334" s="282"/>
      <c r="F334" s="264"/>
      <c r="G334" s="277"/>
      <c r="H334" s="264"/>
      <c r="I334" s="277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82"/>
      <c r="C335" s="264"/>
      <c r="D335" s="264"/>
      <c r="E335" s="282"/>
      <c r="F335" s="264"/>
      <c r="G335" s="277"/>
      <c r="H335" s="264"/>
      <c r="I335" s="277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82"/>
      <c r="C336" s="264"/>
      <c r="D336" s="264"/>
      <c r="E336" s="282"/>
      <c r="F336" s="264"/>
      <c r="G336" s="277"/>
      <c r="H336" s="264"/>
      <c r="I336" s="277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82"/>
      <c r="C337" s="264"/>
      <c r="D337" s="264"/>
      <c r="E337" s="282"/>
      <c r="F337" s="264"/>
      <c r="G337" s="277"/>
      <c r="H337" s="264"/>
      <c r="I337" s="277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82"/>
      <c r="C338" s="264"/>
      <c r="D338" s="264"/>
      <c r="E338" s="282"/>
      <c r="F338" s="264"/>
      <c r="G338" s="277"/>
      <c r="H338" s="264"/>
      <c r="I338" s="277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82"/>
      <c r="C339" s="264"/>
      <c r="D339" s="264"/>
      <c r="E339" s="282"/>
      <c r="F339" s="264"/>
      <c r="G339" s="277"/>
      <c r="H339" s="264"/>
      <c r="I339" s="277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82"/>
      <c r="C340" s="264"/>
      <c r="D340" s="264"/>
      <c r="E340" s="282"/>
      <c r="F340" s="264"/>
      <c r="G340" s="277"/>
      <c r="H340" s="264"/>
      <c r="I340" s="277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82"/>
      <c r="C341" s="264"/>
      <c r="D341" s="264"/>
      <c r="E341" s="282"/>
      <c r="F341" s="264"/>
      <c r="G341" s="277"/>
      <c r="H341" s="264"/>
      <c r="I341" s="277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82"/>
      <c r="C342" s="264"/>
      <c r="D342" s="264"/>
      <c r="E342" s="282"/>
      <c r="F342" s="264"/>
      <c r="G342" s="277"/>
      <c r="H342" s="264"/>
      <c r="I342" s="277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82"/>
      <c r="C343" s="264"/>
      <c r="D343" s="264"/>
      <c r="E343" s="282"/>
      <c r="F343" s="264"/>
      <c r="G343" s="277"/>
      <c r="H343" s="264"/>
      <c r="I343" s="277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82"/>
      <c r="C344" s="264"/>
      <c r="D344" s="264"/>
      <c r="E344" s="282"/>
      <c r="F344" s="264"/>
      <c r="G344" s="277"/>
      <c r="H344" s="264"/>
      <c r="I344" s="277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82"/>
      <c r="C345" s="264"/>
      <c r="D345" s="264"/>
      <c r="E345" s="282"/>
      <c r="F345" s="264"/>
      <c r="G345" s="277"/>
      <c r="H345" s="264"/>
      <c r="I345" s="277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82"/>
      <c r="C346" s="264"/>
      <c r="D346" s="264"/>
      <c r="E346" s="282"/>
      <c r="F346" s="264"/>
      <c r="G346" s="277"/>
      <c r="H346" s="264"/>
      <c r="I346" s="277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82"/>
      <c r="C347" s="264"/>
      <c r="D347" s="264"/>
      <c r="E347" s="282"/>
      <c r="F347" s="264"/>
      <c r="G347" s="277"/>
      <c r="H347" s="264"/>
      <c r="I347" s="277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82"/>
      <c r="C348" s="264"/>
      <c r="D348" s="264"/>
      <c r="E348" s="282"/>
      <c r="F348" s="264"/>
      <c r="G348" s="277"/>
      <c r="H348" s="264"/>
      <c r="I348" s="277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82"/>
      <c r="C349" s="264"/>
      <c r="D349" s="264"/>
      <c r="E349" s="282"/>
      <c r="F349" s="264"/>
      <c r="G349" s="277"/>
      <c r="H349" s="264"/>
      <c r="I349" s="277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82"/>
      <c r="C350" s="264"/>
      <c r="D350" s="264"/>
      <c r="E350" s="282"/>
      <c r="F350" s="264"/>
      <c r="G350" s="277"/>
      <c r="H350" s="264"/>
      <c r="I350" s="277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82"/>
      <c r="C351" s="264"/>
      <c r="D351" s="264"/>
      <c r="E351" s="282"/>
      <c r="F351" s="264"/>
      <c r="G351" s="277"/>
      <c r="H351" s="264"/>
      <c r="I351" s="277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82"/>
      <c r="C352" s="264"/>
      <c r="D352" s="264"/>
      <c r="E352" s="282"/>
      <c r="F352" s="264"/>
      <c r="G352" s="277"/>
      <c r="H352" s="264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82"/>
      <c r="C353" s="264"/>
      <c r="D353" s="264"/>
      <c r="E353" s="282"/>
      <c r="F353" s="264"/>
      <c r="G353" s="277"/>
      <c r="H353" s="264"/>
      <c r="I353" s="277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82"/>
      <c r="C354" s="264"/>
      <c r="D354" s="264"/>
      <c r="E354" s="282"/>
      <c r="F354" s="264"/>
      <c r="G354" s="277"/>
      <c r="H354" s="264"/>
      <c r="I354" s="277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82"/>
      <c r="C355" s="264"/>
      <c r="D355" s="264"/>
      <c r="E355" s="282"/>
      <c r="F355" s="264"/>
      <c r="G355" s="277"/>
      <c r="H355" s="264"/>
      <c r="I355" s="277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82"/>
      <c r="C356" s="264"/>
      <c r="D356" s="264"/>
      <c r="E356" s="282"/>
      <c r="F356" s="264"/>
      <c r="G356" s="277"/>
      <c r="H356" s="264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82"/>
      <c r="C357" s="264"/>
      <c r="D357" s="264"/>
      <c r="E357" s="282"/>
      <c r="F357" s="264"/>
      <c r="G357" s="277"/>
      <c r="H357" s="264"/>
      <c r="I357" s="277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82"/>
      <c r="C358" s="264"/>
      <c r="D358" s="264"/>
      <c r="E358" s="282"/>
      <c r="F358" s="264"/>
      <c r="G358" s="277"/>
      <c r="H358" s="264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82"/>
      <c r="C359" s="264"/>
      <c r="D359" s="264"/>
      <c r="E359" s="282"/>
      <c r="F359" s="264"/>
      <c r="G359" s="277"/>
      <c r="H359" s="264"/>
      <c r="I359" s="277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82"/>
      <c r="C360" s="264"/>
      <c r="D360" s="264"/>
      <c r="E360" s="282"/>
      <c r="F360" s="264"/>
      <c r="G360" s="277"/>
      <c r="H360" s="264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82"/>
      <c r="C361" s="264"/>
      <c r="D361" s="264"/>
      <c r="E361" s="282"/>
      <c r="F361" s="264"/>
      <c r="G361" s="277"/>
      <c r="H361" s="264"/>
      <c r="I361" s="277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82"/>
      <c r="C362" s="264"/>
      <c r="D362" s="264"/>
      <c r="E362" s="282"/>
      <c r="F362" s="264"/>
      <c r="G362" s="277"/>
      <c r="H362" s="264"/>
      <c r="I362" s="277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82"/>
      <c r="C363" s="264"/>
      <c r="D363" s="264"/>
      <c r="E363" s="282"/>
      <c r="F363" s="264"/>
      <c r="G363" s="277"/>
      <c r="H363" s="264"/>
      <c r="I363" s="277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82"/>
      <c r="C364" s="264"/>
      <c r="D364" s="264"/>
      <c r="E364" s="282"/>
      <c r="F364" s="264"/>
      <c r="G364" s="277"/>
      <c r="H364" s="264"/>
      <c r="I364" s="277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82"/>
      <c r="C365" s="264"/>
      <c r="D365" s="264"/>
      <c r="E365" s="282"/>
      <c r="F365" s="264"/>
      <c r="G365" s="277"/>
      <c r="H365" s="264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82"/>
      <c r="C366" s="264"/>
      <c r="D366" s="264"/>
      <c r="E366" s="282"/>
      <c r="F366" s="264"/>
      <c r="G366" s="277"/>
      <c r="H366" s="264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82"/>
      <c r="C367" s="264"/>
      <c r="D367" s="264"/>
      <c r="E367" s="282"/>
      <c r="F367" s="264"/>
      <c r="G367" s="277"/>
      <c r="H367" s="264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82"/>
      <c r="C368" s="264"/>
      <c r="D368" s="264"/>
      <c r="E368" s="282"/>
      <c r="F368" s="264"/>
      <c r="G368" s="277"/>
      <c r="H368" s="264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82"/>
      <c r="C369" s="264"/>
      <c r="D369" s="264"/>
      <c r="E369" s="282"/>
      <c r="F369" s="264"/>
      <c r="G369" s="277"/>
      <c r="H369" s="264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82"/>
      <c r="C370" s="264"/>
      <c r="D370" s="264"/>
      <c r="E370" s="282"/>
      <c r="F370" s="264"/>
      <c r="G370" s="277"/>
      <c r="H370" s="264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82"/>
      <c r="C371" s="264"/>
      <c r="D371" s="264"/>
      <c r="E371" s="282"/>
      <c r="F371" s="264"/>
      <c r="G371" s="277"/>
      <c r="H371" s="264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82"/>
      <c r="C372" s="264"/>
      <c r="D372" s="264"/>
      <c r="E372" s="282"/>
      <c r="F372" s="264"/>
      <c r="G372" s="277"/>
      <c r="H372" s="264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82"/>
      <c r="C373" s="264"/>
      <c r="D373" s="264"/>
      <c r="E373" s="282"/>
      <c r="F373" s="264"/>
      <c r="G373" s="277"/>
      <c r="H373" s="264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82"/>
      <c r="C374" s="264"/>
      <c r="D374" s="264"/>
      <c r="E374" s="282"/>
      <c r="F374" s="264"/>
      <c r="G374" s="277"/>
      <c r="H374" s="264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82"/>
      <c r="C375" s="264"/>
      <c r="D375" s="264"/>
      <c r="E375" s="282"/>
      <c r="F375" s="264"/>
      <c r="G375" s="277"/>
      <c r="H375" s="264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82"/>
      <c r="C376" s="264"/>
      <c r="D376" s="264"/>
      <c r="E376" s="282"/>
      <c r="F376" s="264"/>
      <c r="G376" s="277"/>
      <c r="H376" s="264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82"/>
      <c r="C377" s="264"/>
      <c r="D377" s="264"/>
      <c r="E377" s="282"/>
      <c r="F377" s="264"/>
      <c r="G377" s="277"/>
      <c r="H377" s="264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82"/>
      <c r="C378" s="264"/>
      <c r="D378" s="264"/>
      <c r="E378" s="282"/>
      <c r="F378" s="264"/>
      <c r="G378" s="277"/>
      <c r="H378" s="264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82"/>
      <c r="C379" s="264"/>
      <c r="D379" s="264"/>
      <c r="E379" s="282"/>
      <c r="F379" s="264"/>
      <c r="G379" s="277"/>
      <c r="H379" s="264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82"/>
      <c r="C380" s="264"/>
      <c r="D380" s="264"/>
      <c r="E380" s="282"/>
      <c r="F380" s="264"/>
      <c r="G380" s="277"/>
      <c r="H380" s="264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82"/>
      <c r="C381" s="264"/>
      <c r="D381" s="264"/>
      <c r="E381" s="282"/>
      <c r="F381" s="264"/>
      <c r="G381" s="277"/>
      <c r="H381" s="264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82"/>
      <c r="C382" s="264"/>
      <c r="D382" s="264"/>
      <c r="E382" s="282"/>
      <c r="F382" s="264"/>
      <c r="G382" s="277"/>
      <c r="H382" s="264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82"/>
      <c r="C383" s="264"/>
      <c r="D383" s="264"/>
      <c r="E383" s="282"/>
      <c r="F383" s="264"/>
      <c r="G383" s="277"/>
      <c r="H383" s="264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82"/>
      <c r="C384" s="264"/>
      <c r="D384" s="264"/>
      <c r="E384" s="282"/>
      <c r="F384" s="264"/>
      <c r="G384" s="277"/>
      <c r="H384" s="264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82"/>
      <c r="C385" s="264"/>
      <c r="D385" s="264"/>
      <c r="E385" s="282"/>
      <c r="F385" s="264"/>
      <c r="G385" s="277"/>
      <c r="H385" s="264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82"/>
      <c r="C386" s="264"/>
      <c r="D386" s="264"/>
      <c r="E386" s="282"/>
      <c r="F386" s="264"/>
      <c r="G386" s="277"/>
      <c r="H386" s="264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82"/>
      <c r="C387" s="264"/>
      <c r="D387" s="264"/>
      <c r="E387" s="282"/>
      <c r="F387" s="264"/>
      <c r="G387" s="277"/>
      <c r="H387" s="264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82"/>
      <c r="C388" s="264"/>
      <c r="D388" s="264"/>
      <c r="E388" s="282"/>
      <c r="F388" s="264"/>
      <c r="G388" s="277"/>
      <c r="H388" s="264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82"/>
      <c r="C389" s="264"/>
      <c r="D389" s="264"/>
      <c r="E389" s="282"/>
      <c r="F389" s="264"/>
      <c r="G389" s="277"/>
      <c r="H389" s="264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82"/>
      <c r="C390" s="264"/>
      <c r="D390" s="264"/>
      <c r="E390" s="282"/>
      <c r="F390" s="264"/>
      <c r="G390" s="277"/>
      <c r="H390" s="264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82"/>
      <c r="C391" s="264"/>
      <c r="D391" s="264"/>
      <c r="E391" s="282"/>
      <c r="F391" s="264"/>
      <c r="G391" s="277"/>
      <c r="H391" s="264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82"/>
      <c r="C392" s="264"/>
      <c r="D392" s="264"/>
      <c r="E392" s="282"/>
      <c r="F392" s="264"/>
      <c r="G392" s="277"/>
      <c r="H392" s="264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82"/>
      <c r="C393" s="264"/>
      <c r="D393" s="264"/>
      <c r="E393" s="282"/>
      <c r="F393" s="264"/>
      <c r="G393" s="277"/>
      <c r="H393" s="264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82"/>
      <c r="C394" s="264"/>
      <c r="D394" s="264"/>
      <c r="E394" s="282"/>
      <c r="F394" s="264"/>
      <c r="G394" s="277"/>
      <c r="H394" s="264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82"/>
      <c r="C395" s="264"/>
      <c r="D395" s="264"/>
      <c r="E395" s="282"/>
      <c r="F395" s="264"/>
      <c r="G395" s="277"/>
      <c r="H395" s="264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82"/>
      <c r="C396" s="264"/>
      <c r="D396" s="264"/>
      <c r="E396" s="282"/>
      <c r="F396" s="264"/>
      <c r="G396" s="277"/>
      <c r="H396" s="264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82"/>
      <c r="C397" s="264"/>
      <c r="D397" s="264"/>
      <c r="E397" s="282"/>
      <c r="F397" s="264"/>
      <c r="G397" s="277"/>
      <c r="H397" s="264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82"/>
      <c r="C398" s="264"/>
      <c r="D398" s="264"/>
      <c r="E398" s="282"/>
      <c r="F398" s="264"/>
      <c r="G398" s="277"/>
      <c r="H398" s="264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82"/>
      <c r="C399" s="264"/>
      <c r="D399" s="264"/>
      <c r="E399" s="282"/>
      <c r="F399" s="264"/>
      <c r="G399" s="277"/>
      <c r="H399" s="264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82"/>
      <c r="C400" s="264"/>
      <c r="D400" s="264"/>
      <c r="E400" s="282"/>
      <c r="F400" s="264"/>
      <c r="G400" s="277"/>
      <c r="H400" s="264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82"/>
      <c r="C401" s="264"/>
      <c r="D401" s="264"/>
      <c r="E401" s="282"/>
      <c r="F401" s="264"/>
      <c r="G401" s="277"/>
      <c r="H401" s="264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82"/>
      <c r="C402" s="264"/>
      <c r="D402" s="264"/>
      <c r="E402" s="282"/>
      <c r="F402" s="264"/>
      <c r="G402" s="277"/>
      <c r="H402" s="264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82"/>
      <c r="C403" s="264"/>
      <c r="D403" s="264"/>
      <c r="E403" s="282"/>
      <c r="F403" s="264"/>
      <c r="G403" s="277"/>
      <c r="H403" s="264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82"/>
      <c r="C404" s="264"/>
      <c r="D404" s="264"/>
      <c r="E404" s="282"/>
      <c r="F404" s="264"/>
      <c r="G404" s="277"/>
      <c r="H404" s="264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82"/>
      <c r="C405" s="264"/>
      <c r="D405" s="264"/>
      <c r="E405" s="282"/>
      <c r="F405" s="264"/>
      <c r="G405" s="277"/>
      <c r="H405" s="264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82"/>
      <c r="C406" s="264"/>
      <c r="D406" s="264"/>
      <c r="E406" s="282"/>
      <c r="F406" s="264"/>
      <c r="G406" s="277"/>
      <c r="H406" s="264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82"/>
      <c r="C407" s="264"/>
      <c r="D407" s="264"/>
      <c r="E407" s="282"/>
      <c r="F407" s="264"/>
      <c r="G407" s="277"/>
      <c r="H407" s="264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82"/>
      <c r="C408" s="264"/>
      <c r="D408" s="264"/>
      <c r="E408" s="282"/>
      <c r="F408" s="264"/>
      <c r="G408" s="277"/>
      <c r="H408" s="264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82"/>
      <c r="C409" s="264"/>
      <c r="D409" s="264"/>
      <c r="E409" s="282"/>
      <c r="F409" s="264"/>
      <c r="G409" s="277"/>
      <c r="H409" s="264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82"/>
      <c r="C410" s="264"/>
      <c r="D410" s="264"/>
      <c r="E410" s="282"/>
      <c r="F410" s="264"/>
      <c r="G410" s="277"/>
      <c r="H410" s="264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82"/>
      <c r="C411" s="264"/>
      <c r="D411" s="264"/>
      <c r="E411" s="282"/>
      <c r="F411" s="264"/>
      <c r="G411" s="277"/>
      <c r="H411" s="264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82"/>
      <c r="C412" s="264"/>
      <c r="D412" s="264"/>
      <c r="E412" s="282"/>
      <c r="F412" s="264"/>
      <c r="G412" s="277"/>
      <c r="H412" s="264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82"/>
      <c r="C413" s="264"/>
      <c r="D413" s="264"/>
      <c r="E413" s="282"/>
      <c r="F413" s="264"/>
      <c r="G413" s="277"/>
      <c r="H413" s="264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82"/>
      <c r="C414" s="264"/>
      <c r="D414" s="264"/>
      <c r="E414" s="282"/>
      <c r="F414" s="264"/>
      <c r="G414" s="277"/>
      <c r="H414" s="264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82"/>
      <c r="C415" s="264"/>
      <c r="D415" s="264"/>
      <c r="E415" s="282"/>
      <c r="F415" s="264"/>
      <c r="G415" s="277"/>
      <c r="H415" s="264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82"/>
      <c r="C416" s="264"/>
      <c r="D416" s="264"/>
      <c r="E416" s="282"/>
      <c r="F416" s="264"/>
      <c r="G416" s="277"/>
      <c r="H416" s="264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82"/>
      <c r="C417" s="264"/>
      <c r="D417" s="264"/>
      <c r="E417" s="282"/>
      <c r="F417" s="264"/>
      <c r="G417" s="277"/>
      <c r="H417" s="264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82"/>
      <c r="C418" s="264"/>
      <c r="D418" s="264"/>
      <c r="E418" s="282"/>
      <c r="F418" s="264"/>
      <c r="G418" s="277"/>
      <c r="H418" s="264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82"/>
      <c r="C419" s="264"/>
      <c r="D419" s="264"/>
      <c r="E419" s="282"/>
      <c r="F419" s="264"/>
      <c r="G419" s="277"/>
      <c r="H419" s="264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82"/>
      <c r="C420" s="264"/>
      <c r="D420" s="264"/>
      <c r="E420" s="282"/>
      <c r="F420" s="264"/>
      <c r="G420" s="277"/>
      <c r="H420" s="264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82"/>
      <c r="C421" s="264"/>
      <c r="D421" s="264"/>
      <c r="E421" s="282"/>
      <c r="F421" s="264"/>
      <c r="G421" s="277"/>
      <c r="H421" s="264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82"/>
      <c r="C422" s="264"/>
      <c r="D422" s="264"/>
      <c r="E422" s="282"/>
      <c r="F422" s="264"/>
      <c r="G422" s="277"/>
      <c r="H422" s="264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82"/>
      <c r="C423" s="264"/>
      <c r="D423" s="264"/>
      <c r="E423" s="282"/>
      <c r="F423" s="264"/>
      <c r="G423" s="277"/>
      <c r="H423" s="264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82"/>
      <c r="C424" s="264"/>
      <c r="D424" s="264"/>
      <c r="E424" s="282"/>
      <c r="F424" s="264"/>
      <c r="G424" s="277"/>
      <c r="H424" s="264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82"/>
      <c r="C425" s="264"/>
      <c r="D425" s="264"/>
      <c r="E425" s="282"/>
      <c r="F425" s="264"/>
      <c r="G425" s="277"/>
      <c r="H425" s="264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82"/>
      <c r="C426" s="264"/>
      <c r="D426" s="264"/>
      <c r="E426" s="282"/>
      <c r="F426" s="264"/>
      <c r="G426" s="277"/>
      <c r="H426" s="264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82"/>
      <c r="C427" s="264"/>
      <c r="D427" s="264"/>
      <c r="E427" s="282"/>
      <c r="F427" s="264"/>
      <c r="G427" s="277"/>
      <c r="H427" s="264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82"/>
      <c r="C428" s="264"/>
      <c r="D428" s="264"/>
      <c r="E428" s="282"/>
      <c r="F428" s="264"/>
      <c r="G428" s="277"/>
      <c r="H428" s="264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82"/>
      <c r="C429" s="264"/>
      <c r="D429" s="264"/>
      <c r="E429" s="282"/>
      <c r="F429" s="264"/>
      <c r="G429" s="277"/>
      <c r="H429" s="264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82"/>
      <c r="C430" s="264"/>
      <c r="D430" s="264"/>
      <c r="E430" s="282"/>
      <c r="F430" s="264"/>
      <c r="G430" s="277"/>
      <c r="H430" s="264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82"/>
      <c r="C431" s="264"/>
      <c r="D431" s="264"/>
      <c r="E431" s="282"/>
      <c r="F431" s="264"/>
      <c r="G431" s="277"/>
      <c r="H431" s="264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82"/>
      <c r="C432" s="264"/>
      <c r="D432" s="264"/>
      <c r="E432" s="282"/>
      <c r="F432" s="264"/>
      <c r="G432" s="277"/>
      <c r="H432" s="264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82"/>
      <c r="C433" s="264"/>
      <c r="D433" s="264"/>
      <c r="E433" s="282"/>
      <c r="F433" s="264"/>
      <c r="G433" s="277"/>
      <c r="H433" s="264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82"/>
      <c r="C434" s="264"/>
      <c r="D434" s="264"/>
      <c r="E434" s="282"/>
      <c r="F434" s="264"/>
      <c r="G434" s="277"/>
      <c r="H434" s="264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82"/>
      <c r="C435" s="264"/>
      <c r="D435" s="264"/>
      <c r="E435" s="282"/>
      <c r="F435" s="264"/>
      <c r="G435" s="277"/>
      <c r="H435" s="264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82"/>
      <c r="C436" s="264"/>
      <c r="D436" s="264"/>
      <c r="E436" s="282"/>
      <c r="F436" s="264"/>
      <c r="G436" s="277"/>
      <c r="H436" s="264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82"/>
      <c r="C437" s="264"/>
      <c r="D437" s="264"/>
      <c r="E437" s="282"/>
      <c r="F437" s="264"/>
      <c r="G437" s="277"/>
      <c r="H437" s="264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82"/>
      <c r="C438" s="264"/>
      <c r="D438" s="264"/>
      <c r="E438" s="282"/>
      <c r="F438" s="264"/>
      <c r="G438" s="277"/>
      <c r="H438" s="264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82"/>
      <c r="C439" s="264"/>
      <c r="D439" s="264"/>
      <c r="E439" s="282"/>
      <c r="F439" s="264"/>
      <c r="G439" s="277"/>
      <c r="H439" s="264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82"/>
      <c r="C440" s="264"/>
      <c r="D440" s="264"/>
      <c r="E440" s="282"/>
      <c r="F440" s="264"/>
      <c r="G440" s="277"/>
      <c r="H440" s="264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82"/>
      <c r="C441" s="264"/>
      <c r="D441" s="264"/>
      <c r="E441" s="282"/>
      <c r="F441" s="264"/>
      <c r="G441" s="277"/>
      <c r="H441" s="264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82"/>
      <c r="C442" s="264"/>
      <c r="D442" s="264"/>
      <c r="E442" s="282"/>
      <c r="F442" s="264"/>
      <c r="G442" s="277"/>
      <c r="H442" s="264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82"/>
      <c r="C443" s="264"/>
      <c r="D443" s="264"/>
      <c r="E443" s="282"/>
      <c r="F443" s="264"/>
      <c r="G443" s="277"/>
      <c r="H443" s="264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82"/>
      <c r="C444" s="264"/>
      <c r="D444" s="264"/>
      <c r="E444" s="282"/>
      <c r="F444" s="264"/>
      <c r="G444" s="277"/>
      <c r="H444" s="264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82"/>
      <c r="C445" s="264"/>
      <c r="D445" s="264"/>
      <c r="E445" s="282"/>
      <c r="F445" s="264"/>
      <c r="G445" s="277"/>
      <c r="H445" s="264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82"/>
      <c r="C446" s="264"/>
      <c r="D446" s="264"/>
      <c r="E446" s="282"/>
      <c r="F446" s="264"/>
      <c r="G446" s="277"/>
      <c r="H446" s="264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82"/>
      <c r="C447" s="264"/>
      <c r="D447" s="264"/>
      <c r="E447" s="282"/>
      <c r="F447" s="264"/>
      <c r="G447" s="277"/>
      <c r="H447" s="264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82"/>
      <c r="C448" s="264"/>
      <c r="D448" s="264"/>
      <c r="E448" s="282"/>
      <c r="F448" s="264"/>
      <c r="G448" s="277"/>
      <c r="H448" s="264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82"/>
      <c r="C449" s="264"/>
      <c r="D449" s="264"/>
      <c r="E449" s="282"/>
      <c r="F449" s="264"/>
      <c r="G449" s="277"/>
      <c r="H449" s="264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82"/>
      <c r="C450" s="264"/>
      <c r="D450" s="264"/>
      <c r="E450" s="282"/>
      <c r="F450" s="264"/>
      <c r="G450" s="277"/>
      <c r="H450" s="264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82"/>
      <c r="C451" s="264"/>
      <c r="D451" s="264"/>
      <c r="E451" s="282"/>
      <c r="F451" s="264"/>
      <c r="G451" s="277"/>
      <c r="H451" s="264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82"/>
      <c r="C452" s="264"/>
      <c r="D452" s="264"/>
      <c r="E452" s="282"/>
      <c r="F452" s="264"/>
      <c r="G452" s="277"/>
      <c r="H452" s="264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82"/>
      <c r="C453" s="264"/>
      <c r="D453" s="264"/>
      <c r="E453" s="282"/>
      <c r="F453" s="264"/>
      <c r="G453" s="277"/>
      <c r="H453" s="264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82"/>
      <c r="C454" s="264"/>
      <c r="D454" s="264"/>
      <c r="E454" s="282"/>
      <c r="F454" s="264"/>
      <c r="G454" s="277"/>
      <c r="H454" s="264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82"/>
      <c r="C455" s="264"/>
      <c r="D455" s="264"/>
      <c r="E455" s="282"/>
      <c r="F455" s="264"/>
      <c r="G455" s="277"/>
      <c r="H455" s="264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82"/>
      <c r="C456" s="264"/>
      <c r="D456" s="264"/>
      <c r="E456" s="282"/>
      <c r="F456" s="264"/>
      <c r="G456" s="277"/>
      <c r="H456" s="264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82"/>
      <c r="C457" s="264"/>
      <c r="D457" s="264"/>
      <c r="E457" s="282"/>
      <c r="F457" s="264"/>
      <c r="G457" s="277"/>
      <c r="H457" s="264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82"/>
      <c r="C458" s="264"/>
      <c r="D458" s="264"/>
      <c r="E458" s="282"/>
      <c r="F458" s="264"/>
      <c r="G458" s="277"/>
      <c r="H458" s="264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82"/>
      <c r="C459" s="264"/>
      <c r="D459" s="264"/>
      <c r="E459" s="282"/>
      <c r="F459" s="264"/>
      <c r="G459" s="277"/>
      <c r="H459" s="264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82"/>
      <c r="C460" s="264"/>
      <c r="D460" s="264"/>
      <c r="E460" s="282"/>
      <c r="F460" s="264"/>
      <c r="G460" s="277"/>
      <c r="H460" s="264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82"/>
      <c r="C461" s="264"/>
      <c r="D461" s="264"/>
      <c r="E461" s="282"/>
      <c r="F461" s="264"/>
      <c r="G461" s="277"/>
      <c r="H461" s="264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82"/>
      <c r="C462" s="264"/>
      <c r="D462" s="264"/>
      <c r="E462" s="282"/>
      <c r="F462" s="264"/>
      <c r="G462" s="277"/>
      <c r="H462" s="264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82"/>
      <c r="C463" s="264"/>
      <c r="D463" s="264"/>
      <c r="E463" s="282"/>
      <c r="F463" s="264"/>
      <c r="G463" s="277"/>
      <c r="H463" s="264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82"/>
      <c r="C464" s="264"/>
      <c r="D464" s="264"/>
      <c r="E464" s="282"/>
      <c r="F464" s="264"/>
      <c r="G464" s="277"/>
      <c r="H464" s="264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82"/>
      <c r="C465" s="264"/>
      <c r="D465" s="264"/>
      <c r="E465" s="282"/>
      <c r="F465" s="264"/>
      <c r="G465" s="277"/>
      <c r="H465" s="264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82"/>
      <c r="C466" s="264"/>
      <c r="D466" s="264"/>
      <c r="E466" s="282"/>
      <c r="F466" s="264"/>
      <c r="G466" s="277"/>
      <c r="H466" s="264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82"/>
      <c r="C467" s="264"/>
      <c r="D467" s="264"/>
      <c r="E467" s="282"/>
      <c r="F467" s="264"/>
      <c r="G467" s="277"/>
      <c r="H467" s="264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82"/>
      <c r="C468" s="264"/>
      <c r="D468" s="264"/>
      <c r="E468" s="282"/>
      <c r="F468" s="264"/>
      <c r="G468" s="277"/>
      <c r="H468" s="264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82"/>
      <c r="C469" s="264"/>
      <c r="D469" s="264"/>
      <c r="E469" s="282"/>
      <c r="F469" s="264"/>
      <c r="G469" s="277"/>
      <c r="H469" s="264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82"/>
      <c r="C470" s="264"/>
      <c r="D470" s="264"/>
      <c r="E470" s="282"/>
      <c r="F470" s="264"/>
      <c r="G470" s="277"/>
      <c r="H470" s="264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82"/>
      <c r="C471" s="264"/>
      <c r="D471" s="264"/>
      <c r="E471" s="282"/>
      <c r="F471" s="264"/>
      <c r="G471" s="277"/>
      <c r="H471" s="264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82"/>
      <c r="C472" s="264"/>
      <c r="D472" s="264"/>
      <c r="E472" s="282"/>
      <c r="F472" s="264"/>
      <c r="G472" s="277"/>
      <c r="H472" s="264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82"/>
      <c r="C473" s="264"/>
      <c r="D473" s="264"/>
      <c r="E473" s="282"/>
      <c r="F473" s="264"/>
      <c r="G473" s="277"/>
      <c r="H473" s="264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82"/>
      <c r="C474" s="264"/>
      <c r="D474" s="264"/>
      <c r="E474" s="282"/>
      <c r="F474" s="264"/>
      <c r="G474" s="277"/>
      <c r="H474" s="264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82"/>
      <c r="C475" s="264"/>
      <c r="D475" s="264"/>
      <c r="E475" s="282"/>
      <c r="F475" s="264"/>
      <c r="G475" s="277"/>
      <c r="H475" s="264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82"/>
      <c r="C476" s="264"/>
      <c r="D476" s="264"/>
      <c r="E476" s="282"/>
      <c r="F476" s="264"/>
      <c r="G476" s="277"/>
      <c r="H476" s="264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82"/>
      <c r="C477" s="264"/>
      <c r="D477" s="264"/>
      <c r="E477" s="282"/>
      <c r="F477" s="264"/>
      <c r="G477" s="277"/>
      <c r="H477" s="264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82"/>
      <c r="C478" s="264"/>
      <c r="D478" s="264"/>
      <c r="E478" s="282"/>
      <c r="F478" s="264"/>
      <c r="G478" s="277"/>
      <c r="H478" s="264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82"/>
      <c r="C479" s="264"/>
      <c r="D479" s="264"/>
      <c r="E479" s="282"/>
      <c r="F479" s="264"/>
      <c r="G479" s="277"/>
      <c r="H479" s="264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82"/>
      <c r="C480" s="264"/>
      <c r="D480" s="264"/>
      <c r="E480" s="282"/>
      <c r="F480" s="264"/>
      <c r="G480" s="277"/>
      <c r="H480" s="264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82"/>
      <c r="C481" s="264"/>
      <c r="D481" s="264"/>
      <c r="E481" s="282"/>
      <c r="F481" s="264"/>
      <c r="G481" s="277"/>
      <c r="H481" s="264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82"/>
      <c r="C482" s="264"/>
      <c r="D482" s="264"/>
      <c r="E482" s="282"/>
      <c r="F482" s="264"/>
      <c r="G482" s="277"/>
      <c r="H482" s="264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82"/>
      <c r="C483" s="264"/>
      <c r="D483" s="264"/>
      <c r="E483" s="282"/>
      <c r="F483" s="264"/>
      <c r="G483" s="277"/>
      <c r="H483" s="264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82"/>
      <c r="C484" s="264"/>
      <c r="D484" s="264"/>
      <c r="E484" s="282"/>
      <c r="F484" s="264"/>
      <c r="G484" s="277"/>
      <c r="H484" s="264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82"/>
      <c r="C485" s="264"/>
      <c r="D485" s="264"/>
      <c r="E485" s="282"/>
      <c r="F485" s="264"/>
      <c r="G485" s="277"/>
      <c r="H485" s="264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82"/>
      <c r="C486" s="264"/>
      <c r="D486" s="264"/>
      <c r="E486" s="282"/>
      <c r="F486" s="264"/>
      <c r="G486" s="277"/>
      <c r="H486" s="264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82"/>
      <c r="C487" s="264"/>
      <c r="D487" s="264"/>
      <c r="E487" s="282"/>
      <c r="F487" s="264"/>
      <c r="G487" s="277"/>
      <c r="H487" s="264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82"/>
      <c r="C488" s="264"/>
      <c r="D488" s="264"/>
      <c r="E488" s="282"/>
      <c r="F488" s="264"/>
      <c r="G488" s="277"/>
      <c r="H488" s="264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82"/>
      <c r="C489" s="264"/>
      <c r="D489" s="264"/>
      <c r="E489" s="282"/>
      <c r="F489" s="264"/>
      <c r="G489" s="277"/>
      <c r="H489" s="264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82"/>
      <c r="C490" s="264"/>
      <c r="D490" s="264"/>
      <c r="E490" s="282"/>
      <c r="F490" s="264"/>
      <c r="G490" s="277"/>
      <c r="H490" s="264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82"/>
      <c r="C491" s="264"/>
      <c r="D491" s="264"/>
      <c r="E491" s="282"/>
      <c r="F491" s="264"/>
      <c r="G491" s="277"/>
      <c r="H491" s="264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82"/>
      <c r="C492" s="264"/>
      <c r="D492" s="264"/>
      <c r="E492" s="282"/>
      <c r="F492" s="264"/>
      <c r="G492" s="277"/>
      <c r="H492" s="264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82"/>
      <c r="C493" s="264"/>
      <c r="D493" s="264"/>
      <c r="E493" s="282"/>
      <c r="F493" s="264"/>
      <c r="G493" s="277"/>
      <c r="H493" s="264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82"/>
      <c r="C494" s="264"/>
      <c r="D494" s="264"/>
      <c r="E494" s="282"/>
      <c r="F494" s="264"/>
      <c r="G494" s="277"/>
      <c r="H494" s="264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82"/>
      <c r="C495" s="264"/>
      <c r="D495" s="264"/>
      <c r="E495" s="282"/>
      <c r="F495" s="264"/>
      <c r="G495" s="277"/>
      <c r="H495" s="264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82"/>
      <c r="C496" s="264"/>
      <c r="D496" s="264"/>
      <c r="E496" s="282"/>
      <c r="F496" s="264"/>
      <c r="G496" s="277"/>
      <c r="H496" s="264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82"/>
      <c r="C497" s="264"/>
      <c r="D497" s="264"/>
      <c r="E497" s="282"/>
      <c r="F497" s="264"/>
      <c r="G497" s="277"/>
      <c r="H497" s="264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82"/>
      <c r="C498" s="264"/>
      <c r="D498" s="264"/>
      <c r="E498" s="282"/>
      <c r="F498" s="264"/>
      <c r="G498" s="277"/>
      <c r="H498" s="264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82"/>
      <c r="C499" s="264"/>
      <c r="D499" s="264"/>
      <c r="E499" s="282"/>
      <c r="F499" s="264"/>
      <c r="G499" s="277"/>
      <c r="H499" s="264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82"/>
      <c r="C500" s="264"/>
      <c r="D500" s="264"/>
      <c r="E500" s="282"/>
      <c r="F500" s="264"/>
      <c r="G500" s="277"/>
      <c r="H500" s="264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82"/>
      <c r="C501" s="264"/>
      <c r="D501" s="264"/>
      <c r="E501" s="282"/>
      <c r="F501" s="264"/>
      <c r="G501" s="277"/>
      <c r="H501" s="264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82"/>
      <c r="C502" s="264"/>
      <c r="D502" s="264"/>
      <c r="E502" s="282"/>
      <c r="F502" s="264"/>
      <c r="G502" s="277"/>
      <c r="H502" s="264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82"/>
      <c r="C503" s="264"/>
      <c r="D503" s="264"/>
      <c r="E503" s="282"/>
      <c r="F503" s="264"/>
      <c r="G503" s="277"/>
      <c r="H503" s="264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82"/>
      <c r="C504" s="264"/>
      <c r="D504" s="264"/>
      <c r="E504" s="282"/>
      <c r="F504" s="264"/>
      <c r="G504" s="277"/>
      <c r="H504" s="264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82"/>
      <c r="C505" s="264"/>
      <c r="D505" s="264"/>
      <c r="E505" s="282"/>
      <c r="F505" s="264"/>
      <c r="G505" s="277"/>
      <c r="H505" s="264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82"/>
      <c r="C506" s="264"/>
      <c r="D506" s="264"/>
      <c r="E506" s="282"/>
      <c r="F506" s="264"/>
      <c r="G506" s="277"/>
      <c r="H506" s="264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82"/>
      <c r="C507" s="264"/>
      <c r="D507" s="264"/>
      <c r="E507" s="282"/>
      <c r="F507" s="264"/>
      <c r="G507" s="277"/>
      <c r="H507" s="264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82"/>
      <c r="C508" s="264"/>
      <c r="D508" s="264"/>
      <c r="E508" s="282"/>
      <c r="F508" s="264"/>
      <c r="G508" s="277"/>
      <c r="H508" s="264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82"/>
      <c r="C509" s="264"/>
      <c r="D509" s="264"/>
      <c r="E509" s="282"/>
      <c r="F509" s="264"/>
      <c r="G509" s="277"/>
      <c r="H509" s="264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82"/>
      <c r="C510" s="264"/>
      <c r="D510" s="264"/>
      <c r="E510" s="282"/>
      <c r="F510" s="264"/>
      <c r="G510" s="277"/>
      <c r="H510" s="264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82"/>
      <c r="C511" s="264"/>
      <c r="D511" s="264"/>
      <c r="E511" s="282"/>
      <c r="F511" s="264"/>
      <c r="G511" s="277"/>
      <c r="H511" s="264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82"/>
      <c r="C512" s="264"/>
      <c r="D512" s="264"/>
      <c r="E512" s="282"/>
      <c r="F512" s="264"/>
      <c r="G512" s="277"/>
      <c r="H512" s="264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82"/>
      <c r="C513" s="264"/>
      <c r="D513" s="264"/>
      <c r="E513" s="282"/>
      <c r="F513" s="264"/>
      <c r="G513" s="277"/>
      <c r="H513" s="264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82"/>
      <c r="C514" s="264"/>
      <c r="D514" s="264"/>
      <c r="E514" s="282"/>
      <c r="F514" s="264"/>
      <c r="G514" s="277"/>
      <c r="H514" s="264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82"/>
      <c r="C515" s="264"/>
      <c r="D515" s="264"/>
      <c r="E515" s="282"/>
      <c r="F515" s="264"/>
      <c r="G515" s="277"/>
      <c r="H515" s="264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82"/>
      <c r="C516" s="264"/>
      <c r="D516" s="264"/>
      <c r="E516" s="282"/>
      <c r="F516" s="264"/>
      <c r="G516" s="277"/>
      <c r="H516" s="264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82"/>
      <c r="C517" s="264"/>
      <c r="D517" s="264"/>
      <c r="E517" s="282"/>
      <c r="F517" s="264"/>
      <c r="G517" s="277"/>
      <c r="H517" s="264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82"/>
      <c r="C518" s="264"/>
      <c r="D518" s="264"/>
      <c r="E518" s="282"/>
      <c r="F518" s="264"/>
      <c r="G518" s="277"/>
      <c r="H518" s="264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82"/>
      <c r="C519" s="264"/>
      <c r="D519" s="264"/>
      <c r="E519" s="282"/>
      <c r="F519" s="264"/>
      <c r="G519" s="277"/>
      <c r="H519" s="264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82"/>
      <c r="C520" s="264"/>
      <c r="D520" s="264"/>
      <c r="E520" s="282"/>
      <c r="F520" s="264"/>
      <c r="G520" s="277"/>
      <c r="H520" s="264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82"/>
      <c r="C521" s="264"/>
      <c r="D521" s="264"/>
      <c r="E521" s="282"/>
      <c r="F521" s="264"/>
      <c r="G521" s="277"/>
      <c r="H521" s="264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82"/>
      <c r="C522" s="264"/>
      <c r="D522" s="264"/>
      <c r="E522" s="282"/>
      <c r="F522" s="264"/>
      <c r="G522" s="277"/>
      <c r="H522" s="264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82"/>
      <c r="C523" s="264"/>
      <c r="D523" s="264"/>
      <c r="E523" s="282"/>
      <c r="F523" s="264"/>
      <c r="G523" s="277"/>
      <c r="H523" s="264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82"/>
      <c r="C524" s="264"/>
      <c r="D524" s="264"/>
      <c r="E524" s="282"/>
      <c r="F524" s="264"/>
      <c r="G524" s="277"/>
      <c r="H524" s="264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82"/>
      <c r="C525" s="264"/>
      <c r="D525" s="264"/>
      <c r="E525" s="282"/>
      <c r="F525" s="264"/>
      <c r="G525" s="277"/>
      <c r="H525" s="264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82"/>
      <c r="C526" s="264"/>
      <c r="D526" s="264"/>
      <c r="E526" s="282"/>
      <c r="F526" s="264"/>
      <c r="G526" s="277"/>
      <c r="H526" s="264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82"/>
      <c r="C527" s="264"/>
      <c r="D527" s="264"/>
      <c r="E527" s="282"/>
      <c r="F527" s="264"/>
      <c r="G527" s="277"/>
      <c r="H527" s="264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82"/>
      <c r="C528" s="264"/>
      <c r="D528" s="264"/>
      <c r="E528" s="282"/>
      <c r="F528" s="264"/>
      <c r="G528" s="277"/>
      <c r="H528" s="264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82"/>
      <c r="C529" s="264"/>
      <c r="D529" s="264"/>
      <c r="E529" s="282"/>
      <c r="F529" s="264"/>
      <c r="G529" s="277"/>
      <c r="H529" s="264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82"/>
      <c r="C530" s="264"/>
      <c r="D530" s="264"/>
      <c r="E530" s="282"/>
      <c r="F530" s="264"/>
      <c r="G530" s="277"/>
      <c r="H530" s="264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82"/>
      <c r="C531" s="264"/>
      <c r="D531" s="264"/>
      <c r="E531" s="282"/>
      <c r="F531" s="264"/>
      <c r="G531" s="277"/>
      <c r="H531" s="264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82"/>
      <c r="C532" s="264"/>
      <c r="D532" s="264"/>
      <c r="E532" s="282"/>
      <c r="F532" s="264"/>
      <c r="G532" s="277"/>
      <c r="H532" s="264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82"/>
      <c r="C533" s="264"/>
      <c r="D533" s="264"/>
      <c r="E533" s="282"/>
      <c r="F533" s="264"/>
      <c r="G533" s="277"/>
      <c r="H533" s="264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82"/>
      <c r="C534" s="264"/>
      <c r="D534" s="264"/>
      <c r="E534" s="282"/>
      <c r="F534" s="264"/>
      <c r="G534" s="277"/>
      <c r="H534" s="264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82"/>
      <c r="C535" s="264"/>
      <c r="D535" s="264"/>
      <c r="E535" s="282"/>
      <c r="F535" s="264"/>
      <c r="G535" s="277"/>
      <c r="H535" s="264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82"/>
      <c r="C536" s="264"/>
      <c r="D536" s="264"/>
      <c r="E536" s="282"/>
      <c r="F536" s="264"/>
      <c r="G536" s="277"/>
      <c r="H536" s="264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82"/>
      <c r="C537" s="264"/>
      <c r="D537" s="264"/>
      <c r="E537" s="282"/>
      <c r="F537" s="264"/>
      <c r="G537" s="277"/>
      <c r="H537" s="264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82"/>
      <c r="C538" s="264"/>
      <c r="D538" s="264"/>
      <c r="E538" s="282"/>
      <c r="F538" s="264"/>
      <c r="G538" s="277"/>
      <c r="H538" s="264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82"/>
      <c r="C539" s="264"/>
      <c r="D539" s="264"/>
      <c r="E539" s="282"/>
      <c r="F539" s="264"/>
      <c r="G539" s="277"/>
      <c r="H539" s="264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82"/>
      <c r="C540" s="264"/>
      <c r="D540" s="264"/>
      <c r="E540" s="282"/>
      <c r="F540" s="264"/>
      <c r="G540" s="277"/>
      <c r="H540" s="264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82"/>
      <c r="C541" s="264"/>
      <c r="D541" s="264"/>
      <c r="E541" s="282"/>
      <c r="F541" s="264"/>
      <c r="G541" s="277"/>
      <c r="H541" s="264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82"/>
      <c r="C542" s="264"/>
      <c r="D542" s="264"/>
      <c r="E542" s="282"/>
      <c r="F542" s="264"/>
      <c r="G542" s="277"/>
      <c r="H542" s="264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82"/>
      <c r="C543" s="264"/>
      <c r="D543" s="264"/>
      <c r="E543" s="282"/>
      <c r="F543" s="264"/>
      <c r="G543" s="277"/>
      <c r="H543" s="264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82"/>
      <c r="C544" s="264"/>
      <c r="D544" s="264"/>
      <c r="E544" s="282"/>
      <c r="F544" s="264"/>
      <c r="G544" s="277"/>
      <c r="H544" s="264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82"/>
      <c r="C545" s="264"/>
      <c r="D545" s="264"/>
      <c r="E545" s="282"/>
      <c r="F545" s="264"/>
      <c r="G545" s="277"/>
      <c r="H545" s="264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82"/>
      <c r="C546" s="264"/>
      <c r="D546" s="264"/>
      <c r="E546" s="282"/>
      <c r="F546" s="264"/>
      <c r="G546" s="277"/>
      <c r="H546" s="264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82"/>
      <c r="C547" s="264"/>
      <c r="D547" s="264"/>
      <c r="E547" s="282"/>
      <c r="F547" s="264"/>
      <c r="G547" s="277"/>
      <c r="H547" s="264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82"/>
      <c r="C548" s="264"/>
      <c r="D548" s="264"/>
      <c r="E548" s="282"/>
      <c r="F548" s="264"/>
      <c r="G548" s="277"/>
      <c r="H548" s="264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82"/>
      <c r="C549" s="264"/>
      <c r="D549" s="264"/>
      <c r="E549" s="282"/>
      <c r="F549" s="264"/>
      <c r="G549" s="277"/>
      <c r="H549" s="264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82"/>
      <c r="C550" s="264"/>
      <c r="D550" s="264"/>
      <c r="E550" s="282"/>
      <c r="F550" s="264"/>
      <c r="G550" s="277"/>
      <c r="H550" s="264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82"/>
      <c r="C551" s="264"/>
      <c r="D551" s="264"/>
      <c r="E551" s="282"/>
      <c r="F551" s="264"/>
      <c r="G551" s="277"/>
      <c r="H551" s="264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82"/>
      <c r="C552" s="264"/>
      <c r="D552" s="264"/>
      <c r="E552" s="282"/>
      <c r="F552" s="264"/>
      <c r="G552" s="277"/>
      <c r="H552" s="264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82"/>
      <c r="C553" s="264"/>
      <c r="D553" s="264"/>
      <c r="E553" s="282"/>
      <c r="F553" s="264"/>
      <c r="G553" s="277"/>
      <c r="H553" s="264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82"/>
      <c r="C554" s="264"/>
      <c r="D554" s="264"/>
      <c r="E554" s="282"/>
      <c r="F554" s="264"/>
      <c r="G554" s="277"/>
      <c r="H554" s="264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82"/>
      <c r="C555" s="264"/>
      <c r="D555" s="264"/>
      <c r="E555" s="282"/>
      <c r="F555" s="264"/>
      <c r="G555" s="277"/>
      <c r="H555" s="264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82"/>
      <c r="C556" s="264"/>
      <c r="D556" s="264"/>
      <c r="E556" s="282"/>
      <c r="F556" s="264"/>
      <c r="G556" s="277"/>
      <c r="H556" s="264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82"/>
      <c r="C557" s="264"/>
      <c r="D557" s="264"/>
      <c r="E557" s="282"/>
      <c r="F557" s="264"/>
      <c r="G557" s="277"/>
      <c r="H557" s="264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82"/>
      <c r="C558" s="264"/>
      <c r="D558" s="264"/>
      <c r="E558" s="282"/>
      <c r="F558" s="264"/>
      <c r="G558" s="277"/>
      <c r="H558" s="264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82"/>
      <c r="C559" s="264"/>
      <c r="D559" s="264"/>
      <c r="E559" s="282"/>
      <c r="F559" s="264"/>
      <c r="G559" s="277"/>
      <c r="H559" s="264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82"/>
      <c r="C560" s="264"/>
      <c r="D560" s="264"/>
      <c r="E560" s="282"/>
      <c r="F560" s="264"/>
      <c r="G560" s="277"/>
      <c r="H560" s="264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82"/>
      <c r="C561" s="264"/>
      <c r="D561" s="264"/>
      <c r="E561" s="282"/>
      <c r="F561" s="264"/>
      <c r="G561" s="277"/>
      <c r="H561" s="264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82"/>
      <c r="C562" s="264"/>
      <c r="D562" s="264"/>
      <c r="E562" s="282"/>
      <c r="F562" s="264"/>
      <c r="G562" s="277"/>
      <c r="H562" s="264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82"/>
      <c r="C563" s="264"/>
      <c r="D563" s="264"/>
      <c r="E563" s="282"/>
      <c r="F563" s="264"/>
      <c r="G563" s="277"/>
      <c r="H563" s="264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82"/>
      <c r="C564" s="264"/>
      <c r="D564" s="264"/>
      <c r="E564" s="282"/>
      <c r="F564" s="264"/>
      <c r="G564" s="277"/>
      <c r="H564" s="264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82"/>
      <c r="C565" s="264"/>
      <c r="D565" s="264"/>
      <c r="E565" s="282"/>
      <c r="F565" s="264"/>
      <c r="G565" s="277"/>
      <c r="H565" s="264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82"/>
      <c r="C566" s="264"/>
      <c r="D566" s="264"/>
      <c r="E566" s="282"/>
      <c r="F566" s="264"/>
      <c r="G566" s="277"/>
      <c r="H566" s="264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82"/>
      <c r="C567" s="264"/>
      <c r="D567" s="264"/>
      <c r="E567" s="282"/>
      <c r="F567" s="264"/>
      <c r="G567" s="277"/>
      <c r="H567" s="264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82"/>
      <c r="C568" s="264"/>
      <c r="D568" s="264"/>
      <c r="E568" s="282"/>
      <c r="F568" s="264"/>
      <c r="G568" s="277"/>
      <c r="H568" s="264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82"/>
      <c r="C569" s="264"/>
      <c r="D569" s="264"/>
      <c r="E569" s="282"/>
      <c r="F569" s="264"/>
      <c r="G569" s="277"/>
      <c r="H569" s="264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82"/>
      <c r="C570" s="264"/>
      <c r="D570" s="264"/>
      <c r="E570" s="282"/>
      <c r="F570" s="264"/>
      <c r="G570" s="277"/>
      <c r="H570" s="264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82"/>
      <c r="C571" s="264"/>
      <c r="D571" s="264"/>
      <c r="E571" s="282"/>
      <c r="F571" s="264"/>
      <c r="G571" s="277"/>
      <c r="H571" s="264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82"/>
      <c r="C572" s="264"/>
      <c r="D572" s="264"/>
      <c r="E572" s="282"/>
      <c r="F572" s="264"/>
      <c r="G572" s="277"/>
      <c r="H572" s="264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82"/>
      <c r="C573" s="264"/>
      <c r="D573" s="264"/>
      <c r="E573" s="282"/>
      <c r="F573" s="264"/>
      <c r="G573" s="277"/>
      <c r="H573" s="264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82"/>
      <c r="C574" s="264"/>
      <c r="D574" s="264"/>
      <c r="E574" s="282"/>
      <c r="F574" s="264"/>
      <c r="G574" s="277"/>
      <c r="H574" s="264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82"/>
      <c r="C575" s="264"/>
      <c r="D575" s="264"/>
      <c r="E575" s="282"/>
      <c r="F575" s="264"/>
      <c r="G575" s="277"/>
      <c r="H575" s="264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82"/>
      <c r="C576" s="264"/>
      <c r="D576" s="264"/>
      <c r="E576" s="282"/>
      <c r="F576" s="264"/>
      <c r="G576" s="277"/>
      <c r="H576" s="264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82"/>
      <c r="C577" s="264"/>
      <c r="D577" s="264"/>
      <c r="E577" s="282"/>
      <c r="F577" s="264"/>
      <c r="G577" s="277"/>
      <c r="H577" s="264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82"/>
      <c r="C578" s="264"/>
      <c r="D578" s="264"/>
      <c r="E578" s="282"/>
      <c r="F578" s="264"/>
      <c r="G578" s="277"/>
      <c r="H578" s="264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82"/>
      <c r="C579" s="264"/>
      <c r="D579" s="264"/>
      <c r="E579" s="282"/>
      <c r="F579" s="264"/>
      <c r="G579" s="277"/>
      <c r="H579" s="264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82"/>
      <c r="C580" s="264"/>
      <c r="D580" s="264"/>
      <c r="E580" s="282"/>
      <c r="F580" s="264"/>
      <c r="G580" s="277"/>
      <c r="H580" s="264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82"/>
      <c r="C581" s="264"/>
      <c r="D581" s="264"/>
      <c r="E581" s="282"/>
      <c r="F581" s="264"/>
      <c r="G581" s="277"/>
      <c r="H581" s="264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82"/>
      <c r="C582" s="264"/>
      <c r="D582" s="264"/>
      <c r="E582" s="282"/>
      <c r="F582" s="264"/>
      <c r="G582" s="277"/>
      <c r="H582" s="264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82"/>
      <c r="C583" s="264"/>
      <c r="D583" s="264"/>
      <c r="E583" s="282"/>
      <c r="F583" s="264"/>
      <c r="G583" s="277"/>
      <c r="H583" s="264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82"/>
      <c r="C584" s="264"/>
      <c r="D584" s="264"/>
      <c r="E584" s="282"/>
      <c r="F584" s="264"/>
      <c r="G584" s="277"/>
      <c r="H584" s="264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82"/>
      <c r="C585" s="264"/>
      <c r="D585" s="264"/>
      <c r="E585" s="282"/>
      <c r="F585" s="264"/>
      <c r="G585" s="277"/>
      <c r="H585" s="264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82"/>
      <c r="C586" s="264"/>
      <c r="D586" s="264"/>
      <c r="E586" s="282"/>
      <c r="F586" s="264"/>
      <c r="G586" s="277"/>
      <c r="H586" s="264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82"/>
      <c r="C587" s="264"/>
      <c r="D587" s="264"/>
      <c r="E587" s="282"/>
      <c r="F587" s="264"/>
      <c r="G587" s="277"/>
      <c r="H587" s="264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82"/>
      <c r="C588" s="264"/>
      <c r="D588" s="264"/>
      <c r="E588" s="282"/>
      <c r="F588" s="264"/>
      <c r="G588" s="277"/>
      <c r="H588" s="264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82"/>
      <c r="C589" s="264"/>
      <c r="D589" s="264"/>
      <c r="E589" s="282"/>
      <c r="F589" s="264"/>
      <c r="G589" s="277"/>
      <c r="H589" s="264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82"/>
      <c r="C590" s="264"/>
      <c r="D590" s="264"/>
      <c r="E590" s="282"/>
      <c r="F590" s="264"/>
      <c r="G590" s="277"/>
      <c r="H590" s="264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82"/>
      <c r="C591" s="264"/>
      <c r="D591" s="264"/>
      <c r="E591" s="282"/>
      <c r="F591" s="264"/>
      <c r="G591" s="277"/>
      <c r="H591" s="264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82"/>
      <c r="C592" s="264"/>
      <c r="D592" s="264"/>
      <c r="E592" s="282"/>
      <c r="F592" s="264"/>
      <c r="G592" s="277"/>
      <c r="H592" s="264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82"/>
      <c r="C593" s="264"/>
      <c r="D593" s="264"/>
      <c r="E593" s="282"/>
      <c r="F593" s="264"/>
      <c r="G593" s="277"/>
      <c r="H593" s="264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82"/>
      <c r="C594" s="264"/>
      <c r="D594" s="264"/>
      <c r="E594" s="282"/>
      <c r="F594" s="264"/>
      <c r="G594" s="277"/>
      <c r="H594" s="264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82"/>
      <c r="C595" s="264"/>
      <c r="D595" s="264"/>
      <c r="E595" s="282"/>
      <c r="F595" s="264"/>
      <c r="G595" s="277"/>
      <c r="H595" s="264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82"/>
      <c r="C596" s="264"/>
      <c r="D596" s="264"/>
      <c r="E596" s="282"/>
      <c r="F596" s="264"/>
      <c r="G596" s="277"/>
      <c r="H596" s="264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82"/>
      <c r="C597" s="264"/>
      <c r="D597" s="264"/>
      <c r="E597" s="282"/>
      <c r="F597" s="264"/>
      <c r="G597" s="277"/>
      <c r="H597" s="264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82"/>
      <c r="C598" s="264"/>
      <c r="D598" s="264"/>
      <c r="E598" s="282"/>
      <c r="F598" s="264"/>
      <c r="G598" s="277"/>
      <c r="H598" s="264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82"/>
      <c r="C599" s="264"/>
      <c r="D599" s="264"/>
      <c r="E599" s="282"/>
      <c r="F599" s="264"/>
      <c r="G599" s="277"/>
      <c r="H599" s="264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82"/>
      <c r="C600" s="264"/>
      <c r="D600" s="264"/>
      <c r="E600" s="282"/>
      <c r="F600" s="264"/>
      <c r="G600" s="277"/>
      <c r="H600" s="264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82"/>
      <c r="C601" s="264"/>
      <c r="D601" s="264"/>
      <c r="E601" s="282"/>
      <c r="F601" s="264"/>
      <c r="G601" s="277"/>
      <c r="H601" s="264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82"/>
      <c r="C602" s="264"/>
      <c r="D602" s="264"/>
      <c r="E602" s="282"/>
      <c r="F602" s="264"/>
      <c r="G602" s="277"/>
      <c r="H602" s="264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82"/>
      <c r="C603" s="264"/>
      <c r="D603" s="264"/>
      <c r="E603" s="282"/>
      <c r="F603" s="264"/>
      <c r="G603" s="277"/>
      <c r="H603" s="264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82"/>
      <c r="C604" s="264"/>
      <c r="D604" s="264"/>
      <c r="E604" s="282"/>
      <c r="F604" s="264"/>
      <c r="G604" s="277"/>
      <c r="H604" s="264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82"/>
      <c r="C605" s="264"/>
      <c r="D605" s="264"/>
      <c r="E605" s="282"/>
      <c r="F605" s="264"/>
      <c r="G605" s="277"/>
      <c r="H605" s="264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82"/>
      <c r="C606" s="264"/>
      <c r="D606" s="264"/>
      <c r="E606" s="282"/>
      <c r="F606" s="264"/>
      <c r="G606" s="277"/>
      <c r="H606" s="264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82"/>
      <c r="C607" s="264"/>
      <c r="D607" s="264"/>
      <c r="E607" s="282"/>
      <c r="F607" s="264"/>
      <c r="G607" s="277"/>
      <c r="H607" s="264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82"/>
      <c r="C608" s="264"/>
      <c r="D608" s="264"/>
      <c r="E608" s="282"/>
      <c r="F608" s="264"/>
      <c r="G608" s="277"/>
      <c r="H608" s="264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82"/>
      <c r="C609" s="264"/>
      <c r="D609" s="264"/>
      <c r="E609" s="282"/>
      <c r="F609" s="264"/>
      <c r="G609" s="277"/>
      <c r="H609" s="264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82"/>
      <c r="C610" s="264"/>
      <c r="D610" s="264"/>
      <c r="E610" s="282"/>
      <c r="F610" s="264"/>
      <c r="G610" s="277"/>
      <c r="H610" s="264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82"/>
      <c r="C611" s="264"/>
      <c r="D611" s="264"/>
      <c r="E611" s="282"/>
      <c r="F611" s="264"/>
      <c r="G611" s="277"/>
      <c r="H611" s="264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82"/>
      <c r="C612" s="264"/>
      <c r="D612" s="264"/>
      <c r="E612" s="282"/>
      <c r="F612" s="264"/>
      <c r="G612" s="277"/>
      <c r="H612" s="264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82"/>
      <c r="C613" s="264"/>
      <c r="D613" s="264"/>
      <c r="E613" s="282"/>
      <c r="F613" s="264"/>
      <c r="G613" s="277"/>
      <c r="H613" s="264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82"/>
      <c r="C614" s="264"/>
      <c r="D614" s="264"/>
      <c r="E614" s="282"/>
      <c r="F614" s="264"/>
      <c r="G614" s="277"/>
      <c r="H614" s="264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82"/>
      <c r="C615" s="264"/>
      <c r="D615" s="264"/>
      <c r="E615" s="282"/>
      <c r="F615" s="264"/>
      <c r="G615" s="277"/>
      <c r="H615" s="264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82"/>
      <c r="C616" s="264"/>
      <c r="D616" s="264"/>
      <c r="E616" s="282"/>
      <c r="F616" s="264"/>
      <c r="G616" s="277"/>
      <c r="H616" s="264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82"/>
      <c r="C617" s="264"/>
      <c r="D617" s="264"/>
      <c r="E617" s="282"/>
      <c r="F617" s="264"/>
      <c r="G617" s="277"/>
      <c r="H617" s="264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82"/>
      <c r="C618" s="264"/>
      <c r="D618" s="264"/>
      <c r="E618" s="282"/>
      <c r="F618" s="264"/>
      <c r="G618" s="277"/>
      <c r="H618" s="264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82"/>
      <c r="C619" s="264"/>
      <c r="D619" s="264"/>
      <c r="E619" s="282"/>
      <c r="F619" s="264"/>
      <c r="G619" s="277"/>
      <c r="H619" s="264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82"/>
      <c r="C620" s="264"/>
      <c r="D620" s="264"/>
      <c r="E620" s="282"/>
      <c r="F620" s="264"/>
      <c r="G620" s="277"/>
      <c r="H620" s="264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82"/>
      <c r="C621" s="264"/>
      <c r="D621" s="264"/>
      <c r="E621" s="282"/>
      <c r="F621" s="264"/>
      <c r="G621" s="277"/>
      <c r="H621" s="264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82"/>
      <c r="C622" s="264"/>
      <c r="D622" s="264"/>
      <c r="E622" s="282"/>
      <c r="F622" s="264"/>
      <c r="G622" s="277"/>
      <c r="H622" s="264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82"/>
      <c r="C623" s="264"/>
      <c r="D623" s="264"/>
      <c r="E623" s="282"/>
      <c r="F623" s="264"/>
      <c r="G623" s="277"/>
      <c r="H623" s="264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82"/>
      <c r="C624" s="264"/>
      <c r="D624" s="264"/>
      <c r="E624" s="282"/>
      <c r="F624" s="264"/>
      <c r="G624" s="277"/>
      <c r="H624" s="264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82"/>
      <c r="C625" s="264"/>
      <c r="D625" s="264"/>
      <c r="E625" s="282"/>
      <c r="F625" s="264"/>
      <c r="G625" s="277"/>
      <c r="H625" s="264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82"/>
      <c r="C626" s="264"/>
      <c r="D626" s="264"/>
      <c r="E626" s="282"/>
      <c r="F626" s="264"/>
      <c r="G626" s="277"/>
      <c r="H626" s="264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82"/>
      <c r="C627" s="264"/>
      <c r="D627" s="264"/>
      <c r="E627" s="282"/>
      <c r="F627" s="264"/>
      <c r="G627" s="277"/>
      <c r="H627" s="264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82"/>
      <c r="C628" s="264"/>
      <c r="D628" s="264"/>
      <c r="E628" s="282"/>
      <c r="F628" s="264"/>
      <c r="G628" s="277"/>
      <c r="H628" s="264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82"/>
      <c r="C629" s="264"/>
      <c r="D629" s="264"/>
      <c r="E629" s="282"/>
      <c r="F629" s="264"/>
      <c r="G629" s="277"/>
      <c r="H629" s="264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82"/>
      <c r="C630" s="264"/>
      <c r="D630" s="264"/>
      <c r="E630" s="282"/>
      <c r="F630" s="264"/>
      <c r="G630" s="277"/>
      <c r="H630" s="264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82"/>
      <c r="C631" s="264"/>
      <c r="D631" s="264"/>
      <c r="E631" s="282"/>
      <c r="F631" s="264"/>
      <c r="G631" s="277"/>
      <c r="H631" s="264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82"/>
      <c r="C632" s="264"/>
      <c r="D632" s="264"/>
      <c r="E632" s="282"/>
      <c r="F632" s="264"/>
      <c r="G632" s="277"/>
      <c r="H632" s="264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82"/>
      <c r="C633" s="264"/>
      <c r="D633" s="264"/>
      <c r="E633" s="282"/>
      <c r="F633" s="264"/>
      <c r="G633" s="277"/>
      <c r="H633" s="264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82"/>
      <c r="C634" s="264"/>
      <c r="D634" s="264"/>
      <c r="E634" s="282"/>
      <c r="F634" s="264"/>
      <c r="G634" s="277"/>
      <c r="H634" s="264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82"/>
      <c r="C635" s="264"/>
      <c r="D635" s="264"/>
      <c r="E635" s="282"/>
      <c r="F635" s="264"/>
      <c r="G635" s="277"/>
      <c r="H635" s="264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82"/>
      <c r="C636" s="264"/>
      <c r="D636" s="264"/>
      <c r="E636" s="282"/>
      <c r="F636" s="264"/>
      <c r="G636" s="277"/>
      <c r="H636" s="264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82"/>
      <c r="C637" s="264"/>
      <c r="D637" s="264"/>
      <c r="E637" s="282"/>
      <c r="F637" s="264"/>
      <c r="G637" s="277"/>
      <c r="H637" s="264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82"/>
      <c r="C638" s="264"/>
      <c r="D638" s="264"/>
      <c r="E638" s="282"/>
      <c r="F638" s="264"/>
      <c r="G638" s="277"/>
      <c r="H638" s="264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82"/>
      <c r="C639" s="264"/>
      <c r="D639" s="264"/>
      <c r="E639" s="282"/>
      <c r="F639" s="264"/>
      <c r="G639" s="277"/>
      <c r="H639" s="264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82"/>
      <c r="C640" s="264"/>
      <c r="D640" s="264"/>
      <c r="E640" s="282"/>
      <c r="F640" s="264"/>
      <c r="G640" s="277"/>
      <c r="H640" s="264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82"/>
      <c r="C641" s="264"/>
      <c r="D641" s="264"/>
      <c r="E641" s="282"/>
      <c r="F641" s="264"/>
      <c r="G641" s="277"/>
      <c r="H641" s="264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82"/>
      <c r="C642" s="264"/>
      <c r="D642" s="264"/>
      <c r="E642" s="282"/>
      <c r="F642" s="264"/>
      <c r="G642" s="277"/>
      <c r="H642" s="264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82"/>
      <c r="C643" s="264"/>
      <c r="D643" s="264"/>
      <c r="E643" s="282"/>
      <c r="F643" s="264"/>
      <c r="G643" s="277"/>
      <c r="H643" s="264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82"/>
      <c r="C644" s="264"/>
      <c r="D644" s="264"/>
      <c r="E644" s="282"/>
      <c r="F644" s="264"/>
      <c r="G644" s="277"/>
      <c r="H644" s="264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82"/>
      <c r="C645" s="264"/>
      <c r="D645" s="264"/>
      <c r="E645" s="282"/>
      <c r="F645" s="264"/>
      <c r="G645" s="277"/>
      <c r="H645" s="264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82"/>
      <c r="C646" s="264"/>
      <c r="D646" s="264"/>
      <c r="E646" s="282"/>
      <c r="F646" s="264"/>
      <c r="G646" s="277"/>
      <c r="H646" s="264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82"/>
      <c r="C647" s="264"/>
      <c r="D647" s="264"/>
      <c r="E647" s="282"/>
      <c r="F647" s="264"/>
      <c r="G647" s="277"/>
      <c r="H647" s="264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82"/>
      <c r="C648" s="264"/>
      <c r="D648" s="264"/>
      <c r="E648" s="282"/>
      <c r="F648" s="264"/>
      <c r="G648" s="277"/>
      <c r="H648" s="264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82"/>
      <c r="C649" s="264"/>
      <c r="D649" s="264"/>
      <c r="E649" s="282"/>
      <c r="F649" s="264"/>
      <c r="G649" s="277"/>
      <c r="H649" s="264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82"/>
      <c r="C650" s="264"/>
      <c r="D650" s="264"/>
      <c r="E650" s="282"/>
      <c r="F650" s="264"/>
      <c r="G650" s="277"/>
      <c r="H650" s="264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82"/>
      <c r="C651" s="264"/>
      <c r="D651" s="264"/>
      <c r="E651" s="282"/>
      <c r="F651" s="264"/>
      <c r="G651" s="277"/>
      <c r="H651" s="264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82"/>
      <c r="C652" s="264"/>
      <c r="D652" s="264"/>
      <c r="E652" s="282"/>
      <c r="F652" s="264"/>
      <c r="G652" s="277"/>
      <c r="H652" s="264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82"/>
      <c r="C653" s="264"/>
      <c r="D653" s="264"/>
      <c r="E653" s="282"/>
      <c r="F653" s="264"/>
      <c r="G653" s="277"/>
      <c r="H653" s="264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82"/>
      <c r="C654" s="264"/>
      <c r="D654" s="264"/>
      <c r="E654" s="282"/>
      <c r="F654" s="264"/>
      <c r="G654" s="277"/>
      <c r="H654" s="264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82"/>
      <c r="C655" s="264"/>
      <c r="D655" s="264"/>
      <c r="E655" s="282"/>
      <c r="F655" s="264"/>
      <c r="G655" s="277"/>
      <c r="H655" s="264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82"/>
      <c r="C656" s="264"/>
      <c r="D656" s="264"/>
      <c r="E656" s="282"/>
      <c r="F656" s="264"/>
      <c r="G656" s="277"/>
      <c r="H656" s="264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82"/>
      <c r="C657" s="264"/>
      <c r="D657" s="264"/>
      <c r="E657" s="282"/>
      <c r="F657" s="264"/>
      <c r="G657" s="277"/>
      <c r="H657" s="264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82"/>
      <c r="C658" s="264"/>
      <c r="D658" s="264"/>
      <c r="E658" s="282"/>
      <c r="F658" s="264"/>
      <c r="G658" s="277"/>
      <c r="H658" s="264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82"/>
      <c r="C659" s="264"/>
      <c r="D659" s="264"/>
      <c r="E659" s="282"/>
      <c r="F659" s="264"/>
      <c r="G659" s="277"/>
      <c r="H659" s="264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82"/>
      <c r="C660" s="264"/>
      <c r="D660" s="264"/>
      <c r="E660" s="282"/>
      <c r="F660" s="264"/>
      <c r="G660" s="277"/>
      <c r="H660" s="264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82"/>
      <c r="C661" s="264"/>
      <c r="D661" s="264"/>
      <c r="E661" s="282"/>
      <c r="F661" s="264"/>
      <c r="G661" s="277"/>
      <c r="H661" s="264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82"/>
      <c r="C662" s="264"/>
      <c r="D662" s="264"/>
      <c r="E662" s="282"/>
      <c r="F662" s="264"/>
      <c r="G662" s="277"/>
      <c r="H662" s="264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82"/>
      <c r="C663" s="264"/>
      <c r="D663" s="264"/>
      <c r="E663" s="282"/>
      <c r="F663" s="264"/>
      <c r="G663" s="277"/>
      <c r="H663" s="264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82"/>
      <c r="C664" s="264"/>
      <c r="D664" s="264"/>
      <c r="E664" s="282"/>
      <c r="F664" s="264"/>
      <c r="G664" s="277"/>
      <c r="H664" s="264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82"/>
      <c r="C665" s="264"/>
      <c r="D665" s="264"/>
      <c r="E665" s="282"/>
      <c r="F665" s="264"/>
      <c r="G665" s="277"/>
      <c r="H665" s="264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82"/>
      <c r="C666" s="264"/>
      <c r="D666" s="264"/>
      <c r="E666" s="282"/>
      <c r="F666" s="264"/>
      <c r="G666" s="277"/>
      <c r="H666" s="264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82"/>
      <c r="C667" s="264"/>
      <c r="D667" s="264"/>
      <c r="E667" s="282"/>
      <c r="F667" s="264"/>
      <c r="G667" s="277"/>
      <c r="H667" s="264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82"/>
      <c r="C668" s="264"/>
      <c r="D668" s="264"/>
      <c r="E668" s="282"/>
      <c r="F668" s="264"/>
      <c r="G668" s="277"/>
      <c r="H668" s="264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82"/>
      <c r="C669" s="264"/>
      <c r="D669" s="264"/>
      <c r="E669" s="282"/>
      <c r="F669" s="264"/>
      <c r="G669" s="277"/>
      <c r="H669" s="264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82"/>
      <c r="C670" s="264"/>
      <c r="D670" s="264"/>
      <c r="E670" s="282"/>
      <c r="F670" s="264"/>
      <c r="G670" s="277"/>
      <c r="H670" s="264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82"/>
      <c r="C671" s="264"/>
      <c r="D671" s="264"/>
      <c r="E671" s="282"/>
      <c r="F671" s="264"/>
      <c r="G671" s="277"/>
      <c r="H671" s="264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82"/>
      <c r="C672" s="264"/>
      <c r="D672" s="264"/>
      <c r="E672" s="282"/>
      <c r="F672" s="264"/>
      <c r="G672" s="277"/>
      <c r="H672" s="264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82"/>
      <c r="C673" s="264"/>
      <c r="D673" s="264"/>
      <c r="E673" s="282"/>
      <c r="F673" s="264"/>
      <c r="G673" s="277"/>
      <c r="H673" s="264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82"/>
      <c r="C674" s="264"/>
      <c r="D674" s="264"/>
      <c r="E674" s="282"/>
      <c r="F674" s="264"/>
      <c r="G674" s="277"/>
      <c r="H674" s="264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82"/>
      <c r="C675" s="264"/>
      <c r="D675" s="264"/>
      <c r="E675" s="282"/>
      <c r="F675" s="264"/>
      <c r="G675" s="277"/>
      <c r="H675" s="264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82"/>
      <c r="C676" s="264"/>
      <c r="D676" s="264"/>
      <c r="E676" s="282"/>
      <c r="F676" s="264"/>
      <c r="G676" s="277"/>
      <c r="H676" s="264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82"/>
      <c r="C677" s="264"/>
      <c r="D677" s="264"/>
      <c r="E677" s="282"/>
      <c r="F677" s="264"/>
      <c r="G677" s="277"/>
      <c r="H677" s="264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82"/>
      <c r="C678" s="264"/>
      <c r="D678" s="264"/>
      <c r="E678" s="282"/>
      <c r="F678" s="264"/>
      <c r="G678" s="277"/>
      <c r="H678" s="264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82"/>
      <c r="C679" s="264"/>
      <c r="D679" s="264"/>
      <c r="E679" s="282"/>
      <c r="F679" s="264"/>
      <c r="G679" s="277"/>
      <c r="H679" s="264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82"/>
      <c r="C680" s="264"/>
      <c r="D680" s="264"/>
      <c r="E680" s="282"/>
      <c r="F680" s="264"/>
      <c r="G680" s="277"/>
      <c r="H680" s="264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82"/>
      <c r="C681" s="264"/>
      <c r="D681" s="264"/>
      <c r="E681" s="282"/>
      <c r="F681" s="264"/>
      <c r="G681" s="277"/>
      <c r="H681" s="264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82"/>
      <c r="C682" s="264"/>
      <c r="D682" s="264"/>
      <c r="E682" s="282"/>
      <c r="F682" s="264"/>
      <c r="G682" s="277"/>
      <c r="H682" s="264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82"/>
      <c r="C683" s="264"/>
      <c r="D683" s="264"/>
      <c r="E683" s="282"/>
      <c r="F683" s="264"/>
      <c r="G683" s="277"/>
      <c r="H683" s="264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82"/>
      <c r="C684" s="264"/>
      <c r="D684" s="264"/>
      <c r="E684" s="282"/>
      <c r="F684" s="264"/>
      <c r="G684" s="277"/>
      <c r="H684" s="264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82"/>
      <c r="C685" s="264"/>
      <c r="D685" s="264"/>
      <c r="E685" s="282"/>
      <c r="F685" s="264"/>
      <c r="G685" s="277"/>
      <c r="H685" s="264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82"/>
      <c r="C686" s="264"/>
      <c r="D686" s="264"/>
      <c r="E686" s="282"/>
      <c r="F686" s="264"/>
      <c r="G686" s="277"/>
      <c r="H686" s="264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82"/>
      <c r="C687" s="264"/>
      <c r="D687" s="264"/>
      <c r="E687" s="282"/>
      <c r="F687" s="264"/>
      <c r="G687" s="277"/>
      <c r="H687" s="264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82"/>
      <c r="C688" s="264"/>
      <c r="D688" s="264"/>
      <c r="E688" s="282"/>
      <c r="F688" s="264"/>
      <c r="G688" s="277"/>
      <c r="H688" s="264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82"/>
      <c r="C689" s="264"/>
      <c r="D689" s="264"/>
      <c r="E689" s="282"/>
      <c r="F689" s="264"/>
      <c r="G689" s="277"/>
      <c r="H689" s="264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82"/>
      <c r="C690" s="264"/>
      <c r="D690" s="264"/>
      <c r="E690" s="282"/>
      <c r="F690" s="264"/>
      <c r="G690" s="277"/>
      <c r="H690" s="264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82"/>
      <c r="C691" s="264"/>
      <c r="D691" s="264"/>
      <c r="E691" s="282"/>
      <c r="F691" s="264"/>
      <c r="G691" s="277"/>
      <c r="H691" s="264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82"/>
      <c r="C692" s="264"/>
      <c r="D692" s="264"/>
      <c r="E692" s="282"/>
      <c r="F692" s="264"/>
      <c r="G692" s="277"/>
      <c r="H692" s="264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82"/>
      <c r="C693" s="264"/>
      <c r="D693" s="264"/>
      <c r="E693" s="282"/>
      <c r="F693" s="264"/>
      <c r="G693" s="277"/>
      <c r="H693" s="264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82"/>
      <c r="C694" s="264"/>
      <c r="D694" s="264"/>
      <c r="E694" s="282"/>
      <c r="F694" s="264"/>
      <c r="G694" s="277"/>
      <c r="H694" s="264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82"/>
      <c r="C695" s="264"/>
      <c r="D695" s="264"/>
      <c r="E695" s="282"/>
      <c r="F695" s="264"/>
      <c r="G695" s="277"/>
      <c r="H695" s="264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82"/>
      <c r="C696" s="264"/>
      <c r="D696" s="264"/>
      <c r="E696" s="282"/>
      <c r="F696" s="264"/>
      <c r="G696" s="277"/>
      <c r="H696" s="264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82"/>
      <c r="C697" s="264"/>
      <c r="D697" s="264"/>
      <c r="E697" s="282"/>
      <c r="F697" s="264"/>
      <c r="G697" s="277"/>
      <c r="H697" s="264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82"/>
      <c r="C698" s="264"/>
      <c r="D698" s="264"/>
      <c r="E698" s="282"/>
      <c r="F698" s="264"/>
      <c r="G698" s="277"/>
      <c r="H698" s="264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82"/>
      <c r="C699" s="264"/>
      <c r="D699" s="264"/>
      <c r="E699" s="282"/>
      <c r="F699" s="264"/>
      <c r="G699" s="277"/>
      <c r="H699" s="264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82"/>
      <c r="C700" s="264"/>
      <c r="D700" s="264"/>
      <c r="E700" s="282"/>
      <c r="F700" s="264"/>
      <c r="G700" s="277"/>
      <c r="H700" s="264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82"/>
      <c r="C701" s="264"/>
      <c r="D701" s="264"/>
      <c r="E701" s="282"/>
      <c r="F701" s="264"/>
      <c r="G701" s="277"/>
      <c r="H701" s="264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82"/>
      <c r="C702" s="264"/>
      <c r="D702" s="264"/>
      <c r="E702" s="282"/>
      <c r="F702" s="264"/>
      <c r="G702" s="277"/>
      <c r="H702" s="264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82"/>
      <c r="C703" s="264"/>
      <c r="D703" s="264"/>
      <c r="E703" s="282"/>
      <c r="F703" s="264"/>
      <c r="G703" s="277"/>
      <c r="H703" s="264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82"/>
      <c r="C704" s="264"/>
      <c r="D704" s="264"/>
      <c r="E704" s="282"/>
      <c r="F704" s="264"/>
      <c r="G704" s="277"/>
      <c r="H704" s="264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82"/>
      <c r="C705" s="264"/>
      <c r="D705" s="264"/>
      <c r="E705" s="282"/>
      <c r="F705" s="264"/>
      <c r="G705" s="277"/>
      <c r="H705" s="264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82"/>
      <c r="C706" s="264"/>
      <c r="D706" s="264"/>
      <c r="E706" s="282"/>
      <c r="F706" s="264"/>
      <c r="G706" s="277"/>
      <c r="H706" s="264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82"/>
      <c r="C707" s="264"/>
      <c r="D707" s="264"/>
      <c r="E707" s="282"/>
      <c r="F707" s="264"/>
      <c r="G707" s="277"/>
      <c r="H707" s="264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82"/>
      <c r="C708" s="264"/>
      <c r="D708" s="264"/>
      <c r="E708" s="282"/>
      <c r="F708" s="264"/>
      <c r="G708" s="277"/>
      <c r="H708" s="264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82"/>
      <c r="C709" s="264"/>
      <c r="D709" s="264"/>
      <c r="E709" s="282"/>
      <c r="F709" s="264"/>
      <c r="G709" s="277"/>
      <c r="H709" s="264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82"/>
      <c r="C710" s="264"/>
      <c r="D710" s="264"/>
      <c r="E710" s="282"/>
      <c r="F710" s="264"/>
      <c r="G710" s="277"/>
      <c r="H710" s="264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82"/>
      <c r="C711" s="264"/>
      <c r="D711" s="264"/>
      <c r="E711" s="282"/>
      <c r="F711" s="264"/>
      <c r="G711" s="277"/>
      <c r="H711" s="264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82"/>
      <c r="C712" s="264"/>
      <c r="D712" s="264"/>
      <c r="E712" s="282"/>
      <c r="F712" s="264"/>
      <c r="G712" s="277"/>
      <c r="H712" s="264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82"/>
      <c r="C713" s="264"/>
      <c r="D713" s="264"/>
      <c r="E713" s="282"/>
      <c r="F713" s="264"/>
      <c r="G713" s="277"/>
      <c r="H713" s="264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82"/>
      <c r="C714" s="264"/>
      <c r="D714" s="264"/>
      <c r="E714" s="282"/>
      <c r="F714" s="264"/>
      <c r="G714" s="277"/>
      <c r="H714" s="264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82"/>
      <c r="C715" s="264"/>
      <c r="D715" s="264"/>
      <c r="E715" s="282"/>
      <c r="F715" s="264"/>
      <c r="G715" s="277"/>
      <c r="H715" s="264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82"/>
      <c r="C716" s="264"/>
      <c r="D716" s="264"/>
      <c r="E716" s="282"/>
      <c r="F716" s="264"/>
      <c r="G716" s="277"/>
      <c r="H716" s="264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82"/>
      <c r="C717" s="264"/>
      <c r="D717" s="264"/>
      <c r="E717" s="282"/>
      <c r="F717" s="264"/>
      <c r="G717" s="277"/>
      <c r="H717" s="264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82"/>
      <c r="C718" s="264"/>
      <c r="D718" s="264"/>
      <c r="E718" s="282"/>
      <c r="F718" s="264"/>
      <c r="G718" s="277"/>
      <c r="H718" s="264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82"/>
      <c r="C719" s="264"/>
      <c r="D719" s="264"/>
      <c r="E719" s="282"/>
      <c r="F719" s="264"/>
      <c r="G719" s="277"/>
      <c r="H719" s="264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82"/>
      <c r="C720" s="264"/>
      <c r="D720" s="264"/>
      <c r="E720" s="282"/>
      <c r="F720" s="264"/>
      <c r="G720" s="277"/>
      <c r="H720" s="264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82"/>
      <c r="C721" s="264"/>
      <c r="D721" s="264"/>
      <c r="E721" s="282"/>
      <c r="F721" s="264"/>
      <c r="G721" s="277"/>
      <c r="H721" s="264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82"/>
      <c r="C722" s="264"/>
      <c r="D722" s="264"/>
      <c r="E722" s="282"/>
      <c r="F722" s="264"/>
      <c r="G722" s="277"/>
      <c r="H722" s="264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82"/>
      <c r="C723" s="264"/>
      <c r="D723" s="264"/>
      <c r="E723" s="282"/>
      <c r="F723" s="264"/>
      <c r="G723" s="277"/>
      <c r="H723" s="264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82"/>
      <c r="C724" s="264"/>
      <c r="D724" s="264"/>
      <c r="E724" s="282"/>
      <c r="F724" s="264"/>
      <c r="G724" s="277"/>
      <c r="H724" s="264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82"/>
      <c r="C725" s="264"/>
      <c r="D725" s="264"/>
      <c r="E725" s="282"/>
      <c r="F725" s="264"/>
      <c r="G725" s="277"/>
      <c r="H725" s="264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82"/>
      <c r="C726" s="264"/>
      <c r="D726" s="264"/>
      <c r="E726" s="282"/>
      <c r="F726" s="264"/>
      <c r="G726" s="277"/>
      <c r="H726" s="264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82"/>
      <c r="C727" s="264"/>
      <c r="D727" s="264"/>
      <c r="E727" s="282"/>
      <c r="F727" s="264"/>
      <c r="G727" s="277"/>
      <c r="H727" s="264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82"/>
      <c r="C728" s="264"/>
      <c r="D728" s="264"/>
      <c r="E728" s="282"/>
      <c r="F728" s="264"/>
      <c r="G728" s="277"/>
      <c r="H728" s="264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82"/>
      <c r="C729" s="264"/>
      <c r="D729" s="264"/>
      <c r="E729" s="282"/>
      <c r="F729" s="264"/>
      <c r="G729" s="277"/>
      <c r="H729" s="264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82"/>
      <c r="C730" s="264"/>
      <c r="D730" s="264"/>
      <c r="E730" s="282"/>
      <c r="F730" s="264"/>
      <c r="G730" s="277"/>
      <c r="H730" s="264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82"/>
      <c r="C731" s="264"/>
      <c r="D731" s="264"/>
      <c r="E731" s="282"/>
      <c r="F731" s="264"/>
      <c r="G731" s="277"/>
      <c r="H731" s="264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82"/>
      <c r="C732" s="264"/>
      <c r="D732" s="264"/>
      <c r="E732" s="282"/>
      <c r="F732" s="264"/>
      <c r="G732" s="277"/>
      <c r="H732" s="264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82"/>
      <c r="C733" s="264"/>
      <c r="D733" s="264"/>
      <c r="E733" s="282"/>
      <c r="F733" s="264"/>
      <c r="G733" s="277"/>
      <c r="H733" s="264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82"/>
      <c r="C734" s="264"/>
      <c r="D734" s="264"/>
      <c r="E734" s="282"/>
      <c r="F734" s="264"/>
      <c r="G734" s="277"/>
      <c r="H734" s="264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82"/>
      <c r="C735" s="264"/>
      <c r="D735" s="264"/>
      <c r="E735" s="282"/>
      <c r="F735" s="264"/>
      <c r="G735" s="277"/>
      <c r="H735" s="264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82"/>
      <c r="C736" s="264"/>
      <c r="D736" s="264"/>
      <c r="E736" s="282"/>
      <c r="F736" s="264"/>
      <c r="G736" s="277"/>
      <c r="H736" s="264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82"/>
      <c r="C737" s="264"/>
      <c r="D737" s="264"/>
      <c r="E737" s="282"/>
      <c r="F737" s="264"/>
      <c r="G737" s="277"/>
      <c r="H737" s="264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82"/>
      <c r="C738" s="264"/>
      <c r="D738" s="264"/>
      <c r="E738" s="282"/>
      <c r="F738" s="264"/>
      <c r="G738" s="277"/>
      <c r="H738" s="264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82"/>
      <c r="C739" s="264"/>
      <c r="D739" s="264"/>
      <c r="E739" s="282"/>
      <c r="F739" s="264"/>
      <c r="G739" s="277"/>
      <c r="H739" s="264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82"/>
      <c r="C740" s="264"/>
      <c r="D740" s="264"/>
      <c r="E740" s="282"/>
      <c r="F740" s="264"/>
      <c r="G740" s="277"/>
      <c r="H740" s="264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82"/>
      <c r="C741" s="264"/>
      <c r="D741" s="264"/>
      <c r="E741" s="282"/>
      <c r="F741" s="264"/>
      <c r="G741" s="277"/>
      <c r="H741" s="264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82"/>
      <c r="C742" s="264"/>
      <c r="D742" s="264"/>
      <c r="E742" s="282"/>
      <c r="F742" s="264"/>
      <c r="G742" s="277"/>
      <c r="H742" s="264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82"/>
      <c r="C743" s="264"/>
      <c r="D743" s="264"/>
      <c r="E743" s="282"/>
      <c r="F743" s="264"/>
      <c r="G743" s="277"/>
      <c r="H743" s="264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82"/>
      <c r="C744" s="264"/>
      <c r="D744" s="264"/>
      <c r="E744" s="282"/>
      <c r="F744" s="264"/>
      <c r="G744" s="277"/>
      <c r="H744" s="264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82"/>
      <c r="C745" s="264"/>
      <c r="D745" s="264"/>
      <c r="E745" s="282"/>
      <c r="F745" s="264"/>
      <c r="G745" s="277"/>
      <c r="H745" s="264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82"/>
      <c r="C746" s="264"/>
      <c r="D746" s="264"/>
      <c r="E746" s="282"/>
      <c r="F746" s="264"/>
      <c r="G746" s="277"/>
      <c r="H746" s="264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82"/>
      <c r="C747" s="264"/>
      <c r="D747" s="264"/>
      <c r="E747" s="282"/>
      <c r="F747" s="264"/>
      <c r="G747" s="277"/>
      <c r="H747" s="264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82"/>
      <c r="C748" s="264"/>
      <c r="D748" s="264"/>
      <c r="E748" s="282"/>
      <c r="F748" s="264"/>
      <c r="G748" s="277"/>
      <c r="H748" s="264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82"/>
      <c r="C749" s="264"/>
      <c r="D749" s="264"/>
      <c r="E749" s="282"/>
      <c r="F749" s="264"/>
      <c r="G749" s="277"/>
      <c r="H749" s="264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82"/>
      <c r="C750" s="264"/>
      <c r="D750" s="264"/>
      <c r="E750" s="282"/>
      <c r="F750" s="264"/>
      <c r="G750" s="277"/>
      <c r="H750" s="264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82"/>
      <c r="C751" s="264"/>
      <c r="D751" s="264"/>
      <c r="E751" s="282"/>
      <c r="F751" s="264"/>
      <c r="G751" s="277"/>
      <c r="H751" s="264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82"/>
      <c r="C752" s="264"/>
      <c r="D752" s="264"/>
      <c r="E752" s="282"/>
      <c r="F752" s="264"/>
      <c r="G752" s="277"/>
      <c r="H752" s="264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82"/>
      <c r="C753" s="264"/>
      <c r="D753" s="264"/>
      <c r="E753" s="282"/>
      <c r="F753" s="264"/>
      <c r="G753" s="277"/>
      <c r="H753" s="264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82"/>
      <c r="C754" s="264"/>
      <c r="D754" s="264"/>
      <c r="E754" s="282"/>
      <c r="F754" s="264"/>
      <c r="G754" s="277"/>
      <c r="H754" s="264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82"/>
      <c r="C755" s="264"/>
      <c r="D755" s="264"/>
      <c r="E755" s="282"/>
      <c r="F755" s="264"/>
      <c r="G755" s="277"/>
      <c r="H755" s="264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82"/>
      <c r="C756" s="264"/>
      <c r="D756" s="264"/>
      <c r="E756" s="282"/>
      <c r="F756" s="264"/>
      <c r="G756" s="277"/>
      <c r="H756" s="264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82"/>
      <c r="C757" s="264"/>
      <c r="D757" s="264"/>
      <c r="E757" s="282"/>
      <c r="F757" s="264"/>
      <c r="G757" s="277"/>
      <c r="H757" s="264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82"/>
      <c r="C758" s="264"/>
      <c r="D758" s="264"/>
      <c r="E758" s="282"/>
      <c r="F758" s="264"/>
      <c r="G758" s="277"/>
      <c r="H758" s="264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82"/>
      <c r="C759" s="264"/>
      <c r="D759" s="264"/>
      <c r="E759" s="282"/>
      <c r="F759" s="264"/>
      <c r="G759" s="277"/>
      <c r="H759" s="264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82"/>
      <c r="C760" s="264"/>
      <c r="D760" s="264"/>
      <c r="E760" s="282"/>
      <c r="F760" s="264"/>
      <c r="G760" s="277"/>
      <c r="H760" s="264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82"/>
      <c r="C761" s="264"/>
      <c r="D761" s="264"/>
      <c r="E761" s="282"/>
      <c r="F761" s="264"/>
      <c r="G761" s="277"/>
      <c r="H761" s="264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82"/>
      <c r="C762" s="264"/>
      <c r="D762" s="264"/>
      <c r="E762" s="282"/>
      <c r="F762" s="264"/>
      <c r="G762" s="277"/>
      <c r="H762" s="264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82"/>
      <c r="C763" s="264"/>
      <c r="D763" s="264"/>
      <c r="E763" s="282"/>
      <c r="F763" s="264"/>
      <c r="G763" s="277"/>
      <c r="H763" s="264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82"/>
      <c r="C764" s="264"/>
      <c r="D764" s="264"/>
      <c r="E764" s="282"/>
      <c r="F764" s="264"/>
      <c r="G764" s="277"/>
      <c r="H764" s="264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82"/>
      <c r="C765" s="264"/>
      <c r="D765" s="264"/>
      <c r="E765" s="282"/>
      <c r="F765" s="264"/>
      <c r="G765" s="277"/>
      <c r="H765" s="264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82"/>
      <c r="C766" s="264"/>
      <c r="D766" s="264"/>
      <c r="E766" s="282"/>
      <c r="F766" s="264"/>
      <c r="G766" s="277"/>
      <c r="H766" s="264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82"/>
      <c r="C767" s="264"/>
      <c r="D767" s="264"/>
      <c r="E767" s="282"/>
      <c r="F767" s="264"/>
      <c r="G767" s="277"/>
      <c r="H767" s="264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82"/>
      <c r="C768" s="264"/>
      <c r="D768" s="264"/>
      <c r="E768" s="282"/>
      <c r="F768" s="264"/>
      <c r="G768" s="277"/>
      <c r="H768" s="264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82"/>
      <c r="C769" s="264"/>
      <c r="D769" s="264"/>
      <c r="E769" s="282"/>
      <c r="F769" s="264"/>
      <c r="G769" s="277"/>
      <c r="H769" s="264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82"/>
      <c r="C770" s="264"/>
      <c r="D770" s="264"/>
      <c r="E770" s="282"/>
      <c r="F770" s="264"/>
      <c r="G770" s="277"/>
      <c r="H770" s="264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82"/>
      <c r="C771" s="264"/>
      <c r="D771" s="264"/>
      <c r="E771" s="282"/>
      <c r="F771" s="264"/>
      <c r="G771" s="277"/>
      <c r="H771" s="264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82"/>
      <c r="C772" s="264"/>
      <c r="D772" s="264"/>
      <c r="E772" s="282"/>
      <c r="F772" s="264"/>
      <c r="G772" s="277"/>
      <c r="H772" s="264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82"/>
      <c r="C773" s="264"/>
      <c r="D773" s="264"/>
      <c r="E773" s="282"/>
      <c r="F773" s="264"/>
      <c r="G773" s="277"/>
      <c r="H773" s="264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82"/>
      <c r="C774" s="264"/>
      <c r="D774" s="264"/>
      <c r="E774" s="282"/>
      <c r="F774" s="264"/>
      <c r="G774" s="277"/>
      <c r="H774" s="264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82"/>
      <c r="C775" s="264"/>
      <c r="D775" s="264"/>
      <c r="E775" s="282"/>
      <c r="F775" s="264"/>
      <c r="G775" s="277"/>
      <c r="H775" s="264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82"/>
      <c r="C776" s="264"/>
      <c r="D776" s="264"/>
      <c r="E776" s="282"/>
      <c r="F776" s="264"/>
      <c r="G776" s="277"/>
      <c r="H776" s="264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82"/>
      <c r="C777" s="264"/>
      <c r="D777" s="264"/>
      <c r="E777" s="282"/>
      <c r="F777" s="264"/>
      <c r="G777" s="277"/>
      <c r="H777" s="264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82"/>
      <c r="C778" s="264"/>
      <c r="D778" s="264"/>
      <c r="E778" s="282"/>
      <c r="F778" s="264"/>
      <c r="G778" s="277"/>
      <c r="H778" s="264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82"/>
      <c r="C779" s="264"/>
      <c r="D779" s="264"/>
      <c r="E779" s="282"/>
      <c r="F779" s="264"/>
      <c r="G779" s="277"/>
      <c r="H779" s="264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82"/>
      <c r="C780" s="264"/>
      <c r="D780" s="264"/>
      <c r="E780" s="282"/>
      <c r="F780" s="264"/>
      <c r="G780" s="277"/>
      <c r="H780" s="264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82"/>
      <c r="C781" s="264"/>
      <c r="D781" s="264"/>
      <c r="E781" s="282"/>
      <c r="F781" s="264"/>
      <c r="G781" s="277"/>
      <c r="H781" s="264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82"/>
      <c r="C782" s="264"/>
      <c r="D782" s="264"/>
      <c r="E782" s="282"/>
      <c r="F782" s="264"/>
      <c r="G782" s="277"/>
      <c r="H782" s="264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82"/>
      <c r="C783" s="264"/>
      <c r="D783" s="264"/>
      <c r="E783" s="282"/>
      <c r="F783" s="264"/>
      <c r="G783" s="277"/>
      <c r="H783" s="264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82"/>
      <c r="C784" s="264"/>
      <c r="D784" s="264"/>
      <c r="E784" s="282"/>
      <c r="F784" s="264"/>
      <c r="G784" s="277"/>
      <c r="H784" s="264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82"/>
      <c r="C785" s="264"/>
      <c r="D785" s="264"/>
      <c r="E785" s="282"/>
      <c r="F785" s="264"/>
      <c r="G785" s="277"/>
      <c r="H785" s="264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82"/>
      <c r="C786" s="264"/>
      <c r="D786" s="264"/>
      <c r="E786" s="282"/>
      <c r="F786" s="264"/>
      <c r="G786" s="277"/>
      <c r="H786" s="264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82"/>
      <c r="C787" s="264"/>
      <c r="D787" s="264"/>
      <c r="E787" s="282"/>
      <c r="F787" s="264"/>
      <c r="G787" s="277"/>
      <c r="H787" s="264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82"/>
      <c r="C788" s="264"/>
      <c r="D788" s="264"/>
      <c r="E788" s="282"/>
      <c r="F788" s="264"/>
      <c r="G788" s="277"/>
      <c r="H788" s="264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82"/>
      <c r="C789" s="264"/>
      <c r="D789" s="264"/>
      <c r="E789" s="282"/>
      <c r="F789" s="264"/>
      <c r="G789" s="277"/>
      <c r="H789" s="264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82"/>
      <c r="C790" s="264"/>
      <c r="D790" s="264"/>
      <c r="E790" s="282"/>
      <c r="F790" s="264"/>
      <c r="G790" s="277"/>
      <c r="H790" s="264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82"/>
      <c r="C791" s="264"/>
      <c r="D791" s="264"/>
      <c r="E791" s="282"/>
      <c r="F791" s="264"/>
      <c r="G791" s="277"/>
      <c r="H791" s="264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82"/>
      <c r="C792" s="264"/>
      <c r="D792" s="264"/>
      <c r="E792" s="282"/>
      <c r="F792" s="264"/>
      <c r="G792" s="277"/>
      <c r="H792" s="264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82"/>
      <c r="C793" s="264"/>
      <c r="D793" s="264"/>
      <c r="E793" s="282"/>
      <c r="F793" s="264"/>
      <c r="G793" s="277"/>
      <c r="H793" s="264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82"/>
      <c r="C794" s="264"/>
      <c r="D794" s="264"/>
      <c r="E794" s="282"/>
      <c r="F794" s="264"/>
      <c r="G794" s="277"/>
      <c r="H794" s="264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82"/>
      <c r="C795" s="264"/>
      <c r="D795" s="264"/>
      <c r="E795" s="282"/>
      <c r="F795" s="264"/>
      <c r="G795" s="277"/>
      <c r="H795" s="264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82"/>
      <c r="C796" s="264"/>
      <c r="D796" s="264"/>
      <c r="E796" s="282"/>
      <c r="F796" s="264"/>
      <c r="G796" s="277"/>
      <c r="H796" s="264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82"/>
      <c r="C797" s="264"/>
      <c r="D797" s="264"/>
      <c r="E797" s="282"/>
      <c r="F797" s="264"/>
      <c r="G797" s="277"/>
      <c r="H797" s="264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82"/>
      <c r="C798" s="264"/>
      <c r="D798" s="264"/>
      <c r="E798" s="282"/>
      <c r="F798" s="264"/>
      <c r="G798" s="277"/>
      <c r="H798" s="264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82"/>
      <c r="C799" s="264"/>
      <c r="D799" s="264"/>
      <c r="E799" s="282"/>
      <c r="F799" s="264"/>
      <c r="G799" s="277"/>
      <c r="H799" s="264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82"/>
      <c r="C800" s="264"/>
      <c r="D800" s="264"/>
      <c r="E800" s="282"/>
      <c r="F800" s="264"/>
      <c r="G800" s="277"/>
      <c r="H800" s="264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82"/>
      <c r="C801" s="264"/>
      <c r="D801" s="264"/>
      <c r="E801" s="282"/>
      <c r="F801" s="264"/>
      <c r="G801" s="277"/>
      <c r="H801" s="264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82"/>
      <c r="C802" s="264"/>
      <c r="D802" s="264"/>
      <c r="E802" s="282"/>
      <c r="F802" s="264"/>
      <c r="G802" s="277"/>
      <c r="H802" s="264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82"/>
      <c r="C803" s="264"/>
      <c r="D803" s="264"/>
      <c r="E803" s="282"/>
      <c r="F803" s="264"/>
      <c r="G803" s="277"/>
      <c r="H803" s="264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82"/>
      <c r="C804" s="264"/>
      <c r="D804" s="264"/>
      <c r="E804" s="282"/>
      <c r="F804" s="264"/>
      <c r="G804" s="277"/>
      <c r="H804" s="264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82"/>
      <c r="C805" s="264"/>
      <c r="D805" s="264"/>
      <c r="E805" s="282"/>
      <c r="F805" s="264"/>
      <c r="G805" s="277"/>
      <c r="H805" s="264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82"/>
      <c r="C806" s="264"/>
      <c r="D806" s="264"/>
      <c r="E806" s="282"/>
      <c r="F806" s="264"/>
      <c r="G806" s="277"/>
      <c r="H806" s="264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82"/>
      <c r="C807" s="264"/>
      <c r="D807" s="264"/>
      <c r="E807" s="282"/>
      <c r="F807" s="264"/>
      <c r="G807" s="277"/>
      <c r="H807" s="264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82"/>
      <c r="C808" s="264"/>
      <c r="D808" s="264"/>
      <c r="E808" s="282"/>
      <c r="F808" s="264"/>
      <c r="G808" s="277"/>
      <c r="H808" s="264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82"/>
      <c r="C809" s="264"/>
      <c r="D809" s="264"/>
      <c r="E809" s="282"/>
      <c r="F809" s="264"/>
      <c r="G809" s="277"/>
      <c r="H809" s="264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82"/>
      <c r="C810" s="264"/>
      <c r="D810" s="264"/>
      <c r="E810" s="282"/>
      <c r="F810" s="264"/>
      <c r="G810" s="277"/>
      <c r="H810" s="264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82"/>
      <c r="C811" s="264"/>
      <c r="D811" s="264"/>
      <c r="E811" s="282"/>
      <c r="F811" s="264"/>
      <c r="G811" s="277"/>
      <c r="H811" s="264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82"/>
      <c r="C812" s="264"/>
      <c r="D812" s="264"/>
      <c r="E812" s="282"/>
      <c r="F812" s="264"/>
      <c r="G812" s="277"/>
      <c r="H812" s="264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82"/>
      <c r="C813" s="264"/>
      <c r="D813" s="264"/>
      <c r="E813" s="282"/>
      <c r="F813" s="264"/>
      <c r="G813" s="277"/>
      <c r="H813" s="264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82"/>
      <c r="C814" s="264"/>
      <c r="D814" s="264"/>
      <c r="E814" s="282"/>
      <c r="F814" s="264"/>
      <c r="G814" s="277"/>
      <c r="H814" s="264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82"/>
      <c r="C815" s="264"/>
      <c r="D815" s="264"/>
      <c r="E815" s="282"/>
      <c r="F815" s="264"/>
      <c r="G815" s="277"/>
      <c r="H815" s="264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82"/>
      <c r="C816" s="264"/>
      <c r="D816" s="264"/>
      <c r="E816" s="282"/>
      <c r="F816" s="264"/>
      <c r="G816" s="277"/>
      <c r="H816" s="264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82"/>
      <c r="C817" s="264"/>
      <c r="D817" s="264"/>
      <c r="E817" s="282"/>
      <c r="F817" s="264"/>
      <c r="G817" s="277"/>
      <c r="H817" s="264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82"/>
      <c r="C818" s="264"/>
      <c r="D818" s="264"/>
      <c r="E818" s="282"/>
      <c r="F818" s="264"/>
      <c r="G818" s="277"/>
      <c r="H818" s="264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82"/>
      <c r="C819" s="264"/>
      <c r="D819" s="264"/>
      <c r="E819" s="282"/>
      <c r="F819" s="264"/>
      <c r="G819" s="277"/>
      <c r="H819" s="264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82"/>
      <c r="C820" s="264"/>
      <c r="D820" s="264"/>
      <c r="E820" s="282"/>
      <c r="F820" s="264"/>
      <c r="G820" s="277"/>
      <c r="H820" s="264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82"/>
      <c r="C821" s="264"/>
      <c r="D821" s="264"/>
      <c r="E821" s="282"/>
      <c r="F821" s="264"/>
      <c r="G821" s="277"/>
      <c r="H821" s="264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82"/>
      <c r="C822" s="264"/>
      <c r="D822" s="264"/>
      <c r="E822" s="282"/>
      <c r="F822" s="264"/>
      <c r="G822" s="277"/>
      <c r="H822" s="264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82"/>
      <c r="C823" s="264"/>
      <c r="D823" s="264"/>
      <c r="E823" s="282"/>
      <c r="F823" s="264"/>
      <c r="G823" s="277"/>
      <c r="H823" s="264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82"/>
      <c r="C824" s="264"/>
      <c r="D824" s="264"/>
      <c r="E824" s="282"/>
      <c r="F824" s="264"/>
      <c r="G824" s="277"/>
      <c r="H824" s="264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82"/>
      <c r="C825" s="264"/>
      <c r="D825" s="264"/>
      <c r="E825" s="282"/>
      <c r="F825" s="264"/>
      <c r="G825" s="277"/>
      <c r="H825" s="264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82"/>
      <c r="C826" s="264"/>
      <c r="D826" s="264"/>
      <c r="E826" s="282"/>
      <c r="F826" s="264"/>
      <c r="G826" s="277"/>
      <c r="H826" s="264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82"/>
      <c r="C827" s="264"/>
      <c r="D827" s="264"/>
      <c r="E827" s="282"/>
      <c r="F827" s="264"/>
      <c r="G827" s="277"/>
      <c r="H827" s="264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82"/>
      <c r="C828" s="264"/>
      <c r="D828" s="264"/>
      <c r="E828" s="282"/>
      <c r="F828" s="264"/>
      <c r="G828" s="277"/>
      <c r="H828" s="264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82"/>
      <c r="C829" s="264"/>
      <c r="D829" s="264"/>
      <c r="E829" s="282"/>
      <c r="F829" s="264"/>
      <c r="G829" s="277"/>
      <c r="H829" s="264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82"/>
      <c r="C830" s="264"/>
      <c r="D830" s="264"/>
      <c r="E830" s="282"/>
      <c r="F830" s="264"/>
      <c r="G830" s="277"/>
      <c r="H830" s="264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82"/>
      <c r="C831" s="264"/>
      <c r="D831" s="264"/>
      <c r="E831" s="282"/>
      <c r="F831" s="264"/>
      <c r="G831" s="277"/>
      <c r="H831" s="264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82"/>
      <c r="C832" s="264"/>
      <c r="D832" s="264"/>
      <c r="E832" s="282"/>
      <c r="F832" s="264"/>
      <c r="G832" s="277"/>
      <c r="H832" s="264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82"/>
      <c r="C833" s="264"/>
      <c r="D833" s="264"/>
      <c r="E833" s="282"/>
      <c r="F833" s="264"/>
      <c r="G833" s="277"/>
      <c r="H833" s="264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82"/>
      <c r="C834" s="264"/>
      <c r="D834" s="264"/>
      <c r="E834" s="282"/>
      <c r="F834" s="264"/>
      <c r="G834" s="277"/>
      <c r="H834" s="264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82"/>
      <c r="C835" s="264"/>
      <c r="D835" s="264"/>
      <c r="E835" s="282"/>
      <c r="F835" s="264"/>
      <c r="G835" s="277"/>
      <c r="H835" s="264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82"/>
      <c r="C836" s="264"/>
      <c r="D836" s="264"/>
      <c r="E836" s="282"/>
      <c r="F836" s="264"/>
      <c r="G836" s="277"/>
      <c r="H836" s="264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82"/>
      <c r="C837" s="264"/>
      <c r="D837" s="264"/>
      <c r="E837" s="282"/>
      <c r="F837" s="264"/>
      <c r="G837" s="277"/>
      <c r="H837" s="264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82"/>
      <c r="C838" s="264"/>
      <c r="D838" s="264"/>
      <c r="E838" s="282"/>
      <c r="F838" s="264"/>
      <c r="G838" s="277"/>
      <c r="H838" s="264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82"/>
      <c r="C839" s="264"/>
      <c r="D839" s="264"/>
      <c r="E839" s="282"/>
      <c r="F839" s="264"/>
      <c r="G839" s="277"/>
      <c r="H839" s="264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82"/>
      <c r="C840" s="264"/>
      <c r="D840" s="264"/>
      <c r="E840" s="282"/>
      <c r="F840" s="264"/>
      <c r="G840" s="277"/>
      <c r="H840" s="264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82"/>
      <c r="C841" s="264"/>
      <c r="D841" s="264"/>
      <c r="E841" s="282"/>
      <c r="F841" s="264"/>
      <c r="G841" s="277"/>
      <c r="H841" s="264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82"/>
      <c r="C842" s="264"/>
      <c r="D842" s="264"/>
      <c r="E842" s="282"/>
      <c r="F842" s="264"/>
      <c r="G842" s="277"/>
      <c r="H842" s="264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82"/>
      <c r="C843" s="264"/>
      <c r="D843" s="264"/>
      <c r="E843" s="282"/>
      <c r="F843" s="264"/>
      <c r="G843" s="277"/>
      <c r="H843" s="264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82"/>
      <c r="C844" s="264"/>
      <c r="D844" s="264"/>
      <c r="E844" s="282"/>
      <c r="F844" s="264"/>
      <c r="G844" s="277"/>
      <c r="H844" s="264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82"/>
      <c r="C845" s="264"/>
      <c r="D845" s="264"/>
      <c r="E845" s="282"/>
      <c r="F845" s="264"/>
      <c r="G845" s="277"/>
      <c r="H845" s="264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82"/>
      <c r="C846" s="264"/>
      <c r="D846" s="264"/>
      <c r="E846" s="282"/>
      <c r="F846" s="264"/>
      <c r="G846" s="277"/>
      <c r="H846" s="264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82"/>
      <c r="C847" s="264"/>
      <c r="D847" s="264"/>
      <c r="E847" s="282"/>
      <c r="F847" s="264"/>
      <c r="G847" s="277"/>
      <c r="H847" s="264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82"/>
      <c r="C848" s="264"/>
      <c r="D848" s="264"/>
      <c r="E848" s="282"/>
      <c r="F848" s="264"/>
      <c r="G848" s="277"/>
      <c r="H848" s="264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82"/>
      <c r="C849" s="264"/>
      <c r="D849" s="264"/>
      <c r="E849" s="282"/>
      <c r="F849" s="264"/>
      <c r="G849" s="277"/>
      <c r="H849" s="264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82"/>
      <c r="C850" s="264"/>
      <c r="D850" s="264"/>
      <c r="E850" s="282"/>
      <c r="F850" s="264"/>
      <c r="G850" s="277"/>
      <c r="H850" s="264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82"/>
      <c r="C851" s="264"/>
      <c r="D851" s="264"/>
      <c r="E851" s="282"/>
      <c r="F851" s="264"/>
      <c r="G851" s="277"/>
      <c r="H851" s="264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82"/>
      <c r="C852" s="264"/>
      <c r="D852" s="264"/>
      <c r="E852" s="282"/>
      <c r="F852" s="264"/>
      <c r="G852" s="277"/>
      <c r="H852" s="264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82"/>
      <c r="C853" s="264"/>
      <c r="D853" s="264"/>
      <c r="E853" s="282"/>
      <c r="F853" s="264"/>
      <c r="G853" s="277"/>
      <c r="H853" s="264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82"/>
      <c r="C854" s="264"/>
      <c r="D854" s="264"/>
      <c r="E854" s="282"/>
      <c r="F854" s="264"/>
      <c r="G854" s="277"/>
      <c r="H854" s="264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82"/>
      <c r="C855" s="264"/>
      <c r="D855" s="264"/>
      <c r="E855" s="282"/>
      <c r="F855" s="264"/>
      <c r="G855" s="277"/>
      <c r="H855" s="264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82"/>
      <c r="C856" s="264"/>
      <c r="D856" s="264"/>
      <c r="E856" s="282"/>
      <c r="F856" s="264"/>
      <c r="G856" s="277"/>
      <c r="H856" s="264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82"/>
      <c r="C857" s="264"/>
      <c r="D857" s="264"/>
      <c r="E857" s="282"/>
      <c r="F857" s="264"/>
      <c r="G857" s="277"/>
      <c r="H857" s="264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82"/>
      <c r="C858" s="264"/>
      <c r="D858" s="264"/>
      <c r="E858" s="282"/>
      <c r="F858" s="264"/>
      <c r="G858" s="277"/>
      <c r="H858" s="264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82"/>
      <c r="C859" s="264"/>
      <c r="D859" s="264"/>
      <c r="E859" s="282"/>
      <c r="F859" s="264"/>
      <c r="G859" s="277"/>
      <c r="H859" s="264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82"/>
      <c r="C860" s="264"/>
      <c r="D860" s="264"/>
      <c r="E860" s="282"/>
      <c r="F860" s="264"/>
      <c r="G860" s="277"/>
      <c r="H860" s="264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82"/>
      <c r="C861" s="264"/>
      <c r="D861" s="264"/>
      <c r="E861" s="282"/>
      <c r="F861" s="264"/>
      <c r="G861" s="277"/>
      <c r="H861" s="264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82"/>
      <c r="C862" s="264"/>
      <c r="D862" s="264"/>
      <c r="E862" s="282"/>
      <c r="F862" s="264"/>
      <c r="G862" s="277"/>
      <c r="H862" s="264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82"/>
      <c r="C863" s="264"/>
      <c r="D863" s="264"/>
      <c r="E863" s="282"/>
      <c r="F863" s="264"/>
      <c r="G863" s="277"/>
      <c r="H863" s="264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82"/>
      <c r="C864" s="264"/>
      <c r="D864" s="264"/>
      <c r="E864" s="282"/>
      <c r="F864" s="264"/>
      <c r="G864" s="277"/>
      <c r="H864" s="264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82"/>
      <c r="C865" s="264"/>
      <c r="D865" s="264"/>
      <c r="E865" s="282"/>
      <c r="F865" s="264"/>
      <c r="G865" s="277"/>
      <c r="H865" s="264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82"/>
      <c r="C866" s="264"/>
      <c r="D866" s="264"/>
      <c r="E866" s="282"/>
      <c r="F866" s="264"/>
      <c r="G866" s="277"/>
      <c r="H866" s="264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82"/>
      <c r="C867" s="264"/>
      <c r="D867" s="264"/>
      <c r="E867" s="282"/>
      <c r="F867" s="264"/>
      <c r="G867" s="277"/>
      <c r="H867" s="264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82"/>
      <c r="C868" s="264"/>
      <c r="D868" s="264"/>
      <c r="E868" s="282"/>
      <c r="F868" s="264"/>
      <c r="G868" s="277"/>
      <c r="H868" s="264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82"/>
      <c r="C869" s="264"/>
      <c r="D869" s="264"/>
      <c r="E869" s="282"/>
      <c r="F869" s="264"/>
      <c r="G869" s="277"/>
      <c r="H869" s="264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82"/>
      <c r="C870" s="264"/>
      <c r="D870" s="264"/>
      <c r="E870" s="282"/>
      <c r="F870" s="264"/>
      <c r="G870" s="277"/>
      <c r="H870" s="264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82"/>
      <c r="C871" s="264"/>
      <c r="D871" s="264"/>
      <c r="E871" s="282"/>
      <c r="F871" s="264"/>
      <c r="G871" s="277"/>
      <c r="H871" s="264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82"/>
      <c r="C872" s="264"/>
      <c r="D872" s="264"/>
      <c r="E872" s="282"/>
      <c r="F872" s="264"/>
      <c r="G872" s="277"/>
      <c r="H872" s="264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82"/>
      <c r="C873" s="264"/>
      <c r="D873" s="264"/>
      <c r="E873" s="282"/>
      <c r="F873" s="264"/>
      <c r="G873" s="277"/>
      <c r="H873" s="264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82"/>
      <c r="C874" s="264"/>
      <c r="D874" s="264"/>
      <c r="E874" s="282"/>
      <c r="F874" s="264"/>
      <c r="G874" s="277"/>
      <c r="H874" s="264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82"/>
      <c r="C875" s="264"/>
      <c r="D875" s="264"/>
      <c r="E875" s="282"/>
      <c r="F875" s="264"/>
      <c r="G875" s="277"/>
      <c r="H875" s="264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82"/>
      <c r="C876" s="264"/>
      <c r="D876" s="264"/>
      <c r="E876" s="282"/>
      <c r="F876" s="264"/>
      <c r="G876" s="277"/>
      <c r="H876" s="264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82"/>
      <c r="C877" s="264"/>
      <c r="D877" s="264"/>
      <c r="E877" s="282"/>
      <c r="F877" s="264"/>
      <c r="G877" s="277"/>
      <c r="H877" s="264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82"/>
      <c r="C878" s="264"/>
      <c r="D878" s="264"/>
      <c r="E878" s="282"/>
      <c r="F878" s="264"/>
      <c r="G878" s="277"/>
      <c r="H878" s="264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82"/>
      <c r="C879" s="264"/>
      <c r="D879" s="264"/>
      <c r="E879" s="282"/>
      <c r="F879" s="264"/>
      <c r="G879" s="277"/>
      <c r="H879" s="264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82"/>
      <c r="C880" s="264"/>
      <c r="D880" s="264"/>
      <c r="E880" s="282"/>
      <c r="F880" s="264"/>
      <c r="G880" s="277"/>
      <c r="H880" s="264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82"/>
      <c r="C881" s="264"/>
      <c r="D881" s="264"/>
      <c r="E881" s="282"/>
      <c r="F881" s="264"/>
      <c r="G881" s="277"/>
      <c r="H881" s="264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82"/>
      <c r="C882" s="264"/>
      <c r="D882" s="264"/>
      <c r="E882" s="282"/>
      <c r="F882" s="264"/>
      <c r="G882" s="277"/>
      <c r="H882" s="264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82"/>
      <c r="C883" s="264"/>
      <c r="D883" s="264"/>
      <c r="E883" s="282"/>
      <c r="F883" s="264"/>
      <c r="G883" s="277"/>
      <c r="H883" s="264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82"/>
      <c r="C884" s="264"/>
      <c r="D884" s="264"/>
      <c r="E884" s="282"/>
      <c r="F884" s="264"/>
      <c r="G884" s="277"/>
      <c r="H884" s="264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82"/>
      <c r="C885" s="264"/>
      <c r="D885" s="264"/>
      <c r="E885" s="282"/>
      <c r="F885" s="264"/>
      <c r="G885" s="277"/>
      <c r="H885" s="264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82"/>
      <c r="C886" s="264"/>
      <c r="D886" s="264"/>
      <c r="E886" s="282"/>
      <c r="F886" s="264"/>
      <c r="G886" s="277"/>
      <c r="H886" s="264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82"/>
      <c r="C887" s="264"/>
      <c r="D887" s="264"/>
      <c r="E887" s="282"/>
      <c r="F887" s="264"/>
      <c r="G887" s="277"/>
      <c r="H887" s="264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82"/>
      <c r="C888" s="264"/>
      <c r="D888" s="264"/>
      <c r="E888" s="282"/>
      <c r="F888" s="264"/>
      <c r="G888" s="277"/>
      <c r="H888" s="264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82"/>
      <c r="C889" s="264"/>
      <c r="D889" s="264"/>
      <c r="E889" s="282"/>
      <c r="F889" s="264"/>
      <c r="G889" s="277"/>
      <c r="H889" s="264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82"/>
      <c r="C890" s="264"/>
      <c r="D890" s="264"/>
      <c r="E890" s="282"/>
      <c r="F890" s="264"/>
      <c r="G890" s="277"/>
      <c r="H890" s="264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82"/>
      <c r="C891" s="264"/>
      <c r="D891" s="264"/>
      <c r="E891" s="282"/>
      <c r="F891" s="264"/>
      <c r="G891" s="277"/>
      <c r="H891" s="264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82"/>
      <c r="C892" s="264"/>
      <c r="D892" s="264"/>
      <c r="E892" s="282"/>
      <c r="F892" s="264"/>
      <c r="G892" s="277"/>
      <c r="H892" s="264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82"/>
      <c r="C893" s="264"/>
      <c r="D893" s="264"/>
      <c r="E893" s="282"/>
      <c r="F893" s="264"/>
      <c r="G893" s="277"/>
      <c r="H893" s="264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82"/>
      <c r="C894" s="264"/>
      <c r="D894" s="264"/>
      <c r="E894" s="282"/>
      <c r="F894" s="264"/>
      <c r="G894" s="277"/>
      <c r="H894" s="264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82"/>
      <c r="C895" s="264"/>
      <c r="D895" s="264"/>
      <c r="E895" s="282"/>
      <c r="F895" s="264"/>
      <c r="G895" s="277"/>
      <c r="H895" s="264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82"/>
      <c r="C896" s="264"/>
      <c r="D896" s="264"/>
      <c r="E896" s="282"/>
      <c r="F896" s="264"/>
      <c r="G896" s="277"/>
      <c r="H896" s="264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82"/>
      <c r="C897" s="264"/>
      <c r="D897" s="264"/>
      <c r="E897" s="282"/>
      <c r="F897" s="264"/>
      <c r="G897" s="277"/>
      <c r="H897" s="264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82"/>
      <c r="C898" s="264"/>
      <c r="D898" s="264"/>
      <c r="E898" s="282"/>
      <c r="F898" s="264"/>
      <c r="G898" s="277"/>
      <c r="H898" s="264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82"/>
      <c r="C899" s="264"/>
      <c r="D899" s="264"/>
      <c r="E899" s="282"/>
      <c r="F899" s="264"/>
      <c r="G899" s="277"/>
      <c r="H899" s="264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82"/>
      <c r="C900" s="264"/>
      <c r="D900" s="264"/>
      <c r="E900" s="282"/>
      <c r="F900" s="264"/>
      <c r="G900" s="277"/>
      <c r="H900" s="264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82"/>
      <c r="C901" s="264"/>
      <c r="D901" s="264"/>
      <c r="E901" s="282"/>
      <c r="F901" s="264"/>
      <c r="G901" s="277"/>
      <c r="H901" s="264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82"/>
      <c r="C902" s="264"/>
      <c r="D902" s="264"/>
      <c r="E902" s="282"/>
      <c r="F902" s="264"/>
      <c r="G902" s="277"/>
      <c r="H902" s="264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82"/>
      <c r="C903" s="264"/>
      <c r="D903" s="264"/>
      <c r="E903" s="282"/>
      <c r="F903" s="264"/>
      <c r="G903" s="277"/>
      <c r="H903" s="264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82"/>
      <c r="C904" s="264"/>
      <c r="D904" s="264"/>
      <c r="E904" s="282"/>
      <c r="F904" s="264"/>
      <c r="G904" s="277"/>
      <c r="H904" s="264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82"/>
      <c r="C905" s="264"/>
      <c r="D905" s="264"/>
      <c r="E905" s="282"/>
      <c r="F905" s="264"/>
      <c r="G905" s="277"/>
      <c r="H905" s="264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82"/>
      <c r="C906" s="264"/>
      <c r="D906" s="264"/>
      <c r="E906" s="282"/>
      <c r="F906" s="264"/>
      <c r="G906" s="277"/>
      <c r="H906" s="264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82"/>
      <c r="C907" s="264"/>
      <c r="D907" s="264"/>
      <c r="E907" s="282"/>
      <c r="F907" s="264"/>
      <c r="G907" s="277"/>
      <c r="H907" s="264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82"/>
      <c r="C908" s="264"/>
      <c r="D908" s="264"/>
      <c r="E908" s="282"/>
      <c r="F908" s="264"/>
      <c r="G908" s="277"/>
      <c r="H908" s="264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82"/>
      <c r="C909" s="264"/>
      <c r="D909" s="264"/>
      <c r="E909" s="282"/>
      <c r="F909" s="264"/>
      <c r="G909" s="277"/>
      <c r="H909" s="264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82"/>
      <c r="C910" s="264"/>
      <c r="D910" s="264"/>
      <c r="E910" s="282"/>
      <c r="F910" s="264"/>
      <c r="G910" s="277"/>
      <c r="H910" s="264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82"/>
      <c r="C911" s="264"/>
      <c r="D911" s="264"/>
      <c r="E911" s="282"/>
      <c r="F911" s="264"/>
      <c r="G911" s="277"/>
      <c r="H911" s="264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82"/>
      <c r="C912" s="264"/>
      <c r="D912" s="264"/>
      <c r="E912" s="282"/>
      <c r="F912" s="264"/>
      <c r="G912" s="277"/>
      <c r="H912" s="264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82"/>
      <c r="C913" s="264"/>
      <c r="D913" s="264"/>
      <c r="E913" s="282"/>
      <c r="F913" s="264"/>
      <c r="G913" s="277"/>
      <c r="H913" s="264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82"/>
      <c r="C914" s="264"/>
      <c r="D914" s="264"/>
      <c r="E914" s="282"/>
      <c r="F914" s="264"/>
      <c r="G914" s="277"/>
      <c r="H914" s="264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82"/>
      <c r="C915" s="264"/>
      <c r="D915" s="264"/>
      <c r="E915" s="282"/>
      <c r="F915" s="264"/>
      <c r="G915" s="277"/>
      <c r="H915" s="264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82"/>
      <c r="C916" s="264"/>
      <c r="D916" s="264"/>
      <c r="E916" s="282"/>
      <c r="F916" s="264"/>
      <c r="G916" s="277"/>
      <c r="H916" s="264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82"/>
      <c r="C917" s="264"/>
      <c r="D917" s="264"/>
      <c r="E917" s="282"/>
      <c r="F917" s="264"/>
      <c r="G917" s="277"/>
      <c r="H917" s="264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82"/>
      <c r="C918" s="264"/>
      <c r="D918" s="264"/>
      <c r="E918" s="282"/>
      <c r="F918" s="264"/>
      <c r="G918" s="277"/>
      <c r="H918" s="264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82"/>
      <c r="C919" s="264"/>
      <c r="D919" s="264"/>
      <c r="E919" s="282"/>
      <c r="F919" s="264"/>
      <c r="G919" s="277"/>
      <c r="H919" s="264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82"/>
      <c r="C920" s="264"/>
      <c r="D920" s="264"/>
      <c r="E920" s="282"/>
      <c r="F920" s="264"/>
      <c r="G920" s="277"/>
      <c r="H920" s="264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82"/>
      <c r="C921" s="264"/>
      <c r="D921" s="264"/>
      <c r="E921" s="282"/>
      <c r="F921" s="264"/>
      <c r="G921" s="277"/>
      <c r="H921" s="264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82"/>
      <c r="C922" s="264"/>
      <c r="D922" s="264"/>
      <c r="E922" s="282"/>
      <c r="F922" s="264"/>
      <c r="G922" s="277"/>
      <c r="H922" s="264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82"/>
      <c r="C923" s="264"/>
      <c r="D923" s="264"/>
      <c r="E923" s="282"/>
      <c r="F923" s="264"/>
      <c r="G923" s="277"/>
      <c r="H923" s="264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82"/>
      <c r="C924" s="264"/>
      <c r="D924" s="264"/>
      <c r="E924" s="282"/>
      <c r="F924" s="264"/>
      <c r="G924" s="277"/>
      <c r="H924" s="264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82"/>
      <c r="C925" s="264"/>
      <c r="D925" s="264"/>
      <c r="E925" s="282"/>
      <c r="F925" s="264"/>
      <c r="G925" s="277"/>
      <c r="H925" s="264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82"/>
      <c r="C926" s="264"/>
      <c r="D926" s="264"/>
      <c r="E926" s="282"/>
      <c r="F926" s="264"/>
      <c r="G926" s="277"/>
      <c r="H926" s="264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82"/>
      <c r="C927" s="264"/>
      <c r="D927" s="264"/>
      <c r="E927" s="282"/>
      <c r="F927" s="264"/>
      <c r="G927" s="277"/>
      <c r="H927" s="264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82"/>
      <c r="C928" s="264"/>
      <c r="D928" s="264"/>
      <c r="E928" s="282"/>
      <c r="F928" s="264"/>
      <c r="G928" s="277"/>
      <c r="H928" s="264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82"/>
      <c r="C929" s="264"/>
      <c r="D929" s="264"/>
      <c r="E929" s="282"/>
      <c r="F929" s="264"/>
      <c r="G929" s="277"/>
      <c r="H929" s="264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82"/>
      <c r="C930" s="264"/>
      <c r="D930" s="264"/>
      <c r="E930" s="282"/>
      <c r="F930" s="264"/>
      <c r="G930" s="277"/>
      <c r="H930" s="264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82"/>
      <c r="C931" s="264"/>
      <c r="D931" s="264"/>
      <c r="E931" s="282"/>
      <c r="F931" s="264"/>
      <c r="G931" s="277"/>
      <c r="H931" s="264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82"/>
      <c r="C932" s="264"/>
      <c r="D932" s="264"/>
      <c r="E932" s="282"/>
      <c r="F932" s="264"/>
      <c r="G932" s="277"/>
      <c r="H932" s="264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82"/>
      <c r="C933" s="264"/>
      <c r="D933" s="264"/>
      <c r="E933" s="282"/>
      <c r="F933" s="264"/>
      <c r="G933" s="277"/>
      <c r="H933" s="264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82"/>
      <c r="C934" s="264"/>
      <c r="D934" s="264"/>
      <c r="E934" s="282"/>
      <c r="F934" s="264"/>
      <c r="G934" s="277"/>
      <c r="H934" s="264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82"/>
      <c r="C935" s="264"/>
      <c r="D935" s="264"/>
      <c r="E935" s="282"/>
      <c r="F935" s="264"/>
      <c r="G935" s="277"/>
      <c r="H935" s="264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82"/>
      <c r="C936" s="264"/>
      <c r="D936" s="264"/>
      <c r="E936" s="282"/>
      <c r="F936" s="264"/>
      <c r="G936" s="277"/>
      <c r="H936" s="264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82"/>
      <c r="C937" s="264"/>
      <c r="D937" s="264"/>
      <c r="E937" s="282"/>
      <c r="F937" s="264"/>
      <c r="G937" s="277"/>
      <c r="H937" s="264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82"/>
      <c r="C938" s="264"/>
      <c r="D938" s="264"/>
      <c r="E938" s="282"/>
      <c r="F938" s="264"/>
      <c r="G938" s="277"/>
      <c r="H938" s="264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82"/>
      <c r="C939" s="264"/>
      <c r="D939" s="264"/>
      <c r="E939" s="282"/>
      <c r="F939" s="264"/>
      <c r="G939" s="277"/>
      <c r="H939" s="264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82"/>
      <c r="C940" s="264"/>
      <c r="D940" s="264"/>
      <c r="E940" s="282"/>
      <c r="F940" s="264"/>
      <c r="G940" s="277"/>
      <c r="H940" s="264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82"/>
      <c r="C941" s="264"/>
      <c r="D941" s="264"/>
      <c r="E941" s="282"/>
      <c r="F941" s="264"/>
      <c r="G941" s="277"/>
      <c r="H941" s="264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82"/>
      <c r="C942" s="264"/>
      <c r="D942" s="264"/>
      <c r="E942" s="282"/>
      <c r="F942" s="264"/>
      <c r="G942" s="277"/>
      <c r="H942" s="264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82"/>
      <c r="C943" s="264"/>
      <c r="D943" s="264"/>
      <c r="E943" s="282"/>
      <c r="F943" s="264"/>
      <c r="G943" s="277"/>
      <c r="H943" s="264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82"/>
      <c r="C944" s="264"/>
      <c r="D944" s="264"/>
      <c r="E944" s="282"/>
      <c r="F944" s="264"/>
      <c r="G944" s="277"/>
      <c r="H944" s="264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82"/>
      <c r="C945" s="264"/>
      <c r="D945" s="264"/>
      <c r="E945" s="282"/>
      <c r="F945" s="264"/>
      <c r="G945" s="277"/>
      <c r="H945" s="264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82"/>
      <c r="C946" s="264"/>
      <c r="D946" s="264"/>
      <c r="E946" s="282"/>
      <c r="F946" s="264"/>
      <c r="G946" s="277"/>
      <c r="H946" s="264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82"/>
      <c r="C947" s="264"/>
      <c r="D947" s="264"/>
      <c r="E947" s="282"/>
      <c r="F947" s="264"/>
      <c r="G947" s="277"/>
      <c r="H947" s="264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82"/>
      <c r="C948" s="264"/>
      <c r="D948" s="264"/>
      <c r="E948" s="282"/>
      <c r="F948" s="264"/>
      <c r="G948" s="277"/>
      <c r="H948" s="264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82"/>
      <c r="C949" s="264"/>
      <c r="D949" s="264"/>
      <c r="E949" s="282"/>
      <c r="F949" s="264"/>
      <c r="G949" s="277"/>
      <c r="H949" s="264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82"/>
      <c r="C950" s="264"/>
      <c r="D950" s="264"/>
      <c r="E950" s="282"/>
      <c r="F950" s="264"/>
      <c r="G950" s="277"/>
      <c r="H950" s="264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82"/>
      <c r="C951" s="264"/>
      <c r="D951" s="264"/>
      <c r="E951" s="282"/>
      <c r="F951" s="264"/>
      <c r="G951" s="277"/>
      <c r="H951" s="264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82"/>
      <c r="C952" s="264"/>
      <c r="D952" s="264"/>
      <c r="E952" s="282"/>
      <c r="F952" s="264"/>
      <c r="G952" s="277"/>
      <c r="H952" s="264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82"/>
      <c r="C953" s="264"/>
      <c r="D953" s="264"/>
      <c r="E953" s="282"/>
      <c r="F953" s="264"/>
      <c r="G953" s="277"/>
      <c r="H953" s="264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82"/>
      <c r="C954" s="264"/>
      <c r="D954" s="264"/>
      <c r="E954" s="282"/>
      <c r="F954" s="264"/>
      <c r="G954" s="277"/>
      <c r="H954" s="264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82"/>
      <c r="C955" s="264"/>
      <c r="D955" s="264"/>
      <c r="E955" s="282"/>
      <c r="F955" s="264"/>
      <c r="G955" s="277"/>
      <c r="H955" s="264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82"/>
      <c r="C956" s="264"/>
      <c r="D956" s="264"/>
      <c r="E956" s="282"/>
      <c r="F956" s="264"/>
      <c r="G956" s="277"/>
      <c r="H956" s="264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82"/>
      <c r="C957" s="264"/>
      <c r="D957" s="264"/>
      <c r="E957" s="282"/>
      <c r="F957" s="264"/>
      <c r="G957" s="277"/>
      <c r="H957" s="264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82"/>
      <c r="C958" s="264"/>
      <c r="D958" s="264"/>
      <c r="E958" s="282"/>
      <c r="F958" s="264"/>
      <c r="G958" s="277"/>
      <c r="H958" s="264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82"/>
      <c r="C959" s="264"/>
      <c r="D959" s="264"/>
      <c r="E959" s="282"/>
      <c r="F959" s="264"/>
      <c r="G959" s="277"/>
      <c r="H959" s="264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82"/>
      <c r="C960" s="264"/>
      <c r="D960" s="264"/>
      <c r="E960" s="282"/>
      <c r="F960" s="264"/>
      <c r="G960" s="277"/>
      <c r="H960" s="264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82"/>
      <c r="C961" s="264"/>
      <c r="D961" s="264"/>
      <c r="E961" s="282"/>
      <c r="F961" s="264"/>
      <c r="G961" s="277"/>
      <c r="H961" s="264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82"/>
      <c r="C962" s="264"/>
      <c r="D962" s="264"/>
      <c r="E962" s="282"/>
      <c r="F962" s="264"/>
      <c r="G962" s="277"/>
      <c r="H962" s="264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82"/>
      <c r="C963" s="264"/>
      <c r="D963" s="264"/>
      <c r="E963" s="282"/>
      <c r="F963" s="264"/>
      <c r="G963" s="277"/>
      <c r="H963" s="264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82"/>
      <c r="C964" s="264"/>
      <c r="D964" s="264"/>
      <c r="E964" s="282"/>
      <c r="F964" s="264"/>
      <c r="G964" s="277"/>
      <c r="H964" s="264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82"/>
      <c r="C965" s="264"/>
      <c r="D965" s="264"/>
      <c r="E965" s="282"/>
      <c r="F965" s="264"/>
      <c r="G965" s="277"/>
      <c r="H965" s="264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82"/>
      <c r="C966" s="264"/>
      <c r="D966" s="264"/>
      <c r="E966" s="282"/>
      <c r="F966" s="264"/>
      <c r="G966" s="277"/>
      <c r="H966" s="264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82"/>
      <c r="C967" s="264"/>
      <c r="D967" s="264"/>
      <c r="E967" s="282"/>
      <c r="F967" s="264"/>
      <c r="G967" s="277"/>
      <c r="H967" s="264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82"/>
      <c r="C968" s="264"/>
      <c r="D968" s="264"/>
      <c r="E968" s="282"/>
      <c r="F968" s="264"/>
      <c r="G968" s="277"/>
      <c r="H968" s="264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82"/>
      <c r="C969" s="264"/>
      <c r="D969" s="264"/>
      <c r="E969" s="282"/>
      <c r="F969" s="264"/>
      <c r="G969" s="277"/>
      <c r="H969" s="264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82"/>
      <c r="C970" s="264"/>
      <c r="D970" s="264"/>
      <c r="E970" s="282"/>
      <c r="F970" s="264"/>
      <c r="G970" s="277"/>
      <c r="H970" s="264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82"/>
      <c r="C971" s="264"/>
      <c r="D971" s="264"/>
      <c r="E971" s="282"/>
      <c r="F971" s="264"/>
      <c r="G971" s="277"/>
      <c r="H971" s="264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82"/>
      <c r="C972" s="264"/>
      <c r="D972" s="264"/>
      <c r="E972" s="282"/>
      <c r="F972" s="264"/>
      <c r="G972" s="277"/>
      <c r="H972" s="264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82"/>
      <c r="C973" s="264"/>
      <c r="D973" s="264"/>
      <c r="E973" s="282"/>
      <c r="F973" s="264"/>
      <c r="G973" s="277"/>
      <c r="H973" s="264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82"/>
      <c r="C974" s="264"/>
      <c r="D974" s="264"/>
      <c r="E974" s="282"/>
      <c r="F974" s="264"/>
      <c r="G974" s="277"/>
      <c r="H974" s="264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82"/>
      <c r="C975" s="264"/>
      <c r="D975" s="264"/>
      <c r="E975" s="282"/>
      <c r="F975" s="264"/>
      <c r="G975" s="277"/>
      <c r="H975" s="264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82"/>
      <c r="C976" s="264"/>
      <c r="D976" s="264"/>
      <c r="E976" s="282"/>
      <c r="F976" s="264"/>
      <c r="G976" s="277"/>
      <c r="H976" s="264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82"/>
      <c r="C977" s="264"/>
      <c r="D977" s="264"/>
      <c r="E977" s="282"/>
      <c r="F977" s="264"/>
      <c r="G977" s="277"/>
      <c r="H977" s="264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82"/>
      <c r="C978" s="264"/>
      <c r="D978" s="264"/>
      <c r="E978" s="282"/>
      <c r="F978" s="264"/>
      <c r="G978" s="277"/>
      <c r="H978" s="264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82"/>
      <c r="C979" s="264"/>
      <c r="D979" s="264"/>
      <c r="E979" s="282"/>
      <c r="F979" s="264"/>
      <c r="G979" s="277"/>
      <c r="H979" s="264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82"/>
      <c r="C980" s="264"/>
      <c r="D980" s="264"/>
      <c r="E980" s="282"/>
      <c r="F980" s="264"/>
      <c r="G980" s="277"/>
      <c r="H980" s="264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82"/>
      <c r="C981" s="264"/>
      <c r="D981" s="264"/>
      <c r="E981" s="282"/>
      <c r="F981" s="264"/>
      <c r="G981" s="277"/>
      <c r="H981" s="264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82"/>
      <c r="C982" s="264"/>
      <c r="D982" s="264"/>
      <c r="E982" s="282"/>
      <c r="F982" s="264"/>
      <c r="G982" s="277"/>
      <c r="H982" s="264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82"/>
      <c r="C983" s="264"/>
      <c r="D983" s="264"/>
      <c r="E983" s="282"/>
      <c r="F983" s="264"/>
      <c r="G983" s="277"/>
      <c r="H983" s="264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82"/>
      <c r="C984" s="264"/>
      <c r="D984" s="264"/>
      <c r="E984" s="282"/>
      <c r="F984" s="264"/>
      <c r="G984" s="277"/>
      <c r="H984" s="264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82"/>
      <c r="C985" s="264"/>
      <c r="D985" s="264"/>
      <c r="E985" s="282"/>
      <c r="F985" s="264"/>
      <c r="G985" s="277"/>
      <c r="H985" s="264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82"/>
      <c r="C986" s="264"/>
      <c r="D986" s="264"/>
      <c r="E986" s="282"/>
      <c r="F986" s="264"/>
      <c r="G986" s="277"/>
      <c r="H986" s="264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82"/>
      <c r="C987" s="264"/>
      <c r="D987" s="264"/>
      <c r="E987" s="282"/>
      <c r="F987" s="264"/>
      <c r="G987" s="277"/>
      <c r="H987" s="264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82"/>
      <c r="C988" s="264"/>
      <c r="D988" s="264"/>
      <c r="E988" s="282"/>
      <c r="F988" s="264"/>
      <c r="G988" s="277"/>
      <c r="H988" s="264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82"/>
      <c r="C989" s="264"/>
      <c r="D989" s="264"/>
      <c r="E989" s="282"/>
      <c r="F989" s="264"/>
      <c r="G989" s="277"/>
      <c r="H989" s="264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82"/>
      <c r="C990" s="264"/>
      <c r="D990" s="264"/>
      <c r="E990" s="282"/>
      <c r="F990" s="264"/>
      <c r="G990" s="277"/>
      <c r="H990" s="264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82"/>
      <c r="C991" s="264"/>
      <c r="D991" s="264"/>
      <c r="E991" s="282"/>
      <c r="F991" s="264"/>
      <c r="G991" s="277"/>
      <c r="H991" s="264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82"/>
      <c r="C992" s="264"/>
      <c r="D992" s="264"/>
      <c r="E992" s="282"/>
      <c r="F992" s="264"/>
      <c r="G992" s="277"/>
      <c r="H992" s="264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82"/>
      <c r="C993" s="264"/>
      <c r="D993" s="264"/>
      <c r="E993" s="282"/>
      <c r="F993" s="264"/>
      <c r="G993" s="277"/>
      <c r="H993" s="264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82"/>
      <c r="C994" s="264"/>
      <c r="D994" s="264"/>
      <c r="E994" s="282"/>
      <c r="F994" s="264"/>
      <c r="G994" s="277"/>
      <c r="H994" s="264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82"/>
      <c r="C995" s="264"/>
      <c r="D995" s="264"/>
      <c r="E995" s="282"/>
      <c r="F995" s="264"/>
      <c r="G995" s="277"/>
      <c r="H995" s="264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82"/>
      <c r="C996" s="264"/>
      <c r="D996" s="264"/>
      <c r="E996" s="282"/>
      <c r="F996" s="264"/>
      <c r="G996" s="277"/>
      <c r="H996" s="264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82"/>
      <c r="C997" s="264"/>
      <c r="D997" s="264"/>
      <c r="E997" s="282"/>
      <c r="F997" s="264"/>
      <c r="G997" s="277"/>
      <c r="H997" s="264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82"/>
      <c r="C998" s="264"/>
      <c r="D998" s="264"/>
      <c r="E998" s="282"/>
      <c r="F998" s="264"/>
      <c r="G998" s="277"/>
      <c r="H998" s="264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82"/>
      <c r="C999" s="264"/>
      <c r="D999" s="264"/>
      <c r="E999" s="282"/>
      <c r="F999" s="264"/>
      <c r="G999" s="277"/>
      <c r="H999" s="264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82"/>
      <c r="C1000" s="264"/>
      <c r="D1000" s="264"/>
      <c r="E1000" s="282"/>
      <c r="F1000" s="264"/>
      <c r="G1000" s="277"/>
      <c r="H1000" s="264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1">
    <mergeCell ref="M3:R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1000"/>
  <sheetViews>
    <sheetView workbookViewId="0"/>
  </sheetViews>
  <sheetFormatPr defaultColWidth="12.5390625" defaultRowHeight="15" customHeight="1" x14ac:dyDescent="0.15"/>
  <cols>
    <col min="1" max="1" width="5.390625" customWidth="1"/>
    <col min="2" max="2" width="21.84375" customWidth="1"/>
    <col min="3" max="3" width="24.00390625" customWidth="1"/>
    <col min="4" max="8" width="8.08984375" customWidth="1"/>
    <col min="9" max="9" width="6.60546875" customWidth="1"/>
    <col min="10" max="12" width="4.58203125" customWidth="1"/>
    <col min="13" max="13" width="7.4140625" customWidth="1"/>
    <col min="14" max="14" width="17.125" customWidth="1"/>
    <col min="15" max="15" width="24.8125" customWidth="1"/>
    <col min="16" max="16" width="8.359375" customWidth="1"/>
    <col min="17" max="17" width="7.68359375" customWidth="1"/>
    <col min="18" max="18" width="9.3046875" customWidth="1"/>
    <col min="19" max="26" width="7.953125" customWidth="1"/>
  </cols>
  <sheetData>
    <row r="1" spans="1:26" ht="12.75" customHeight="1" x14ac:dyDescent="0.15">
      <c r="A1" s="264"/>
      <c r="B1" s="264"/>
      <c r="C1" s="264"/>
      <c r="D1" s="264"/>
      <c r="E1" s="264"/>
      <c r="F1" s="264"/>
      <c r="G1" s="264"/>
      <c r="H1" s="264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77"/>
      <c r="T1" s="277"/>
      <c r="U1" s="277"/>
      <c r="V1" s="277"/>
      <c r="W1" s="277"/>
      <c r="X1" s="277"/>
      <c r="Y1" s="277"/>
      <c r="Z1" s="277"/>
    </row>
    <row r="2" spans="1:26" ht="12.75" customHeight="1" x14ac:dyDescent="0.15">
      <c r="A2" s="291" t="s">
        <v>0</v>
      </c>
      <c r="B2" s="275" t="s">
        <v>572</v>
      </c>
      <c r="C2" s="275" t="s">
        <v>634</v>
      </c>
      <c r="D2" s="275" t="s">
        <v>580</v>
      </c>
      <c r="E2" s="275" t="s">
        <v>581</v>
      </c>
      <c r="F2" s="275" t="s">
        <v>635</v>
      </c>
      <c r="G2" s="275" t="s">
        <v>579</v>
      </c>
      <c r="H2" s="275" t="s">
        <v>607</v>
      </c>
      <c r="I2" s="277"/>
      <c r="J2" s="277"/>
      <c r="K2" s="277"/>
      <c r="L2" s="277"/>
    </row>
    <row r="3" spans="1:26" ht="12.75" customHeight="1" x14ac:dyDescent="0.15">
      <c r="A3" s="292">
        <v>1</v>
      </c>
      <c r="B3" s="288" t="str">
        <f>Základ!B3</f>
        <v>Ivan Chvátal</v>
      </c>
      <c r="C3" s="288" t="str">
        <f>Základ!C3</f>
        <v>KOSMOS OLOMOUC</v>
      </c>
      <c r="D3" s="273">
        <f>SUM(Základ!D3,Základ!F3,Základ!N3,Základ!P3)</f>
        <v>168</v>
      </c>
      <c r="E3" s="273">
        <f>SUM(Základ!E3,Základ!G3,Základ!O3,Základ!Q3)</f>
        <v>79</v>
      </c>
      <c r="F3" s="273">
        <f t="shared" ref="F3:F257" si="0">SUM(D3:E3)</f>
        <v>247</v>
      </c>
      <c r="G3" s="273">
        <f>SUM(Základ!I3,Základ!S3)</f>
        <v>4</v>
      </c>
      <c r="H3" s="273"/>
      <c r="I3" s="277"/>
      <c r="J3" s="277"/>
      <c r="K3" s="277"/>
      <c r="L3" s="277"/>
      <c r="M3" s="380" t="s">
        <v>3458</v>
      </c>
      <c r="N3" s="374"/>
      <c r="O3" s="374"/>
      <c r="P3" s="374"/>
      <c r="Q3" s="374"/>
      <c r="R3" s="374"/>
      <c r="S3" s="375"/>
    </row>
    <row r="4" spans="1:26" ht="12.75" customHeight="1" x14ac:dyDescent="0.2">
      <c r="A4" s="292">
        <v>2</v>
      </c>
      <c r="B4" s="288" t="str">
        <f>Základ!B4</f>
        <v>Petr Zavadil</v>
      </c>
      <c r="C4" s="288" t="str">
        <f>Základ!C4</f>
        <v>KOSMOS OLOMOUC</v>
      </c>
      <c r="D4" s="273">
        <f>SUM(Základ!D4,Základ!F4,Základ!N4,Základ!P4)</f>
        <v>206</v>
      </c>
      <c r="E4" s="273">
        <f>SUM(Základ!E4,Základ!G4,Základ!O4,Základ!Q4)</f>
        <v>80</v>
      </c>
      <c r="F4" s="273">
        <f t="shared" si="0"/>
        <v>286</v>
      </c>
      <c r="G4" s="273">
        <f>SUM(Základ!I4,Základ!S4)</f>
        <v>5</v>
      </c>
      <c r="H4" s="273"/>
      <c r="I4" s="277"/>
      <c r="J4" s="277"/>
      <c r="K4" s="277"/>
      <c r="L4" s="277"/>
      <c r="M4" s="279" t="s">
        <v>607</v>
      </c>
      <c r="N4" s="279" t="s">
        <v>636</v>
      </c>
      <c r="O4" s="279" t="s">
        <v>637</v>
      </c>
      <c r="P4" s="279" t="s">
        <v>580</v>
      </c>
      <c r="Q4" s="279" t="s">
        <v>581</v>
      </c>
      <c r="R4" s="279" t="s">
        <v>582</v>
      </c>
      <c r="S4" s="279" t="s">
        <v>579</v>
      </c>
    </row>
    <row r="5" spans="1:26" ht="12.75" customHeight="1" x14ac:dyDescent="0.15">
      <c r="A5" s="292">
        <v>3</v>
      </c>
      <c r="B5" s="288" t="str">
        <f>Základ!B5</f>
        <v>Radek Soušek</v>
      </c>
      <c r="C5" s="288" t="str">
        <f>Základ!C5</f>
        <v>KOSMOS OLOMOUC</v>
      </c>
      <c r="D5" s="273">
        <f>SUM(Základ!D5,Základ!F5,Základ!N5,Základ!P5)</f>
        <v>0</v>
      </c>
      <c r="E5" s="273">
        <f>SUM(Základ!E5,Základ!G5,Základ!O5,Základ!Q5)</f>
        <v>0</v>
      </c>
      <c r="F5" s="273">
        <f t="shared" si="0"/>
        <v>0</v>
      </c>
      <c r="G5" s="273">
        <f>SUM(Základ!I5,Základ!S5)</f>
        <v>0</v>
      </c>
      <c r="H5" s="273"/>
      <c r="I5" s="277"/>
      <c r="J5" s="277"/>
      <c r="K5" s="277"/>
      <c r="L5" s="277"/>
      <c r="M5" s="293">
        <v>1</v>
      </c>
      <c r="N5" s="313" t="s">
        <v>652</v>
      </c>
      <c r="O5" s="295" t="s">
        <v>620</v>
      </c>
      <c r="P5" s="293">
        <v>400</v>
      </c>
      <c r="Q5" s="293">
        <v>208</v>
      </c>
      <c r="R5" s="296">
        <v>608</v>
      </c>
      <c r="S5" s="293">
        <v>4</v>
      </c>
    </row>
    <row r="6" spans="1:26" ht="12.75" customHeight="1" x14ac:dyDescent="0.15">
      <c r="A6" s="292">
        <v>4</v>
      </c>
      <c r="B6" s="288" t="str">
        <f>Základ!B6</f>
        <v>Libor Kiš</v>
      </c>
      <c r="C6" s="288" t="str">
        <f>Základ!C6</f>
        <v>KOSMOS OLOMOUC</v>
      </c>
      <c r="D6" s="273">
        <f>SUM(Základ!D6,Základ!F6,Základ!N6,Základ!P6)</f>
        <v>170</v>
      </c>
      <c r="E6" s="273">
        <f>SUM(Základ!E6,Základ!G6,Základ!O6,Základ!Q6)</f>
        <v>77</v>
      </c>
      <c r="F6" s="273">
        <f t="shared" si="0"/>
        <v>247</v>
      </c>
      <c r="G6" s="273">
        <f>SUM(Základ!I6,Základ!S6)</f>
        <v>3</v>
      </c>
      <c r="H6" s="273"/>
      <c r="I6" s="277"/>
      <c r="J6" s="277"/>
      <c r="K6" s="277"/>
      <c r="L6" s="277"/>
      <c r="M6" s="293">
        <v>2</v>
      </c>
      <c r="N6" s="295" t="s">
        <v>647</v>
      </c>
      <c r="O6" s="295" t="s">
        <v>616</v>
      </c>
      <c r="P6" s="293">
        <v>375</v>
      </c>
      <c r="Q6" s="293">
        <v>232</v>
      </c>
      <c r="R6" s="296">
        <v>607</v>
      </c>
      <c r="S6" s="293">
        <v>1</v>
      </c>
    </row>
    <row r="7" spans="1:26" ht="12.75" customHeight="1" x14ac:dyDescent="0.15">
      <c r="A7" s="292">
        <v>5</v>
      </c>
      <c r="B7" s="273" t="str">
        <f>Základ!B7</f>
        <v>Radomír Kočí</v>
      </c>
      <c r="C7" s="288" t="str">
        <f>Základ!C7</f>
        <v>KOSMOS OLOMOUC</v>
      </c>
      <c r="D7" s="273">
        <f>SUM(Základ!D7,Základ!F7,Základ!N7,Základ!P7)</f>
        <v>197</v>
      </c>
      <c r="E7" s="273">
        <f>SUM(Základ!E7,Základ!G7,Základ!O7,Základ!Q7)</f>
        <v>87</v>
      </c>
      <c r="F7" s="273">
        <f t="shared" si="0"/>
        <v>284</v>
      </c>
      <c r="G7" s="273">
        <f>SUM(Základ!I7,Základ!S7)</f>
        <v>4</v>
      </c>
      <c r="H7" s="273"/>
      <c r="I7" s="277"/>
      <c r="J7" s="277"/>
      <c r="K7" s="277"/>
      <c r="L7" s="277"/>
      <c r="M7" s="293">
        <v>3</v>
      </c>
      <c r="N7" s="295" t="s">
        <v>659</v>
      </c>
      <c r="O7" s="295" t="s">
        <v>658</v>
      </c>
      <c r="P7" s="293">
        <v>384</v>
      </c>
      <c r="Q7" s="293">
        <v>219</v>
      </c>
      <c r="R7" s="296">
        <v>603</v>
      </c>
      <c r="S7" s="293">
        <v>4</v>
      </c>
    </row>
    <row r="8" spans="1:26" ht="12.75" customHeight="1" x14ac:dyDescent="0.15">
      <c r="A8" s="292">
        <v>6</v>
      </c>
      <c r="B8" s="288">
        <f>Základ!B8</f>
        <v>0</v>
      </c>
      <c r="C8" s="288" t="str">
        <f>Základ!C8</f>
        <v>KOSMOS OLOMOUC</v>
      </c>
      <c r="D8" s="273">
        <f>SUM(Základ!D8,Základ!F8,Základ!N8,Základ!P8)</f>
        <v>0</v>
      </c>
      <c r="E8" s="273">
        <f>SUM(Základ!E8,Základ!G8,Základ!O8,Základ!Q8)</f>
        <v>0</v>
      </c>
      <c r="F8" s="273">
        <f t="shared" si="0"/>
        <v>0</v>
      </c>
      <c r="G8" s="273">
        <f>SUM(Základ!I8,Základ!S8)</f>
        <v>0</v>
      </c>
      <c r="H8" s="273"/>
      <c r="I8" s="277"/>
      <c r="J8" s="277"/>
      <c r="K8" s="277"/>
      <c r="L8" s="277"/>
      <c r="M8" s="293">
        <v>4</v>
      </c>
      <c r="N8" s="295" t="s">
        <v>649</v>
      </c>
      <c r="O8" s="295" t="s">
        <v>620</v>
      </c>
      <c r="P8" s="293">
        <v>399</v>
      </c>
      <c r="Q8" s="293">
        <v>201</v>
      </c>
      <c r="R8" s="296">
        <v>600</v>
      </c>
      <c r="S8" s="293">
        <v>2</v>
      </c>
    </row>
    <row r="9" spans="1:26" ht="12.75" customHeight="1" x14ac:dyDescent="0.15">
      <c r="A9" s="292">
        <v>7</v>
      </c>
      <c r="B9" s="288">
        <f>Základ!B9</f>
        <v>0</v>
      </c>
      <c r="C9" s="288">
        <f>Základ!C9</f>
        <v>0</v>
      </c>
      <c r="D9" s="273">
        <f>SUM(Základ!D9,Základ!F9,Základ!N9,Základ!P9)</f>
        <v>0</v>
      </c>
      <c r="E9" s="273">
        <f>SUM(Základ!E9,Základ!G9,Základ!O9,Základ!Q9)</f>
        <v>0</v>
      </c>
      <c r="F9" s="273">
        <f t="shared" si="0"/>
        <v>0</v>
      </c>
      <c r="G9" s="273">
        <f>SUM(Základ!I9,Základ!S9)</f>
        <v>0</v>
      </c>
      <c r="H9" s="273"/>
      <c r="I9" s="277"/>
      <c r="J9" s="277"/>
      <c r="K9" s="277"/>
      <c r="L9" s="277"/>
      <c r="M9" s="293">
        <v>5</v>
      </c>
      <c r="N9" s="295" t="s">
        <v>643</v>
      </c>
      <c r="O9" s="295" t="s">
        <v>618</v>
      </c>
      <c r="P9" s="293">
        <v>403</v>
      </c>
      <c r="Q9" s="293">
        <v>197</v>
      </c>
      <c r="R9" s="296">
        <v>600</v>
      </c>
      <c r="S9" s="293">
        <v>3</v>
      </c>
    </row>
    <row r="10" spans="1:26" ht="12.75" customHeight="1" x14ac:dyDescent="0.15">
      <c r="A10" s="291">
        <v>8</v>
      </c>
      <c r="B10" s="273" t="str">
        <f>Základ!B10</f>
        <v>Drahoslav Brňák</v>
      </c>
      <c r="C10" s="273" t="str">
        <f>Základ!C10</f>
        <v>LICHNOVÁCI</v>
      </c>
      <c r="D10" s="273">
        <f>SUM(Základ!D10,Základ!F10,Základ!N10,Základ!P10)</f>
        <v>339</v>
      </c>
      <c r="E10" s="273">
        <f>SUM(Základ!E10,Základ!G10,Základ!O10,Základ!Q10)</f>
        <v>180</v>
      </c>
      <c r="F10" s="273">
        <f t="shared" si="0"/>
        <v>519</v>
      </c>
      <c r="G10" s="273">
        <f>SUM(Základ!I10,Základ!S10)</f>
        <v>9</v>
      </c>
      <c r="H10" s="273"/>
      <c r="I10" s="277"/>
      <c r="J10" s="277"/>
      <c r="K10" s="277"/>
      <c r="L10" s="277"/>
      <c r="M10" s="293">
        <v>6</v>
      </c>
      <c r="N10" s="295" t="s">
        <v>640</v>
      </c>
      <c r="O10" s="295" t="s">
        <v>615</v>
      </c>
      <c r="P10" s="293">
        <v>391</v>
      </c>
      <c r="Q10" s="293">
        <v>203</v>
      </c>
      <c r="R10" s="296">
        <v>594</v>
      </c>
      <c r="S10" s="293">
        <v>4</v>
      </c>
    </row>
    <row r="11" spans="1:26" ht="12.75" customHeight="1" x14ac:dyDescent="0.15">
      <c r="A11" s="291">
        <v>9</v>
      </c>
      <c r="B11" s="288" t="str">
        <f>Základ!B11</f>
        <v>Jan Opěla</v>
      </c>
      <c r="C11" s="288" t="str">
        <f>Základ!C11</f>
        <v>LICHNOVÁCI</v>
      </c>
      <c r="D11" s="273">
        <f>SUM(Základ!D11,Základ!F11,Základ!N11,Základ!P11)</f>
        <v>367</v>
      </c>
      <c r="E11" s="273">
        <f>SUM(Základ!E11,Základ!G11,Základ!O11,Základ!Q11)</f>
        <v>186</v>
      </c>
      <c r="F11" s="273">
        <f t="shared" si="0"/>
        <v>553</v>
      </c>
      <c r="G11" s="273">
        <f>SUM(Základ!I11,Základ!S11)</f>
        <v>8</v>
      </c>
      <c r="H11" s="273"/>
      <c r="I11" s="277"/>
      <c r="J11" s="277"/>
      <c r="K11" s="277"/>
      <c r="L11" s="277"/>
      <c r="M11" s="293">
        <v>7</v>
      </c>
      <c r="N11" s="295" t="s">
        <v>657</v>
      </c>
      <c r="O11" s="295" t="s">
        <v>658</v>
      </c>
      <c r="P11" s="293">
        <v>409</v>
      </c>
      <c r="Q11" s="293">
        <v>184</v>
      </c>
      <c r="R11" s="296">
        <v>593</v>
      </c>
      <c r="S11" s="293">
        <v>7</v>
      </c>
    </row>
    <row r="12" spans="1:26" ht="12.75" customHeight="1" x14ac:dyDescent="0.15">
      <c r="A12" s="291">
        <v>10</v>
      </c>
      <c r="B12" s="288" t="str">
        <f>Základ!B12</f>
        <v>David Slíva</v>
      </c>
      <c r="C12" s="288" t="str">
        <f>Základ!C12</f>
        <v>LICHNOVÁCI</v>
      </c>
      <c r="D12" s="273">
        <f>SUM(Základ!D12,Základ!F12,Základ!N12,Základ!P12)</f>
        <v>350</v>
      </c>
      <c r="E12" s="273">
        <f>SUM(Základ!E12,Základ!G12,Základ!O12,Základ!Q12)</f>
        <v>160</v>
      </c>
      <c r="F12" s="273">
        <f t="shared" si="0"/>
        <v>510</v>
      </c>
      <c r="G12" s="273">
        <f>SUM(Základ!I12,Základ!S12)</f>
        <v>13</v>
      </c>
      <c r="H12" s="273"/>
      <c r="I12" s="277"/>
      <c r="J12" s="277"/>
      <c r="K12" s="277"/>
      <c r="L12" s="277"/>
      <c r="M12" s="293">
        <v>8</v>
      </c>
      <c r="N12" s="295" t="s">
        <v>642</v>
      </c>
      <c r="O12" s="295" t="s">
        <v>619</v>
      </c>
      <c r="P12" s="293">
        <v>390</v>
      </c>
      <c r="Q12" s="293">
        <v>201</v>
      </c>
      <c r="R12" s="296">
        <v>591</v>
      </c>
      <c r="S12" s="293">
        <v>7</v>
      </c>
    </row>
    <row r="13" spans="1:26" ht="12.75" customHeight="1" x14ac:dyDescent="0.15">
      <c r="A13" s="291">
        <v>11</v>
      </c>
      <c r="B13" s="288" t="str">
        <f>Základ!B13</f>
        <v>Jiří Maňásek</v>
      </c>
      <c r="C13" s="288" t="str">
        <f>Základ!C13</f>
        <v>LICHNOVÁCI</v>
      </c>
      <c r="D13" s="273">
        <f>SUM(Základ!D13,Základ!F13,Základ!N13,Základ!P13)</f>
        <v>358</v>
      </c>
      <c r="E13" s="273">
        <f>SUM(Základ!E13,Základ!G13,Základ!O13,Základ!Q13)</f>
        <v>165</v>
      </c>
      <c r="F13" s="273">
        <f t="shared" si="0"/>
        <v>523</v>
      </c>
      <c r="G13" s="273">
        <f>SUM(Základ!I13,Základ!S13)</f>
        <v>8</v>
      </c>
      <c r="H13" s="273"/>
      <c r="I13" s="277"/>
      <c r="J13" s="277"/>
      <c r="K13" s="277"/>
      <c r="L13" s="277"/>
      <c r="M13" s="293">
        <v>9</v>
      </c>
      <c r="N13" s="295" t="s">
        <v>645</v>
      </c>
      <c r="O13" s="295" t="s">
        <v>605</v>
      </c>
      <c r="P13" s="293">
        <v>388</v>
      </c>
      <c r="Q13" s="293">
        <v>202</v>
      </c>
      <c r="R13" s="296">
        <v>590</v>
      </c>
      <c r="S13" s="293">
        <v>3</v>
      </c>
    </row>
    <row r="14" spans="1:26" ht="12.75" customHeight="1" x14ac:dyDescent="0.15">
      <c r="A14" s="291">
        <v>12</v>
      </c>
      <c r="B14" s="288" t="str">
        <f>Základ!B14</f>
        <v>0</v>
      </c>
      <c r="C14" s="288" t="str">
        <f>Základ!C14</f>
        <v>LICHNOVÁCI</v>
      </c>
      <c r="D14" s="273">
        <f>SUM(Základ!D14,Základ!F14,Základ!N14,Základ!P14)</f>
        <v>0</v>
      </c>
      <c r="E14" s="273">
        <f>SUM(Základ!E14,Základ!G14,Základ!O14,Základ!Q14)</f>
        <v>0</v>
      </c>
      <c r="F14" s="273">
        <f t="shared" si="0"/>
        <v>0</v>
      </c>
      <c r="G14" s="273">
        <f>SUM(Základ!I14,Základ!S14)</f>
        <v>0</v>
      </c>
      <c r="H14" s="273"/>
      <c r="I14" s="277"/>
      <c r="J14" s="277"/>
      <c r="K14" s="277"/>
      <c r="L14" s="277"/>
      <c r="M14" s="293">
        <v>10</v>
      </c>
      <c r="N14" s="293" t="s">
        <v>602</v>
      </c>
      <c r="O14" s="295" t="s">
        <v>605</v>
      </c>
      <c r="P14" s="293">
        <v>371</v>
      </c>
      <c r="Q14" s="293">
        <v>217</v>
      </c>
      <c r="R14" s="296">
        <v>588</v>
      </c>
      <c r="S14" s="293">
        <v>9</v>
      </c>
    </row>
    <row r="15" spans="1:26" ht="12.75" customHeight="1" x14ac:dyDescent="0.15">
      <c r="A15" s="291">
        <v>13</v>
      </c>
      <c r="B15" s="288" t="str">
        <f>Základ!B15</f>
        <v>0</v>
      </c>
      <c r="C15" s="288" t="str">
        <f>Základ!C15</f>
        <v>0</v>
      </c>
      <c r="D15" s="273">
        <f>SUM(Základ!D15,Základ!F15,Základ!N15,Základ!P15)</f>
        <v>0</v>
      </c>
      <c r="E15" s="273">
        <f>SUM(Základ!E15,Základ!G15,Základ!O15,Základ!Q15)</f>
        <v>0</v>
      </c>
      <c r="F15" s="273">
        <f t="shared" si="0"/>
        <v>0</v>
      </c>
      <c r="G15" s="273">
        <f>SUM(Základ!I15,Základ!S15)</f>
        <v>0</v>
      </c>
      <c r="H15" s="273"/>
      <c r="I15" s="277"/>
      <c r="J15" s="277"/>
      <c r="K15" s="277"/>
      <c r="L15" s="277"/>
      <c r="M15" s="293">
        <v>11</v>
      </c>
      <c r="N15" s="295" t="s">
        <v>638</v>
      </c>
      <c r="O15" s="295" t="s">
        <v>613</v>
      </c>
      <c r="P15" s="293">
        <v>392</v>
      </c>
      <c r="Q15" s="293">
        <v>196</v>
      </c>
      <c r="R15" s="296">
        <v>588</v>
      </c>
      <c r="S15" s="293">
        <v>9</v>
      </c>
    </row>
    <row r="16" spans="1:26" ht="12.75" customHeight="1" x14ac:dyDescent="0.15">
      <c r="A16" s="291">
        <v>14</v>
      </c>
      <c r="B16" s="273">
        <f>Základ!B16</f>
        <v>0</v>
      </c>
      <c r="C16" s="273">
        <f>Základ!C16</f>
        <v>0</v>
      </c>
      <c r="D16" s="273">
        <f>SUM(Základ!D16,Základ!F16,Základ!N16,Základ!P16)</f>
        <v>0</v>
      </c>
      <c r="E16" s="273">
        <f>SUM(Základ!E16,Základ!G16,Základ!O16,Základ!Q16)</f>
        <v>0</v>
      </c>
      <c r="F16" s="273">
        <f t="shared" si="0"/>
        <v>0</v>
      </c>
      <c r="G16" s="273">
        <f>SUM(Základ!I16,Základ!S16)</f>
        <v>0</v>
      </c>
      <c r="H16" s="273"/>
      <c r="I16" s="277"/>
      <c r="J16" s="277"/>
      <c r="K16" s="277"/>
      <c r="L16" s="277"/>
      <c r="M16" s="293">
        <v>12</v>
      </c>
      <c r="N16" s="295" t="s">
        <v>3459</v>
      </c>
      <c r="O16" s="295" t="s">
        <v>614</v>
      </c>
      <c r="P16" s="293">
        <v>384</v>
      </c>
      <c r="Q16" s="293">
        <v>200</v>
      </c>
      <c r="R16" s="296">
        <v>584</v>
      </c>
      <c r="S16" s="293">
        <v>6</v>
      </c>
    </row>
    <row r="17" spans="1:19" ht="12.75" customHeight="1" x14ac:dyDescent="0.15">
      <c r="A17" s="292">
        <v>15</v>
      </c>
      <c r="B17" s="288" t="str">
        <f>Základ!B17</f>
        <v>Milan Dusbaba (h)</v>
      </c>
      <c r="C17" s="288" t="str">
        <f>Základ!C17</f>
        <v>HIC PARTA</v>
      </c>
      <c r="D17" s="273">
        <f>SUM(Základ!D17,Základ!F17,Základ!N17,Základ!P17)</f>
        <v>196</v>
      </c>
      <c r="E17" s="273">
        <f>SUM(Základ!E17,Základ!G17,Základ!O17,Základ!Q17)</f>
        <v>70</v>
      </c>
      <c r="F17" s="273">
        <f t="shared" si="0"/>
        <v>266</v>
      </c>
      <c r="G17" s="273">
        <f>SUM(Základ!I17,Základ!S17)</f>
        <v>10</v>
      </c>
      <c r="H17" s="273"/>
      <c r="I17" s="277"/>
      <c r="J17" s="277"/>
      <c r="K17" s="277"/>
      <c r="L17" s="277"/>
      <c r="M17" s="293">
        <v>13</v>
      </c>
      <c r="N17" s="295" t="s">
        <v>650</v>
      </c>
      <c r="O17" s="295" t="s">
        <v>621</v>
      </c>
      <c r="P17" s="293">
        <v>377</v>
      </c>
      <c r="Q17" s="293">
        <v>204</v>
      </c>
      <c r="R17" s="296">
        <v>581</v>
      </c>
      <c r="S17" s="293">
        <v>4</v>
      </c>
    </row>
    <row r="18" spans="1:19" ht="12.75" customHeight="1" x14ac:dyDescent="0.15">
      <c r="A18" s="292">
        <v>16</v>
      </c>
      <c r="B18" s="288" t="str">
        <f>Základ!B18</f>
        <v>Petr Hofman</v>
      </c>
      <c r="C18" s="288" t="str">
        <f>Základ!C18</f>
        <v>HIC PARTA</v>
      </c>
      <c r="D18" s="273">
        <f>SUM(Základ!D18,Základ!F18,Základ!N18,Základ!P18)</f>
        <v>172</v>
      </c>
      <c r="E18" s="273">
        <f>SUM(Základ!E18,Základ!G18,Základ!O18,Základ!Q18)</f>
        <v>80</v>
      </c>
      <c r="F18" s="273">
        <f t="shared" si="0"/>
        <v>252</v>
      </c>
      <c r="G18" s="273">
        <f>SUM(Základ!I18,Základ!S18)</f>
        <v>7</v>
      </c>
      <c r="H18" s="273"/>
      <c r="I18" s="277"/>
      <c r="J18" s="277"/>
      <c r="K18" s="277"/>
      <c r="L18" s="277"/>
      <c r="M18" s="293">
        <v>14</v>
      </c>
      <c r="N18" s="295" t="s">
        <v>668</v>
      </c>
      <c r="O18" s="295" t="s">
        <v>624</v>
      </c>
      <c r="P18" s="293">
        <v>396</v>
      </c>
      <c r="Q18" s="293">
        <v>184</v>
      </c>
      <c r="R18" s="296">
        <v>580</v>
      </c>
      <c r="S18" s="293">
        <v>8</v>
      </c>
    </row>
    <row r="19" spans="1:19" ht="12.75" customHeight="1" x14ac:dyDescent="0.15">
      <c r="A19" s="292">
        <v>17</v>
      </c>
      <c r="B19" s="288" t="str">
        <f>Základ!B19</f>
        <v>Milan Falta</v>
      </c>
      <c r="C19" s="288" t="str">
        <f>Základ!C19</f>
        <v>HIC PARTA</v>
      </c>
      <c r="D19" s="273">
        <f>SUM(Základ!D19,Základ!F19,Základ!N19,Základ!P19)</f>
        <v>176</v>
      </c>
      <c r="E19" s="273">
        <f>SUM(Základ!E19,Základ!G19,Základ!O19,Základ!Q19)</f>
        <v>72</v>
      </c>
      <c r="F19" s="273">
        <f t="shared" si="0"/>
        <v>248</v>
      </c>
      <c r="G19" s="273">
        <f>SUM(Základ!I19,Základ!S19)</f>
        <v>11</v>
      </c>
      <c r="H19" s="273"/>
      <c r="I19" s="277"/>
      <c r="J19" s="277"/>
      <c r="K19" s="277"/>
      <c r="L19" s="277"/>
      <c r="M19" s="293">
        <v>15</v>
      </c>
      <c r="N19" s="295" t="s">
        <v>663</v>
      </c>
      <c r="O19" s="295" t="s">
        <v>619</v>
      </c>
      <c r="P19" s="293">
        <v>391</v>
      </c>
      <c r="Q19" s="293">
        <v>182</v>
      </c>
      <c r="R19" s="296">
        <v>573</v>
      </c>
      <c r="S19" s="293">
        <v>7</v>
      </c>
    </row>
    <row r="20" spans="1:19" ht="12.75" customHeight="1" x14ac:dyDescent="0.15">
      <c r="A20" s="292">
        <v>18</v>
      </c>
      <c r="B20" s="288" t="str">
        <f>Základ!B20</f>
        <v>Michal Kubinec</v>
      </c>
      <c r="C20" s="288" t="str">
        <f>Základ!C20</f>
        <v>HIC PARTA</v>
      </c>
      <c r="D20" s="273">
        <f>SUM(Základ!D20,Základ!F20,Základ!N20,Základ!P20)</f>
        <v>211</v>
      </c>
      <c r="E20" s="273">
        <f>SUM(Základ!E20,Základ!G20,Základ!O20,Základ!Q20)</f>
        <v>71</v>
      </c>
      <c r="F20" s="273">
        <f t="shared" si="0"/>
        <v>282</v>
      </c>
      <c r="G20" s="273">
        <f>SUM(Základ!I20,Základ!S20)</f>
        <v>7</v>
      </c>
      <c r="H20" s="273"/>
      <c r="I20" s="277"/>
      <c r="J20" s="277"/>
      <c r="K20" s="277"/>
      <c r="L20" s="277"/>
      <c r="M20" s="293">
        <v>16</v>
      </c>
      <c r="N20" s="295" t="s">
        <v>654</v>
      </c>
      <c r="O20" s="295" t="s">
        <v>605</v>
      </c>
      <c r="P20" s="293">
        <v>400</v>
      </c>
      <c r="Q20" s="293">
        <v>173</v>
      </c>
      <c r="R20" s="296">
        <v>573</v>
      </c>
      <c r="S20" s="293">
        <v>9</v>
      </c>
    </row>
    <row r="21" spans="1:19" ht="12.75" customHeight="1" x14ac:dyDescent="0.15">
      <c r="A21" s="292">
        <v>19</v>
      </c>
      <c r="B21" s="288" t="str">
        <f>Základ!B21</f>
        <v>0</v>
      </c>
      <c r="C21" s="288" t="str">
        <f>Základ!C21</f>
        <v>HIC PARTA</v>
      </c>
      <c r="D21" s="273">
        <f>SUM(Základ!D21,Základ!F21,Základ!N21,Základ!P21)</f>
        <v>0</v>
      </c>
      <c r="E21" s="273">
        <f>SUM(Základ!E21,Základ!G21,Základ!O21,Základ!Q21)</f>
        <v>0</v>
      </c>
      <c r="F21" s="273">
        <f t="shared" si="0"/>
        <v>0</v>
      </c>
      <c r="G21" s="273">
        <f>SUM(Základ!I21,Základ!S21)</f>
        <v>0</v>
      </c>
      <c r="H21" s="273"/>
      <c r="I21" s="277"/>
      <c r="J21" s="277"/>
      <c r="K21" s="277"/>
      <c r="L21" s="277"/>
      <c r="M21" s="293">
        <v>17</v>
      </c>
      <c r="N21" s="295" t="s">
        <v>683</v>
      </c>
      <c r="O21" s="295" t="s">
        <v>621</v>
      </c>
      <c r="P21" s="293">
        <v>384</v>
      </c>
      <c r="Q21" s="293">
        <v>186</v>
      </c>
      <c r="R21" s="296">
        <v>570</v>
      </c>
      <c r="S21" s="293">
        <v>5</v>
      </c>
    </row>
    <row r="22" spans="1:19" ht="12.75" customHeight="1" x14ac:dyDescent="0.15">
      <c r="A22" s="292">
        <v>20</v>
      </c>
      <c r="B22" s="288" t="str">
        <f>Základ!B22</f>
        <v>0</v>
      </c>
      <c r="C22" s="288" t="str">
        <f>Základ!C22</f>
        <v>0</v>
      </c>
      <c r="D22" s="273">
        <f>SUM(Základ!D22,Základ!F22,Základ!N22,Základ!P22)</f>
        <v>0</v>
      </c>
      <c r="E22" s="273">
        <f>SUM(Základ!E22,Základ!G22,Základ!O22,Základ!Q22)</f>
        <v>0</v>
      </c>
      <c r="F22" s="273">
        <f t="shared" si="0"/>
        <v>0</v>
      </c>
      <c r="G22" s="273">
        <f>SUM(Základ!I22,Základ!S22)</f>
        <v>0</v>
      </c>
      <c r="H22" s="273"/>
      <c r="I22" s="277"/>
      <c r="J22" s="277"/>
      <c r="K22" s="277"/>
      <c r="L22" s="277"/>
      <c r="M22" s="293">
        <v>18</v>
      </c>
      <c r="N22" s="295" t="s">
        <v>639</v>
      </c>
      <c r="O22" s="295" t="s">
        <v>616</v>
      </c>
      <c r="P22" s="293">
        <v>395</v>
      </c>
      <c r="Q22" s="293">
        <v>174</v>
      </c>
      <c r="R22" s="296">
        <v>569</v>
      </c>
      <c r="S22" s="293">
        <v>13</v>
      </c>
    </row>
    <row r="23" spans="1:19" ht="12.75" customHeight="1" x14ac:dyDescent="0.15">
      <c r="A23" s="292">
        <v>21</v>
      </c>
      <c r="B23" s="288" t="str">
        <f>Základ!B23</f>
        <v>0</v>
      </c>
      <c r="C23" s="288" t="str">
        <f>Základ!C23</f>
        <v>0</v>
      </c>
      <c r="D23" s="273">
        <f>SUM(Základ!D23,Základ!F23,Základ!N23,Základ!P23)</f>
        <v>0</v>
      </c>
      <c r="E23" s="273">
        <f>SUM(Základ!E23,Základ!G23,Základ!O23,Základ!Q23)</f>
        <v>0</v>
      </c>
      <c r="F23" s="273">
        <f t="shared" si="0"/>
        <v>0</v>
      </c>
      <c r="G23" s="273">
        <f>SUM(Základ!I23,Základ!S23)</f>
        <v>0</v>
      </c>
      <c r="H23" s="273"/>
      <c r="I23" s="277"/>
      <c r="J23" s="277"/>
      <c r="K23" s="277"/>
      <c r="L23" s="277"/>
      <c r="M23" s="293">
        <v>19</v>
      </c>
      <c r="N23" s="295" t="s">
        <v>666</v>
      </c>
      <c r="O23" s="295" t="s">
        <v>613</v>
      </c>
      <c r="P23" s="293">
        <v>406</v>
      </c>
      <c r="Q23" s="293">
        <v>163</v>
      </c>
      <c r="R23" s="296">
        <v>569</v>
      </c>
      <c r="S23" s="293">
        <v>7</v>
      </c>
    </row>
    <row r="24" spans="1:19" ht="12.75" customHeight="1" x14ac:dyDescent="0.15">
      <c r="A24" s="291">
        <v>22</v>
      </c>
      <c r="B24" s="288" t="str">
        <f>Základ!B24</f>
        <v>Bohumír Chlebovský</v>
      </c>
      <c r="C24" s="288" t="str">
        <f>Základ!C24</f>
        <v>KOS KRNOV</v>
      </c>
      <c r="D24" s="273">
        <f>SUM(Základ!D24,Základ!F24,Základ!N24,Základ!P24)</f>
        <v>193</v>
      </c>
      <c r="E24" s="273">
        <f>SUM(Základ!E24,Základ!G24,Základ!O24,Základ!Q24)</f>
        <v>81</v>
      </c>
      <c r="F24" s="273">
        <f t="shared" si="0"/>
        <v>274</v>
      </c>
      <c r="G24" s="273">
        <f>SUM(Základ!I24,Základ!S24)</f>
        <v>4</v>
      </c>
      <c r="H24" s="273"/>
      <c r="I24" s="277"/>
      <c r="J24" s="277"/>
      <c r="K24" s="277"/>
      <c r="L24" s="277"/>
      <c r="M24" s="293">
        <v>20</v>
      </c>
      <c r="N24" s="295" t="s">
        <v>660</v>
      </c>
      <c r="O24" s="295" t="s">
        <v>658</v>
      </c>
      <c r="P24" s="293">
        <v>390</v>
      </c>
      <c r="Q24" s="293">
        <v>178</v>
      </c>
      <c r="R24" s="296">
        <v>568</v>
      </c>
      <c r="S24" s="293">
        <v>8</v>
      </c>
    </row>
    <row r="25" spans="1:19" ht="12.75" customHeight="1" x14ac:dyDescent="0.15">
      <c r="A25" s="291">
        <v>23</v>
      </c>
      <c r="B25" s="288" t="str">
        <f>Základ!B25</f>
        <v>Petr Daranský</v>
      </c>
      <c r="C25" s="288" t="str">
        <f>Základ!C25</f>
        <v>KOS KRNOV</v>
      </c>
      <c r="D25" s="273">
        <f>SUM(Základ!D25,Základ!F25,Základ!N25,Základ!P25)</f>
        <v>0</v>
      </c>
      <c r="E25" s="273">
        <f>SUM(Základ!E25,Základ!G25,Základ!O25,Základ!Q25)</f>
        <v>0</v>
      </c>
      <c r="F25" s="273">
        <f t="shared" si="0"/>
        <v>0</v>
      </c>
      <c r="G25" s="273">
        <f>SUM(Základ!I25,Základ!S25)</f>
        <v>0</v>
      </c>
      <c r="H25" s="273"/>
      <c r="I25" s="277"/>
      <c r="J25" s="277"/>
      <c r="K25" s="277"/>
      <c r="L25" s="277"/>
      <c r="M25" s="293">
        <v>21</v>
      </c>
      <c r="N25" s="295" t="s">
        <v>684</v>
      </c>
      <c r="O25" s="295" t="s">
        <v>615</v>
      </c>
      <c r="P25" s="293">
        <v>376</v>
      </c>
      <c r="Q25" s="293">
        <v>187</v>
      </c>
      <c r="R25" s="296">
        <v>563</v>
      </c>
      <c r="S25" s="293">
        <v>9</v>
      </c>
    </row>
    <row r="26" spans="1:19" ht="12.75" customHeight="1" x14ac:dyDescent="0.15">
      <c r="A26" s="291">
        <v>24</v>
      </c>
      <c r="B26" s="288" t="str">
        <f>Základ!B26</f>
        <v>Bedřich Pluhař</v>
      </c>
      <c r="C26" s="288" t="str">
        <f>Základ!C26</f>
        <v>KOS KRNOV</v>
      </c>
      <c r="D26" s="273">
        <f>SUM(Základ!D26,Základ!F26,Základ!N26,Základ!P26)</f>
        <v>175</v>
      </c>
      <c r="E26" s="273">
        <f>SUM(Základ!E26,Základ!G26,Základ!O26,Základ!Q26)</f>
        <v>80</v>
      </c>
      <c r="F26" s="273">
        <f t="shared" si="0"/>
        <v>255</v>
      </c>
      <c r="G26" s="273">
        <f>SUM(Základ!I26,Základ!S26)</f>
        <v>2</v>
      </c>
      <c r="H26" s="273"/>
      <c r="I26" s="277"/>
      <c r="J26" s="277"/>
      <c r="K26" s="277"/>
      <c r="L26" s="277"/>
      <c r="M26" s="293">
        <v>22</v>
      </c>
      <c r="N26" s="295" t="s">
        <v>656</v>
      </c>
      <c r="O26" s="295" t="s">
        <v>625</v>
      </c>
      <c r="P26" s="293">
        <v>377</v>
      </c>
      <c r="Q26" s="293">
        <v>186</v>
      </c>
      <c r="R26" s="296">
        <v>563</v>
      </c>
      <c r="S26" s="293">
        <v>9</v>
      </c>
    </row>
    <row r="27" spans="1:19" ht="12.75" customHeight="1" x14ac:dyDescent="0.15">
      <c r="A27" s="291">
        <v>25</v>
      </c>
      <c r="B27" s="288" t="str">
        <f>Základ!B27</f>
        <v>Roman Anderle (h)</v>
      </c>
      <c r="C27" s="288" t="str">
        <f>Základ!C27</f>
        <v>KOS KRNOV</v>
      </c>
      <c r="D27" s="273">
        <f>SUM(Základ!D27,Základ!F27,Základ!N27,Základ!P27)</f>
        <v>171</v>
      </c>
      <c r="E27" s="273">
        <f>SUM(Základ!E27,Základ!G27,Základ!O27,Základ!Q27)</f>
        <v>96</v>
      </c>
      <c r="F27" s="273">
        <f t="shared" si="0"/>
        <v>267</v>
      </c>
      <c r="G27" s="273">
        <f>SUM(Základ!I27,Základ!S27)</f>
        <v>4</v>
      </c>
      <c r="H27" s="273"/>
      <c r="I27" s="277"/>
      <c r="J27" s="277"/>
      <c r="K27" s="277"/>
      <c r="L27" s="277"/>
      <c r="M27" s="293">
        <v>23</v>
      </c>
      <c r="N27" s="295" t="s">
        <v>712</v>
      </c>
      <c r="O27" s="295" t="s">
        <v>615</v>
      </c>
      <c r="P27" s="293">
        <v>385</v>
      </c>
      <c r="Q27" s="293">
        <v>177</v>
      </c>
      <c r="R27" s="296">
        <v>562</v>
      </c>
      <c r="S27" s="293">
        <v>8</v>
      </c>
    </row>
    <row r="28" spans="1:19" ht="12.75" customHeight="1" x14ac:dyDescent="0.15">
      <c r="A28" s="291">
        <v>26</v>
      </c>
      <c r="B28" s="273" t="str">
        <f>Základ!B28</f>
        <v>Rudolf Pecha</v>
      </c>
      <c r="C28" s="288" t="str">
        <f>Základ!C28</f>
        <v>KOS KRNOV</v>
      </c>
      <c r="D28" s="273">
        <f>SUM(Základ!D28,Základ!F28,Základ!N28,Základ!P28)</f>
        <v>172</v>
      </c>
      <c r="E28" s="273">
        <f>SUM(Základ!E28,Základ!G28,Základ!O28,Základ!Q28)</f>
        <v>70</v>
      </c>
      <c r="F28" s="273">
        <f t="shared" si="0"/>
        <v>242</v>
      </c>
      <c r="G28" s="273">
        <f>SUM(Základ!I28,Základ!S28)</f>
        <v>7</v>
      </c>
      <c r="H28" s="273"/>
      <c r="I28" s="277"/>
      <c r="J28" s="277"/>
      <c r="K28" s="277"/>
      <c r="L28" s="277"/>
      <c r="M28" s="293">
        <v>24</v>
      </c>
      <c r="N28" s="295" t="s">
        <v>680</v>
      </c>
      <c r="O28" s="295" t="s">
        <v>617</v>
      </c>
      <c r="P28" s="293">
        <v>389</v>
      </c>
      <c r="Q28" s="293">
        <v>173</v>
      </c>
      <c r="R28" s="296">
        <v>562</v>
      </c>
      <c r="S28" s="293">
        <v>9</v>
      </c>
    </row>
    <row r="29" spans="1:19" ht="12.75" customHeight="1" x14ac:dyDescent="0.15">
      <c r="A29" s="291">
        <v>27</v>
      </c>
      <c r="B29" s="288" t="str">
        <f>Základ!B29</f>
        <v>0</v>
      </c>
      <c r="C29" s="288" t="str">
        <f>Základ!C29</f>
        <v>0</v>
      </c>
      <c r="D29" s="273">
        <f>SUM(Základ!D29,Základ!F29,Základ!N29,Základ!P29)</f>
        <v>0</v>
      </c>
      <c r="E29" s="273">
        <f>SUM(Základ!E29,Základ!G29,Základ!O29,Základ!Q29)</f>
        <v>0</v>
      </c>
      <c r="F29" s="273">
        <f t="shared" si="0"/>
        <v>0</v>
      </c>
      <c r="G29" s="273">
        <f>SUM(Základ!I29,Základ!S29)</f>
        <v>0</v>
      </c>
      <c r="H29" s="273"/>
      <c r="I29" s="277"/>
      <c r="J29" s="277"/>
      <c r="K29" s="277"/>
      <c r="L29" s="277"/>
      <c r="M29" s="293">
        <v>25</v>
      </c>
      <c r="N29" s="295" t="s">
        <v>679</v>
      </c>
      <c r="O29" s="295" t="s">
        <v>625</v>
      </c>
      <c r="P29" s="293">
        <v>374</v>
      </c>
      <c r="Q29" s="293">
        <v>187</v>
      </c>
      <c r="R29" s="296">
        <v>561</v>
      </c>
      <c r="S29" s="293">
        <v>11</v>
      </c>
    </row>
    <row r="30" spans="1:19" ht="12.75" customHeight="1" x14ac:dyDescent="0.15">
      <c r="A30" s="291">
        <v>28</v>
      </c>
      <c r="B30" s="288" t="str">
        <f>Základ!B30</f>
        <v>0</v>
      </c>
      <c r="C30" s="288" t="str">
        <f>Základ!C30</f>
        <v>0</v>
      </c>
      <c r="D30" s="273">
        <f>SUM(Základ!D30,Základ!F30,Základ!N30,Základ!P30)</f>
        <v>0</v>
      </c>
      <c r="E30" s="273">
        <f>SUM(Základ!E30,Základ!G30,Základ!O30,Základ!Q30)</f>
        <v>0</v>
      </c>
      <c r="F30" s="273">
        <f t="shared" si="0"/>
        <v>0</v>
      </c>
      <c r="G30" s="273">
        <f>SUM(Základ!I30,Základ!S30)</f>
        <v>0</v>
      </c>
      <c r="H30" s="273"/>
      <c r="I30" s="277"/>
      <c r="J30" s="277"/>
      <c r="K30" s="277"/>
      <c r="L30" s="277"/>
      <c r="M30" s="293">
        <v>26</v>
      </c>
      <c r="N30" s="295" t="s">
        <v>704</v>
      </c>
      <c r="O30" s="295" t="s">
        <v>623</v>
      </c>
      <c r="P30" s="293">
        <v>385</v>
      </c>
      <c r="Q30" s="293">
        <v>176</v>
      </c>
      <c r="R30" s="296">
        <v>561</v>
      </c>
      <c r="S30" s="293">
        <v>11</v>
      </c>
    </row>
    <row r="31" spans="1:19" ht="12.75" customHeight="1" x14ac:dyDescent="0.15">
      <c r="A31" s="292">
        <v>29</v>
      </c>
      <c r="B31" s="288" t="str">
        <f>Základ!B31</f>
        <v>Petr Šístek</v>
      </c>
      <c r="C31" s="288" t="str">
        <f>Základ!C31</f>
        <v>ČD UZEL PŘEROV</v>
      </c>
      <c r="D31" s="273">
        <f>SUM(Základ!D31,Základ!F31,Základ!N31,Základ!P31)</f>
        <v>383</v>
      </c>
      <c r="E31" s="273">
        <f>SUM(Základ!E31,Základ!G31,Základ!O31,Základ!Q31)</f>
        <v>177</v>
      </c>
      <c r="F31" s="273">
        <f t="shared" si="0"/>
        <v>560</v>
      </c>
      <c r="G31" s="273">
        <f>SUM(Základ!I31,Základ!S31)</f>
        <v>4</v>
      </c>
      <c r="H31" s="273"/>
      <c r="I31" s="277"/>
      <c r="J31" s="277"/>
      <c r="K31" s="277"/>
      <c r="L31" s="277"/>
      <c r="M31" s="293">
        <v>27</v>
      </c>
      <c r="N31" s="295" t="s">
        <v>644</v>
      </c>
      <c r="O31" s="295" t="s">
        <v>617</v>
      </c>
      <c r="P31" s="293">
        <v>373</v>
      </c>
      <c r="Q31" s="293">
        <v>187</v>
      </c>
      <c r="R31" s="296">
        <v>560</v>
      </c>
      <c r="S31" s="293">
        <v>6</v>
      </c>
    </row>
    <row r="32" spans="1:19" ht="12.75" customHeight="1" x14ac:dyDescent="0.15">
      <c r="A32" s="292">
        <v>30</v>
      </c>
      <c r="B32" s="288" t="str">
        <f>Základ!B32</f>
        <v>František Hnilica</v>
      </c>
      <c r="C32" s="288" t="str">
        <f>Základ!C32</f>
        <v>ČD UZEL PŘEROV</v>
      </c>
      <c r="D32" s="273">
        <f>SUM(Základ!D32,Základ!F32,Základ!N32,Základ!P32)</f>
        <v>369</v>
      </c>
      <c r="E32" s="273">
        <f>SUM(Základ!E32,Základ!G32,Základ!O32,Základ!Q32)</f>
        <v>153</v>
      </c>
      <c r="F32" s="273">
        <f t="shared" si="0"/>
        <v>522</v>
      </c>
      <c r="G32" s="273">
        <f>SUM(Základ!I32,Základ!S32)</f>
        <v>13</v>
      </c>
      <c r="H32" s="273"/>
      <c r="I32" s="277"/>
      <c r="J32" s="277"/>
      <c r="K32" s="277"/>
      <c r="L32" s="277"/>
      <c r="M32" s="293">
        <v>28</v>
      </c>
      <c r="N32" s="295" t="s">
        <v>655</v>
      </c>
      <c r="O32" s="295" t="s">
        <v>618</v>
      </c>
      <c r="P32" s="293">
        <v>383</v>
      </c>
      <c r="Q32" s="293">
        <v>177</v>
      </c>
      <c r="R32" s="296">
        <v>560</v>
      </c>
      <c r="S32" s="293">
        <v>4</v>
      </c>
    </row>
    <row r="33" spans="1:19" ht="12.75" customHeight="1" x14ac:dyDescent="0.15">
      <c r="A33" s="292">
        <v>31</v>
      </c>
      <c r="B33" s="288" t="str">
        <f>Základ!B33</f>
        <v>Michaela Sedláčková</v>
      </c>
      <c r="C33" s="288" t="str">
        <f>Základ!C33</f>
        <v>ČD UZEL PŘEROV</v>
      </c>
      <c r="D33" s="273">
        <f>SUM(Základ!D33,Základ!F33,Základ!N33,Základ!P33)</f>
        <v>403</v>
      </c>
      <c r="E33" s="273">
        <f>SUM(Základ!E33,Základ!G33,Základ!O33,Základ!Q33)</f>
        <v>197</v>
      </c>
      <c r="F33" s="273">
        <f t="shared" si="0"/>
        <v>600</v>
      </c>
      <c r="G33" s="273">
        <f>SUM(Základ!I33,Základ!S33)</f>
        <v>3</v>
      </c>
      <c r="H33" s="273"/>
      <c r="I33" s="277"/>
      <c r="J33" s="277"/>
      <c r="K33" s="277"/>
      <c r="L33" s="277"/>
      <c r="M33" s="293">
        <v>29</v>
      </c>
      <c r="N33" s="295" t="s">
        <v>661</v>
      </c>
      <c r="O33" s="295" t="s">
        <v>623</v>
      </c>
      <c r="P33" s="293">
        <v>395</v>
      </c>
      <c r="Q33" s="293">
        <v>165</v>
      </c>
      <c r="R33" s="296">
        <v>560</v>
      </c>
      <c r="S33" s="293">
        <v>14</v>
      </c>
    </row>
    <row r="34" spans="1:19" ht="12.75" customHeight="1" x14ac:dyDescent="0.15">
      <c r="A34" s="292">
        <v>32</v>
      </c>
      <c r="B34" s="288" t="str">
        <f>Základ!B34</f>
        <v>Jaroslav Kolla</v>
      </c>
      <c r="C34" s="288" t="str">
        <f>Základ!C34</f>
        <v>ČD UZEL PŘEROV</v>
      </c>
      <c r="D34" s="273">
        <f>SUM(Základ!D34,Základ!F34,Základ!N34,Základ!P34)</f>
        <v>383</v>
      </c>
      <c r="E34" s="273">
        <f>SUM(Základ!E34,Základ!G34,Základ!O34,Základ!Q34)</f>
        <v>151</v>
      </c>
      <c r="F34" s="273">
        <f t="shared" si="0"/>
        <v>534</v>
      </c>
      <c r="G34" s="273">
        <f>SUM(Základ!I34,Základ!S34)</f>
        <v>7</v>
      </c>
      <c r="H34" s="273"/>
      <c r="I34" s="277"/>
      <c r="J34" s="277"/>
      <c r="K34" s="277"/>
      <c r="L34" s="277"/>
      <c r="M34" s="293">
        <v>30</v>
      </c>
      <c r="N34" s="295" t="s">
        <v>672</v>
      </c>
      <c r="O34" s="295" t="s">
        <v>619</v>
      </c>
      <c r="P34" s="293">
        <v>382</v>
      </c>
      <c r="Q34" s="293">
        <v>177</v>
      </c>
      <c r="R34" s="296">
        <v>559</v>
      </c>
      <c r="S34" s="293">
        <v>6</v>
      </c>
    </row>
    <row r="35" spans="1:19" ht="12.75" customHeight="1" x14ac:dyDescent="0.15">
      <c r="A35" s="292">
        <v>33</v>
      </c>
      <c r="B35" s="288" t="str">
        <f>Základ!B35</f>
        <v>Antonín Příhoda</v>
      </c>
      <c r="C35" s="288" t="str">
        <f>Základ!C35</f>
        <v>ČD UZEL PŘEROV</v>
      </c>
      <c r="D35" s="273">
        <f>SUM(Základ!D35,Základ!F35,Základ!N35,Základ!P35)</f>
        <v>0</v>
      </c>
      <c r="E35" s="273">
        <f>SUM(Základ!E35,Základ!G35,Základ!O35,Základ!Q35)</f>
        <v>0</v>
      </c>
      <c r="F35" s="273">
        <f t="shared" si="0"/>
        <v>0</v>
      </c>
      <c r="G35" s="273">
        <f>SUM(Základ!I35,Základ!S35)</f>
        <v>0</v>
      </c>
      <c r="H35" s="273"/>
      <c r="I35" s="277"/>
      <c r="J35" s="277"/>
      <c r="K35" s="277"/>
      <c r="L35" s="277"/>
      <c r="M35" s="293">
        <v>31</v>
      </c>
      <c r="N35" s="295" t="s">
        <v>710</v>
      </c>
      <c r="O35" s="295" t="s">
        <v>613</v>
      </c>
      <c r="P35" s="293">
        <v>364</v>
      </c>
      <c r="Q35" s="293">
        <v>193</v>
      </c>
      <c r="R35" s="296">
        <v>557</v>
      </c>
      <c r="S35" s="293">
        <v>1</v>
      </c>
    </row>
    <row r="36" spans="1:19" ht="12.75" customHeight="1" x14ac:dyDescent="0.15">
      <c r="A36" s="292">
        <v>34</v>
      </c>
      <c r="B36" s="288" t="str">
        <f>Základ!B36</f>
        <v>Vlastimil Křupala</v>
      </c>
      <c r="C36" s="288" t="str">
        <f>Základ!C36</f>
        <v>ČD UZEL PŘEROV</v>
      </c>
      <c r="D36" s="273">
        <f>SUM(Základ!D36,Základ!F36,Základ!N36,Základ!P36)</f>
        <v>0</v>
      </c>
      <c r="E36" s="273">
        <f>SUM(Základ!E36,Základ!G36,Základ!O36,Základ!Q36)</f>
        <v>0</v>
      </c>
      <c r="F36" s="273">
        <f t="shared" si="0"/>
        <v>0</v>
      </c>
      <c r="G36" s="273">
        <f>SUM(Základ!I36,Základ!S36)</f>
        <v>0</v>
      </c>
      <c r="H36" s="273"/>
      <c r="I36" s="277"/>
      <c r="J36" s="277"/>
      <c r="K36" s="277"/>
      <c r="L36" s="277"/>
      <c r="M36" s="293">
        <v>32</v>
      </c>
      <c r="N36" s="295" t="s">
        <v>669</v>
      </c>
      <c r="O36" s="295" t="s">
        <v>658</v>
      </c>
      <c r="P36" s="293">
        <v>392</v>
      </c>
      <c r="Q36" s="293">
        <v>163</v>
      </c>
      <c r="R36" s="296">
        <v>555</v>
      </c>
      <c r="S36" s="293">
        <v>2</v>
      </c>
    </row>
    <row r="37" spans="1:19" ht="12.75" customHeight="1" x14ac:dyDescent="0.15">
      <c r="A37" s="292">
        <v>35</v>
      </c>
      <c r="B37" s="288" t="str">
        <f>Základ!B37</f>
        <v>0</v>
      </c>
      <c r="C37" s="288" t="str">
        <f>Základ!C37</f>
        <v>ČD UZEL PŘEROV</v>
      </c>
      <c r="D37" s="273">
        <f>SUM(Základ!D37,Základ!F37,Základ!N37,Základ!P37)</f>
        <v>0</v>
      </c>
      <c r="E37" s="273">
        <f>SUM(Základ!E37,Základ!G37,Základ!O37,Základ!Q37)</f>
        <v>0</v>
      </c>
      <c r="F37" s="273">
        <f t="shared" si="0"/>
        <v>0</v>
      </c>
      <c r="G37" s="273">
        <f>SUM(Základ!I37,Základ!S37)</f>
        <v>0</v>
      </c>
      <c r="H37" s="273"/>
      <c r="I37" s="277"/>
      <c r="J37" s="277"/>
      <c r="K37" s="277"/>
      <c r="L37" s="277"/>
      <c r="M37" s="293">
        <v>33</v>
      </c>
      <c r="N37" s="295" t="s">
        <v>641</v>
      </c>
      <c r="O37" s="295" t="s">
        <v>599</v>
      </c>
      <c r="P37" s="293">
        <v>367</v>
      </c>
      <c r="Q37" s="293">
        <v>186</v>
      </c>
      <c r="R37" s="296">
        <v>553</v>
      </c>
      <c r="S37" s="293">
        <v>8</v>
      </c>
    </row>
    <row r="38" spans="1:19" ht="12.75" customHeight="1" x14ac:dyDescent="0.15">
      <c r="A38" s="291">
        <v>36</v>
      </c>
      <c r="B38" s="288" t="str">
        <f>Základ!B38</f>
        <v>Jan Šmerda</v>
      </c>
      <c r="C38" s="288" t="str">
        <f>Základ!C38</f>
        <v>A JE TO BLANSKO</v>
      </c>
      <c r="D38" s="273">
        <f>SUM(Základ!D38,Základ!F38,Základ!N38,Základ!P38)</f>
        <v>0</v>
      </c>
      <c r="E38" s="273">
        <f>SUM(Základ!E38,Základ!G38,Základ!O38,Základ!Q38)</f>
        <v>0</v>
      </c>
      <c r="F38" s="273">
        <f t="shared" si="0"/>
        <v>0</v>
      </c>
      <c r="G38" s="273">
        <f>SUM(Základ!I38,Základ!S38)</f>
        <v>0</v>
      </c>
      <c r="H38" s="273"/>
      <c r="I38" s="277"/>
      <c r="J38" s="277"/>
      <c r="K38" s="277"/>
      <c r="L38" s="277"/>
      <c r="M38" s="293">
        <v>34</v>
      </c>
      <c r="N38" s="295" t="s">
        <v>662</v>
      </c>
      <c r="O38" s="295" t="s">
        <v>622</v>
      </c>
      <c r="P38" s="293">
        <v>358</v>
      </c>
      <c r="Q38" s="293">
        <v>194</v>
      </c>
      <c r="R38" s="296">
        <v>552</v>
      </c>
      <c r="S38" s="293">
        <v>6</v>
      </c>
    </row>
    <row r="39" spans="1:19" ht="12.75" customHeight="1" x14ac:dyDescent="0.15">
      <c r="A39" s="291">
        <v>37</v>
      </c>
      <c r="B39" s="288" t="str">
        <f>Základ!B39</f>
        <v>Iva Stejskalová</v>
      </c>
      <c r="C39" s="288" t="str">
        <f>Základ!C39</f>
        <v>A JE TO BLANSKO</v>
      </c>
      <c r="D39" s="273">
        <f>SUM(Základ!D39,Základ!F39,Základ!N39,Základ!P39)</f>
        <v>369</v>
      </c>
      <c r="E39" s="273">
        <f>SUM(Základ!E39,Základ!G39,Základ!O39,Základ!Q39)</f>
        <v>181</v>
      </c>
      <c r="F39" s="273">
        <f t="shared" si="0"/>
        <v>550</v>
      </c>
      <c r="G39" s="273">
        <f>SUM(Základ!I39,Základ!S39)</f>
        <v>3</v>
      </c>
      <c r="H39" s="273"/>
      <c r="I39" s="277"/>
      <c r="J39" s="277"/>
      <c r="K39" s="277"/>
      <c r="L39" s="277"/>
      <c r="M39" s="293">
        <v>35</v>
      </c>
      <c r="N39" s="295" t="s">
        <v>664</v>
      </c>
      <c r="O39" s="295" t="s">
        <v>613</v>
      </c>
      <c r="P39" s="293">
        <v>375</v>
      </c>
      <c r="Q39" s="293">
        <v>177</v>
      </c>
      <c r="R39" s="296">
        <v>552</v>
      </c>
      <c r="S39" s="293">
        <v>5</v>
      </c>
    </row>
    <row r="40" spans="1:19" ht="12.75" customHeight="1" x14ac:dyDescent="0.15">
      <c r="A40" s="291">
        <v>38</v>
      </c>
      <c r="B40" s="288" t="str">
        <f>Základ!B40</f>
        <v>Kamila Veselá</v>
      </c>
      <c r="C40" s="288" t="str">
        <f>Základ!C40</f>
        <v>A JE TO BLANSKO</v>
      </c>
      <c r="D40" s="273">
        <f>SUM(Základ!D40,Základ!F40,Základ!N40,Základ!P40)</f>
        <v>382</v>
      </c>
      <c r="E40" s="273">
        <f>SUM(Základ!E40,Základ!G40,Základ!O40,Základ!Q40)</f>
        <v>177</v>
      </c>
      <c r="F40" s="273">
        <f t="shared" si="0"/>
        <v>559</v>
      </c>
      <c r="G40" s="273">
        <f>SUM(Základ!I40,Základ!S40)</f>
        <v>6</v>
      </c>
      <c r="H40" s="273"/>
      <c r="I40" s="277"/>
      <c r="J40" s="277"/>
      <c r="K40" s="277"/>
      <c r="L40" s="277"/>
      <c r="M40" s="293">
        <v>36</v>
      </c>
      <c r="N40" s="295" t="s">
        <v>687</v>
      </c>
      <c r="O40" s="295" t="s">
        <v>614</v>
      </c>
      <c r="P40" s="293">
        <v>404</v>
      </c>
      <c r="Q40" s="293">
        <v>148</v>
      </c>
      <c r="R40" s="296">
        <v>552</v>
      </c>
      <c r="S40" s="293">
        <v>9</v>
      </c>
    </row>
    <row r="41" spans="1:19" ht="12.75" customHeight="1" x14ac:dyDescent="0.15">
      <c r="A41" s="291">
        <v>39</v>
      </c>
      <c r="B41" s="288" t="str">
        <f>Základ!B41</f>
        <v>Miloš Stloukal</v>
      </c>
      <c r="C41" s="288" t="str">
        <f>Základ!C41</f>
        <v>A JE TO BLANSKO</v>
      </c>
      <c r="D41" s="273">
        <f>SUM(Základ!D41,Základ!F41,Základ!N41,Základ!P41)</f>
        <v>391</v>
      </c>
      <c r="E41" s="273">
        <f>SUM(Základ!E41,Základ!G41,Základ!O41,Základ!Q41)</f>
        <v>182</v>
      </c>
      <c r="F41" s="273">
        <f t="shared" si="0"/>
        <v>573</v>
      </c>
      <c r="G41" s="273">
        <f>SUM(Základ!I41,Základ!S41)</f>
        <v>7</v>
      </c>
      <c r="H41" s="273"/>
      <c r="I41" s="277"/>
      <c r="J41" s="277"/>
      <c r="K41" s="277"/>
      <c r="L41" s="277"/>
      <c r="M41" s="293">
        <v>37</v>
      </c>
      <c r="N41" s="295" t="s">
        <v>715</v>
      </c>
      <c r="O41" s="295" t="s">
        <v>619</v>
      </c>
      <c r="P41" s="293">
        <v>369</v>
      </c>
      <c r="Q41" s="293">
        <v>181</v>
      </c>
      <c r="R41" s="296">
        <v>550</v>
      </c>
      <c r="S41" s="293">
        <v>3</v>
      </c>
    </row>
    <row r="42" spans="1:19" ht="12.75" customHeight="1" x14ac:dyDescent="0.15">
      <c r="A42" s="291">
        <v>40</v>
      </c>
      <c r="B42" s="288" t="str">
        <f>Základ!B42</f>
        <v>Michal Král</v>
      </c>
      <c r="C42" s="288" t="str">
        <f>Základ!C42</f>
        <v>A JE TO BLANSKO</v>
      </c>
      <c r="D42" s="273">
        <f>SUM(Základ!D42,Základ!F42,Základ!N42,Základ!P42)</f>
        <v>390</v>
      </c>
      <c r="E42" s="273">
        <f>SUM(Základ!E42,Základ!G42,Základ!O42,Základ!Q42)</f>
        <v>201</v>
      </c>
      <c r="F42" s="273">
        <f t="shared" si="0"/>
        <v>591</v>
      </c>
      <c r="G42" s="273">
        <f>SUM(Základ!I42,Základ!S42)</f>
        <v>7</v>
      </c>
      <c r="H42" s="273"/>
      <c r="I42" s="277"/>
      <c r="J42" s="277"/>
      <c r="K42" s="277"/>
      <c r="L42" s="277"/>
      <c r="M42" s="293">
        <v>38</v>
      </c>
      <c r="N42" s="293" t="s">
        <v>603</v>
      </c>
      <c r="O42" s="295" t="s">
        <v>605</v>
      </c>
      <c r="P42" s="293">
        <v>365</v>
      </c>
      <c r="Q42" s="293">
        <v>183</v>
      </c>
      <c r="R42" s="296">
        <v>548</v>
      </c>
      <c r="S42" s="293">
        <v>9</v>
      </c>
    </row>
    <row r="43" spans="1:19" ht="12.75" customHeight="1" x14ac:dyDescent="0.15">
      <c r="A43" s="291">
        <v>41</v>
      </c>
      <c r="B43" s="288" t="str">
        <f>Základ!B43</f>
        <v>0</v>
      </c>
      <c r="C43" s="288" t="str">
        <f>Základ!C43</f>
        <v>A JE TO BLANSKO</v>
      </c>
      <c r="D43" s="273">
        <f>SUM(Základ!D43,Základ!F43,Základ!N43,Základ!P43)</f>
        <v>0</v>
      </c>
      <c r="E43" s="273">
        <f>SUM(Základ!E43,Základ!G43,Základ!O43,Základ!Q43)</f>
        <v>0</v>
      </c>
      <c r="F43" s="273">
        <f t="shared" si="0"/>
        <v>0</v>
      </c>
      <c r="G43" s="273">
        <f>SUM(Základ!I43,Základ!S43)</f>
        <v>0</v>
      </c>
      <c r="H43" s="273"/>
      <c r="I43" s="277"/>
      <c r="J43" s="277"/>
      <c r="K43" s="277"/>
      <c r="L43" s="277"/>
      <c r="M43" s="293">
        <v>39</v>
      </c>
      <c r="N43" s="295" t="s">
        <v>653</v>
      </c>
      <c r="O43" s="295" t="s">
        <v>615</v>
      </c>
      <c r="P43" s="293">
        <v>374</v>
      </c>
      <c r="Q43" s="293">
        <v>172</v>
      </c>
      <c r="R43" s="296">
        <v>546</v>
      </c>
      <c r="S43" s="293">
        <v>10</v>
      </c>
    </row>
    <row r="44" spans="1:19" ht="12.75" customHeight="1" x14ac:dyDescent="0.15">
      <c r="A44" s="291">
        <v>42</v>
      </c>
      <c r="B44" s="288">
        <f>Základ!B44</f>
        <v>0</v>
      </c>
      <c r="C44" s="288" t="str">
        <f>Základ!C44</f>
        <v>A JE TO BLANSKO</v>
      </c>
      <c r="D44" s="273">
        <f>SUM(Základ!D44,Základ!F44,Základ!N44,Základ!P44)</f>
        <v>0</v>
      </c>
      <c r="E44" s="273">
        <f>SUM(Základ!E44,Základ!G44,Základ!O44,Základ!Q44)</f>
        <v>0</v>
      </c>
      <c r="F44" s="273">
        <f t="shared" si="0"/>
        <v>0</v>
      </c>
      <c r="G44" s="273">
        <f>SUM(Základ!I44,Základ!S44)</f>
        <v>0</v>
      </c>
      <c r="H44" s="273"/>
      <c r="I44" s="277"/>
      <c r="J44" s="277"/>
      <c r="K44" s="277"/>
      <c r="L44" s="277"/>
      <c r="M44" s="293">
        <v>40</v>
      </c>
      <c r="N44" s="295" t="s">
        <v>699</v>
      </c>
      <c r="O44" s="295" t="s">
        <v>625</v>
      </c>
      <c r="P44" s="293">
        <v>387</v>
      </c>
      <c r="Q44" s="293">
        <v>159</v>
      </c>
      <c r="R44" s="296">
        <v>546</v>
      </c>
      <c r="S44" s="293">
        <v>9</v>
      </c>
    </row>
    <row r="45" spans="1:19" ht="12.75" customHeight="1" x14ac:dyDescent="0.15">
      <c r="A45" s="292">
        <v>43</v>
      </c>
      <c r="B45" s="288" t="str">
        <f>Základ!B45</f>
        <v>Michal Brychta</v>
      </c>
      <c r="C45" s="288" t="str">
        <f>Základ!C45</f>
        <v>BRUSÍRNA „B“</v>
      </c>
      <c r="D45" s="273">
        <f>SUM(Základ!D45,Základ!F45,Základ!N45,Základ!P45)</f>
        <v>404</v>
      </c>
      <c r="E45" s="273">
        <f>SUM(Základ!E45,Základ!G45,Základ!O45,Základ!Q45)</f>
        <v>148</v>
      </c>
      <c r="F45" s="273">
        <f t="shared" si="0"/>
        <v>552</v>
      </c>
      <c r="G45" s="273">
        <f>SUM(Základ!I45,Základ!S45)</f>
        <v>9</v>
      </c>
      <c r="H45" s="273"/>
      <c r="I45" s="277"/>
      <c r="J45" s="277"/>
      <c r="K45" s="277"/>
      <c r="L45" s="277"/>
      <c r="M45" s="293">
        <v>41</v>
      </c>
      <c r="N45" s="295" t="s">
        <v>692</v>
      </c>
      <c r="O45" s="295" t="s">
        <v>623</v>
      </c>
      <c r="P45" s="293">
        <v>366</v>
      </c>
      <c r="Q45" s="293">
        <v>177</v>
      </c>
      <c r="R45" s="296">
        <v>543</v>
      </c>
      <c r="S45" s="293">
        <v>12</v>
      </c>
    </row>
    <row r="46" spans="1:19" ht="12.75" customHeight="1" x14ac:dyDescent="0.15">
      <c r="A46" s="292">
        <v>44</v>
      </c>
      <c r="B46" s="288" t="str">
        <f>Základ!B46</f>
        <v>Radim Nezval</v>
      </c>
      <c r="C46" s="288" t="str">
        <f>Základ!C46</f>
        <v>BRUSÍRNA „B“</v>
      </c>
      <c r="D46" s="273">
        <f>SUM(Základ!D46,Základ!F46,Základ!N46,Základ!P46)</f>
        <v>388</v>
      </c>
      <c r="E46" s="273">
        <f>SUM(Základ!E46,Základ!G46,Základ!O46,Základ!Q46)</f>
        <v>155</v>
      </c>
      <c r="F46" s="273">
        <f t="shared" si="0"/>
        <v>543</v>
      </c>
      <c r="G46" s="273">
        <f>SUM(Základ!I46,Základ!S46)</f>
        <v>6</v>
      </c>
      <c r="H46" s="273"/>
      <c r="I46" s="277"/>
      <c r="J46" s="277"/>
      <c r="K46" s="277"/>
      <c r="L46" s="277"/>
      <c r="M46" s="293">
        <v>42</v>
      </c>
      <c r="N46" s="295" t="s">
        <v>675</v>
      </c>
      <c r="O46" s="295" t="s">
        <v>622</v>
      </c>
      <c r="P46" s="293">
        <v>368</v>
      </c>
      <c r="Q46" s="293">
        <v>175</v>
      </c>
      <c r="R46" s="296">
        <v>543</v>
      </c>
      <c r="S46" s="293">
        <v>9</v>
      </c>
    </row>
    <row r="47" spans="1:19" ht="12.75" customHeight="1" x14ac:dyDescent="0.15">
      <c r="A47" s="292">
        <v>45</v>
      </c>
      <c r="B47" s="288" t="str">
        <f>Základ!B47</f>
        <v>Pavel Zouhar</v>
      </c>
      <c r="C47" s="288" t="str">
        <f>Základ!C47</f>
        <v>BRUSÍRNA „B“</v>
      </c>
      <c r="D47" s="273">
        <f>SUM(Základ!D47,Základ!F47,Základ!N47,Základ!P47)</f>
        <v>380</v>
      </c>
      <c r="E47" s="273">
        <f>SUM(Základ!E47,Základ!G47,Základ!O47,Základ!Q47)</f>
        <v>150</v>
      </c>
      <c r="F47" s="273">
        <f t="shared" si="0"/>
        <v>530</v>
      </c>
      <c r="G47" s="273">
        <f>SUM(Základ!I47,Základ!S47)</f>
        <v>14</v>
      </c>
      <c r="H47" s="273"/>
      <c r="I47" s="277"/>
      <c r="J47" s="277"/>
      <c r="K47" s="277"/>
      <c r="L47" s="277"/>
      <c r="M47" s="293">
        <v>43</v>
      </c>
      <c r="N47" s="295" t="s">
        <v>700</v>
      </c>
      <c r="O47" s="295" t="s">
        <v>614</v>
      </c>
      <c r="P47" s="293">
        <v>388</v>
      </c>
      <c r="Q47" s="293">
        <v>155</v>
      </c>
      <c r="R47" s="296">
        <v>543</v>
      </c>
      <c r="S47" s="293">
        <v>6</v>
      </c>
    </row>
    <row r="48" spans="1:19" ht="12.75" customHeight="1" x14ac:dyDescent="0.15">
      <c r="A48" s="292">
        <v>46</v>
      </c>
      <c r="B48" s="288" t="str">
        <f>Základ!B48</f>
        <v>Petr Novotný</v>
      </c>
      <c r="C48" s="288" t="str">
        <f>Základ!C48</f>
        <v>BRUSÍRNA „B“</v>
      </c>
      <c r="D48" s="273">
        <f>SUM(Základ!D48,Základ!F48,Základ!N48,Základ!P48)</f>
        <v>384</v>
      </c>
      <c r="E48" s="273">
        <f>SUM(Základ!E48,Základ!G48,Základ!O48,Základ!Q48)</f>
        <v>200</v>
      </c>
      <c r="F48" s="273">
        <f t="shared" si="0"/>
        <v>584</v>
      </c>
      <c r="G48" s="273">
        <f>SUM(Základ!I48,Základ!S48)</f>
        <v>6</v>
      </c>
      <c r="H48" s="273"/>
      <c r="I48" s="277"/>
      <c r="J48" s="277"/>
      <c r="K48" s="277"/>
      <c r="L48" s="277"/>
      <c r="M48" s="293">
        <v>44</v>
      </c>
      <c r="N48" s="295" t="s">
        <v>706</v>
      </c>
      <c r="O48" s="295" t="s">
        <v>620</v>
      </c>
      <c r="P48" s="293">
        <v>373</v>
      </c>
      <c r="Q48" s="293">
        <v>169</v>
      </c>
      <c r="R48" s="296">
        <v>542</v>
      </c>
      <c r="S48" s="293">
        <v>11</v>
      </c>
    </row>
    <row r="49" spans="1:19" ht="12.75" customHeight="1" x14ac:dyDescent="0.15">
      <c r="A49" s="292">
        <v>47</v>
      </c>
      <c r="B49" s="288" t="str">
        <f>Základ!B49</f>
        <v>Miroslav Pernica</v>
      </c>
      <c r="C49" s="288" t="str">
        <f>Základ!C49</f>
        <v>BRUSÍRNA „B“</v>
      </c>
      <c r="D49" s="273">
        <f>SUM(Základ!D49,Základ!F49,Základ!N49,Základ!P49)</f>
        <v>0</v>
      </c>
      <c r="E49" s="273">
        <f>SUM(Základ!E49,Základ!G49,Základ!O49,Základ!Q49)</f>
        <v>0</v>
      </c>
      <c r="F49" s="273">
        <f t="shared" si="0"/>
        <v>0</v>
      </c>
      <c r="G49" s="273">
        <f>SUM(Základ!I49,Základ!S49)</f>
        <v>0</v>
      </c>
      <c r="H49" s="273"/>
      <c r="I49" s="277"/>
      <c r="J49" s="277"/>
      <c r="K49" s="277"/>
      <c r="L49" s="277"/>
      <c r="M49" s="293">
        <v>45</v>
      </c>
      <c r="N49" s="295" t="s">
        <v>682</v>
      </c>
      <c r="O49" s="295" t="s">
        <v>621</v>
      </c>
      <c r="P49" s="293">
        <v>375</v>
      </c>
      <c r="Q49" s="293">
        <v>165</v>
      </c>
      <c r="R49" s="296">
        <v>540</v>
      </c>
      <c r="S49" s="293">
        <v>11</v>
      </c>
    </row>
    <row r="50" spans="1:19" ht="12.75" customHeight="1" x14ac:dyDescent="0.15">
      <c r="A50" s="292">
        <v>48</v>
      </c>
      <c r="B50" s="288" t="str">
        <f>Základ!B50</f>
        <v>Martin Malits</v>
      </c>
      <c r="C50" s="288" t="str">
        <f>Základ!C50</f>
        <v>BRUSÍRNA „B“</v>
      </c>
      <c r="D50" s="273">
        <f>SUM(Základ!D50,Základ!F50,Základ!N50,Základ!P50)</f>
        <v>0</v>
      </c>
      <c r="E50" s="273">
        <f>SUM(Základ!E50,Základ!G50,Základ!O50,Základ!Q50)</f>
        <v>0</v>
      </c>
      <c r="F50" s="273">
        <f t="shared" si="0"/>
        <v>0</v>
      </c>
      <c r="G50" s="273">
        <f>SUM(Základ!I50,Základ!S50)</f>
        <v>0</v>
      </c>
      <c r="H50" s="273"/>
      <c r="I50" s="277"/>
      <c r="J50" s="277"/>
      <c r="K50" s="277"/>
      <c r="L50" s="277"/>
      <c r="M50" s="293">
        <v>46</v>
      </c>
      <c r="N50" s="295" t="s">
        <v>709</v>
      </c>
      <c r="O50" s="295" t="s">
        <v>616</v>
      </c>
      <c r="P50" s="293">
        <v>361</v>
      </c>
      <c r="Q50" s="293">
        <v>178</v>
      </c>
      <c r="R50" s="296">
        <v>539</v>
      </c>
      <c r="S50" s="293">
        <v>9</v>
      </c>
    </row>
    <row r="51" spans="1:19" ht="12.75" customHeight="1" x14ac:dyDescent="0.15">
      <c r="A51" s="292">
        <v>49</v>
      </c>
      <c r="B51" s="288" t="str">
        <f>Základ!B51</f>
        <v>0</v>
      </c>
      <c r="C51" s="288" t="str">
        <f>Základ!C51</f>
        <v>0</v>
      </c>
      <c r="D51" s="273">
        <f>SUM(Základ!D51,Základ!F51,Základ!N51,Základ!P51)</f>
        <v>0</v>
      </c>
      <c r="E51" s="273">
        <f>SUM(Základ!E51,Základ!G51,Základ!O51,Základ!Q51)</f>
        <v>0</v>
      </c>
      <c r="F51" s="273">
        <f t="shared" si="0"/>
        <v>0</v>
      </c>
      <c r="G51" s="273">
        <f>SUM(Základ!I51,Základ!S51)</f>
        <v>0</v>
      </c>
      <c r="H51" s="273"/>
      <c r="I51" s="277"/>
      <c r="J51" s="277"/>
      <c r="K51" s="277"/>
      <c r="L51" s="277"/>
      <c r="M51" s="293">
        <v>47</v>
      </c>
      <c r="N51" s="295" t="s">
        <v>678</v>
      </c>
      <c r="O51" s="295" t="s">
        <v>618</v>
      </c>
      <c r="P51" s="293">
        <v>383</v>
      </c>
      <c r="Q51" s="293">
        <v>151</v>
      </c>
      <c r="R51" s="296">
        <v>534</v>
      </c>
      <c r="S51" s="293">
        <v>7</v>
      </c>
    </row>
    <row r="52" spans="1:19" ht="12.75" customHeight="1" x14ac:dyDescent="0.15">
      <c r="A52" s="291">
        <v>50</v>
      </c>
      <c r="B52" s="288" t="str">
        <f>Základ!B52</f>
        <v>Pavel Kakáč</v>
      </c>
      <c r="C52" s="288" t="str">
        <f>Základ!C52</f>
        <v>POSTUP BLANSKO</v>
      </c>
      <c r="D52" s="273">
        <f>SUM(Základ!D52,Základ!F52,Základ!N52,Základ!P52)</f>
        <v>375</v>
      </c>
      <c r="E52" s="273">
        <f>SUM(Základ!E52,Základ!G52,Základ!O52,Základ!Q52)</f>
        <v>232</v>
      </c>
      <c r="F52" s="273">
        <f t="shared" si="0"/>
        <v>607</v>
      </c>
      <c r="G52" s="273">
        <f>SUM(Základ!I52,Základ!S52)</f>
        <v>1</v>
      </c>
      <c r="H52" s="273"/>
      <c r="I52" s="277"/>
      <c r="J52" s="277"/>
      <c r="K52" s="277"/>
      <c r="L52" s="277"/>
      <c r="M52" s="293">
        <v>48</v>
      </c>
      <c r="N52" s="295" t="s">
        <v>670</v>
      </c>
      <c r="O52" s="295" t="s">
        <v>624</v>
      </c>
      <c r="P52" s="293">
        <v>386</v>
      </c>
      <c r="Q52" s="293">
        <v>147</v>
      </c>
      <c r="R52" s="296">
        <v>533</v>
      </c>
      <c r="S52" s="293">
        <v>10</v>
      </c>
    </row>
    <row r="53" spans="1:19" ht="12.75" customHeight="1" x14ac:dyDescent="0.15">
      <c r="A53" s="291">
        <v>51</v>
      </c>
      <c r="B53" s="288" t="str">
        <f>Základ!B53</f>
        <v>Jan Semrád</v>
      </c>
      <c r="C53" s="288" t="str">
        <f>Základ!C53</f>
        <v>POSTUP BLANSKO</v>
      </c>
      <c r="D53" s="273">
        <f>SUM(Základ!D53,Základ!F53,Základ!N53,Základ!P53)</f>
        <v>0</v>
      </c>
      <c r="E53" s="273">
        <f>SUM(Základ!E53,Základ!G53,Základ!O53,Základ!Q53)</f>
        <v>0</v>
      </c>
      <c r="F53" s="273">
        <f t="shared" si="0"/>
        <v>0</v>
      </c>
      <c r="G53" s="273">
        <f>SUM(Základ!I53,Základ!S53)</f>
        <v>0</v>
      </c>
      <c r="H53" s="273"/>
      <c r="I53" s="277"/>
      <c r="J53" s="277"/>
      <c r="K53" s="277"/>
      <c r="L53" s="277"/>
      <c r="M53" s="293">
        <v>49</v>
      </c>
      <c r="N53" s="295" t="s">
        <v>674</v>
      </c>
      <c r="O53" s="295" t="s">
        <v>624</v>
      </c>
      <c r="P53" s="293">
        <v>366</v>
      </c>
      <c r="Q53" s="293">
        <v>164</v>
      </c>
      <c r="R53" s="296">
        <v>530</v>
      </c>
      <c r="S53" s="293">
        <v>7</v>
      </c>
    </row>
    <row r="54" spans="1:19" ht="12.75" customHeight="1" x14ac:dyDescent="0.15">
      <c r="A54" s="291">
        <v>52</v>
      </c>
      <c r="B54" s="288" t="str">
        <f>Základ!B54</f>
        <v>Tomáš Smola</v>
      </c>
      <c r="C54" s="288" t="str">
        <f>Základ!C54</f>
        <v>POSTUP BLANSKO</v>
      </c>
      <c r="D54" s="273">
        <f>SUM(Základ!D54,Základ!F54,Základ!N54,Základ!P54)</f>
        <v>361</v>
      </c>
      <c r="E54" s="273">
        <f>SUM(Základ!E54,Základ!G54,Základ!O54,Základ!Q54)</f>
        <v>178</v>
      </c>
      <c r="F54" s="273">
        <f t="shared" si="0"/>
        <v>539</v>
      </c>
      <c r="G54" s="273">
        <f>SUM(Základ!I54,Základ!S54)</f>
        <v>9</v>
      </c>
      <c r="H54" s="273"/>
      <c r="I54" s="277"/>
      <c r="J54" s="277"/>
      <c r="K54" s="277"/>
      <c r="L54" s="277"/>
      <c r="M54" s="293">
        <v>50</v>
      </c>
      <c r="N54" s="295" t="s">
        <v>681</v>
      </c>
      <c r="O54" s="295" t="s">
        <v>614</v>
      </c>
      <c r="P54" s="293">
        <v>380</v>
      </c>
      <c r="Q54" s="293">
        <v>150</v>
      </c>
      <c r="R54" s="296">
        <v>530</v>
      </c>
      <c r="S54" s="293">
        <v>14</v>
      </c>
    </row>
    <row r="55" spans="1:19" ht="12.75" customHeight="1" x14ac:dyDescent="0.15">
      <c r="A55" s="291">
        <v>53</v>
      </c>
      <c r="B55" s="288" t="str">
        <f>Základ!B55</f>
        <v>Tomáš Stojkovič</v>
      </c>
      <c r="C55" s="288" t="str">
        <f>Základ!C55</f>
        <v>POSTUP BLANSKO</v>
      </c>
      <c r="D55" s="273">
        <f>SUM(Základ!D55,Základ!F55,Základ!N55,Základ!P55)</f>
        <v>369</v>
      </c>
      <c r="E55" s="273">
        <f>SUM(Základ!E55,Základ!G55,Základ!O55,Základ!Q55)</f>
        <v>159</v>
      </c>
      <c r="F55" s="273">
        <f t="shared" si="0"/>
        <v>528</v>
      </c>
      <c r="G55" s="273">
        <f>SUM(Základ!I55,Základ!S55)</f>
        <v>10</v>
      </c>
      <c r="H55" s="273"/>
      <c r="I55" s="277"/>
      <c r="J55" s="277"/>
      <c r="K55" s="277"/>
      <c r="L55" s="277"/>
      <c r="M55" s="293">
        <v>51</v>
      </c>
      <c r="N55" s="295" t="s">
        <v>648</v>
      </c>
      <c r="O55" s="295" t="s">
        <v>617</v>
      </c>
      <c r="P55" s="293">
        <v>352</v>
      </c>
      <c r="Q55" s="293">
        <v>177</v>
      </c>
      <c r="R55" s="296">
        <v>529</v>
      </c>
      <c r="S55" s="293">
        <v>8</v>
      </c>
    </row>
    <row r="56" spans="1:19" ht="12.75" customHeight="1" x14ac:dyDescent="0.15">
      <c r="A56" s="291">
        <v>54</v>
      </c>
      <c r="B56" s="288" t="str">
        <f>Základ!B56</f>
        <v>Luboš Sotolář</v>
      </c>
      <c r="C56" s="288" t="str">
        <f>Základ!C56</f>
        <v>POSTUP BLANSKO</v>
      </c>
      <c r="D56" s="273">
        <f>SUM(Základ!D56,Základ!F56,Základ!N56,Základ!P56)</f>
        <v>395</v>
      </c>
      <c r="E56" s="273">
        <f>SUM(Základ!E56,Základ!G56,Základ!O56,Základ!Q56)</f>
        <v>174</v>
      </c>
      <c r="F56" s="273">
        <f t="shared" si="0"/>
        <v>569</v>
      </c>
      <c r="G56" s="273">
        <f>SUM(Základ!I56,Základ!S56)</f>
        <v>13</v>
      </c>
      <c r="H56" s="273"/>
      <c r="I56" s="277"/>
      <c r="J56" s="277"/>
      <c r="K56" s="277"/>
      <c r="L56" s="277"/>
      <c r="M56" s="293">
        <v>52</v>
      </c>
      <c r="N56" s="295" t="s">
        <v>693</v>
      </c>
      <c r="O56" s="295" t="s">
        <v>616</v>
      </c>
      <c r="P56" s="293">
        <v>369</v>
      </c>
      <c r="Q56" s="293">
        <v>159</v>
      </c>
      <c r="R56" s="296">
        <v>528</v>
      </c>
      <c r="S56" s="293">
        <v>10</v>
      </c>
    </row>
    <row r="57" spans="1:19" ht="12.75" customHeight="1" x14ac:dyDescent="0.15">
      <c r="A57" s="291">
        <v>55</v>
      </c>
      <c r="B57" s="288" t="str">
        <f>Základ!B57</f>
        <v>Martin Hrubý</v>
      </c>
      <c r="C57" s="288" t="str">
        <f>Základ!C57</f>
        <v>POSTUP BLANSKO</v>
      </c>
      <c r="D57" s="273">
        <f>SUM(Základ!D57,Základ!F57,Základ!N57,Základ!P57)</f>
        <v>0</v>
      </c>
      <c r="E57" s="273">
        <f>SUM(Základ!E57,Základ!G57,Základ!O57,Základ!Q57)</f>
        <v>0</v>
      </c>
      <c r="F57" s="273">
        <f t="shared" si="0"/>
        <v>0</v>
      </c>
      <c r="G57" s="273">
        <f>SUM(Základ!I57,Základ!S57)</f>
        <v>0</v>
      </c>
      <c r="H57" s="273"/>
      <c r="I57" s="277"/>
      <c r="J57" s="277"/>
      <c r="K57" s="277"/>
      <c r="L57" s="277"/>
      <c r="M57" s="293">
        <v>53</v>
      </c>
      <c r="N57" s="295" t="s">
        <v>676</v>
      </c>
      <c r="O57" s="295" t="s">
        <v>599</v>
      </c>
      <c r="P57" s="293">
        <v>358</v>
      </c>
      <c r="Q57" s="293">
        <v>165</v>
      </c>
      <c r="R57" s="296">
        <v>523</v>
      </c>
      <c r="S57" s="293">
        <v>8</v>
      </c>
    </row>
    <row r="58" spans="1:19" ht="12.75" customHeight="1" x14ac:dyDescent="0.15">
      <c r="A58" s="291">
        <v>56</v>
      </c>
      <c r="B58" s="288" t="str">
        <f>Základ!B58</f>
        <v>0</v>
      </c>
      <c r="C58" s="288" t="str">
        <f>Základ!C58</f>
        <v>POSTUP BLANSKO</v>
      </c>
      <c r="D58" s="273">
        <f>SUM(Základ!D58,Základ!F58,Základ!N58,Základ!P58)</f>
        <v>0</v>
      </c>
      <c r="E58" s="273">
        <f>SUM(Základ!E58,Základ!G58,Základ!O58,Základ!Q58)</f>
        <v>0</v>
      </c>
      <c r="F58" s="273">
        <f t="shared" si="0"/>
        <v>0</v>
      </c>
      <c r="G58" s="273">
        <f>SUM(Základ!I58,Základ!S58)</f>
        <v>0</v>
      </c>
      <c r="H58" s="273"/>
      <c r="I58" s="277"/>
      <c r="J58" s="277"/>
      <c r="K58" s="277"/>
      <c r="L58" s="277"/>
      <c r="M58" s="293">
        <v>54</v>
      </c>
      <c r="N58" s="295" t="s">
        <v>720</v>
      </c>
      <c r="O58" s="295" t="s">
        <v>618</v>
      </c>
      <c r="P58" s="293">
        <v>369</v>
      </c>
      <c r="Q58" s="293">
        <v>153</v>
      </c>
      <c r="R58" s="296">
        <v>522</v>
      </c>
      <c r="S58" s="293">
        <v>13</v>
      </c>
    </row>
    <row r="59" spans="1:19" ht="12.75" customHeight="1" x14ac:dyDescent="0.15">
      <c r="A59" s="292">
        <v>57</v>
      </c>
      <c r="B59" s="288" t="str">
        <f>Základ!B59</f>
        <v>Milan Kříž</v>
      </c>
      <c r="C59" s="288" t="str">
        <f>Základ!C59</f>
        <v>LAZAŘI DAČICE</v>
      </c>
      <c r="D59" s="273">
        <f>SUM(Základ!D59,Základ!F59,Základ!N59,Základ!P59)</f>
        <v>182</v>
      </c>
      <c r="E59" s="273">
        <f>SUM(Základ!E59,Základ!G59,Základ!O59,Základ!Q59)</f>
        <v>79</v>
      </c>
      <c r="F59" s="273">
        <f t="shared" si="0"/>
        <v>261</v>
      </c>
      <c r="G59" s="273">
        <f>SUM(Základ!I59,Základ!S59)</f>
        <v>10</v>
      </c>
      <c r="H59" s="273"/>
      <c r="I59" s="277"/>
      <c r="J59" s="277"/>
      <c r="K59" s="277"/>
      <c r="L59" s="277"/>
      <c r="M59" s="293">
        <v>55</v>
      </c>
      <c r="N59" s="293" t="s">
        <v>598</v>
      </c>
      <c r="O59" s="293" t="s">
        <v>599</v>
      </c>
      <c r="P59" s="293">
        <v>339</v>
      </c>
      <c r="Q59" s="293">
        <v>180</v>
      </c>
      <c r="R59" s="296">
        <v>519</v>
      </c>
      <c r="S59" s="293">
        <v>9</v>
      </c>
    </row>
    <row r="60" spans="1:19" ht="12.75" customHeight="1" x14ac:dyDescent="0.15">
      <c r="A60" s="292">
        <v>58</v>
      </c>
      <c r="B60" s="288" t="str">
        <f>Základ!B60</f>
        <v>Petr Doležal</v>
      </c>
      <c r="C60" s="288" t="str">
        <f>Základ!C60</f>
        <v>LAZAŘI DAČICE</v>
      </c>
      <c r="D60" s="273">
        <f>SUM(Základ!D60,Základ!F60,Základ!N60,Základ!P60)</f>
        <v>201</v>
      </c>
      <c r="E60" s="273">
        <f>SUM(Základ!E60,Základ!G60,Základ!O60,Základ!Q60)</f>
        <v>95</v>
      </c>
      <c r="F60" s="273">
        <f t="shared" si="0"/>
        <v>296</v>
      </c>
      <c r="G60" s="273">
        <f>SUM(Základ!I60,Základ!S60)</f>
        <v>1</v>
      </c>
      <c r="H60" s="273"/>
      <c r="I60" s="277"/>
      <c r="J60" s="277"/>
      <c r="K60" s="277"/>
      <c r="L60" s="277"/>
      <c r="M60" s="293">
        <v>56</v>
      </c>
      <c r="N60" s="295" t="s">
        <v>718</v>
      </c>
      <c r="O60" s="295" t="s">
        <v>625</v>
      </c>
      <c r="P60" s="293">
        <v>344</v>
      </c>
      <c r="Q60" s="293">
        <v>173</v>
      </c>
      <c r="R60" s="296">
        <v>517</v>
      </c>
      <c r="S60" s="293">
        <v>14</v>
      </c>
    </row>
    <row r="61" spans="1:19" ht="12.75" customHeight="1" x14ac:dyDescent="0.15">
      <c r="A61" s="292">
        <v>59</v>
      </c>
      <c r="B61" s="288" t="str">
        <f>Základ!B61</f>
        <v>Vojta Čurda</v>
      </c>
      <c r="C61" s="288" t="str">
        <f>Základ!C61</f>
        <v>LAZAŘI DAČICE</v>
      </c>
      <c r="D61" s="273">
        <f>SUM(Základ!D61,Základ!F61,Základ!N61,Základ!P61)</f>
        <v>162</v>
      </c>
      <c r="E61" s="273">
        <f>SUM(Základ!E61,Základ!G61,Základ!O61,Základ!Q61)</f>
        <v>86</v>
      </c>
      <c r="F61" s="273">
        <f t="shared" si="0"/>
        <v>248</v>
      </c>
      <c r="G61" s="273">
        <f>SUM(Základ!I61,Základ!S61)</f>
        <v>1</v>
      </c>
      <c r="H61" s="273"/>
      <c r="I61" s="277"/>
      <c r="J61" s="277"/>
      <c r="K61" s="277"/>
      <c r="L61" s="277"/>
      <c r="M61" s="293">
        <v>57</v>
      </c>
      <c r="N61" s="295" t="s">
        <v>716</v>
      </c>
      <c r="O61" s="295" t="s">
        <v>617</v>
      </c>
      <c r="P61" s="293">
        <v>353</v>
      </c>
      <c r="Q61" s="293">
        <v>161</v>
      </c>
      <c r="R61" s="296">
        <v>514</v>
      </c>
      <c r="S61" s="293">
        <v>13</v>
      </c>
    </row>
    <row r="62" spans="1:19" ht="12.75" customHeight="1" x14ac:dyDescent="0.15">
      <c r="A62" s="292">
        <v>60</v>
      </c>
      <c r="B62" s="288" t="str">
        <f>Základ!B62</f>
        <v>Aleš Macků (h)</v>
      </c>
      <c r="C62" s="288" t="str">
        <f>Základ!C62</f>
        <v>LAZAŘI DAČICE</v>
      </c>
      <c r="D62" s="273">
        <f>SUM(Základ!D62,Základ!F62,Základ!N62,Základ!P62)</f>
        <v>186</v>
      </c>
      <c r="E62" s="273">
        <f>SUM(Základ!E62,Základ!G62,Základ!O62,Základ!Q62)</f>
        <v>93</v>
      </c>
      <c r="F62" s="273">
        <f t="shared" si="0"/>
        <v>279</v>
      </c>
      <c r="G62" s="273">
        <f>SUM(Základ!I62,Základ!S62)</f>
        <v>3</v>
      </c>
      <c r="H62" s="273"/>
      <c r="I62" s="277"/>
      <c r="J62" s="277"/>
      <c r="K62" s="277"/>
      <c r="L62" s="277"/>
      <c r="M62" s="293">
        <v>58</v>
      </c>
      <c r="N62" s="295" t="s">
        <v>696</v>
      </c>
      <c r="O62" s="295" t="s">
        <v>599</v>
      </c>
      <c r="P62" s="293">
        <v>350</v>
      </c>
      <c r="Q62" s="293">
        <v>160</v>
      </c>
      <c r="R62" s="296">
        <v>510</v>
      </c>
      <c r="S62" s="293">
        <v>13</v>
      </c>
    </row>
    <row r="63" spans="1:19" ht="12.75" customHeight="1" x14ac:dyDescent="0.15">
      <c r="A63" s="292">
        <v>61</v>
      </c>
      <c r="B63" s="288" t="str">
        <f>Základ!B63</f>
        <v>0</v>
      </c>
      <c r="C63" s="288" t="str">
        <f>Základ!C63</f>
        <v>LAZAŘI DAČICE</v>
      </c>
      <c r="D63" s="273">
        <f>SUM(Základ!D63,Základ!F63,Základ!N63,Základ!P63)</f>
        <v>0</v>
      </c>
      <c r="E63" s="273">
        <f>SUM(Základ!E63,Základ!G63,Základ!O63,Základ!Q63)</f>
        <v>0</v>
      </c>
      <c r="F63" s="273">
        <f t="shared" si="0"/>
        <v>0</v>
      </c>
      <c r="G63" s="273">
        <f>SUM(Základ!I63,Základ!S63)</f>
        <v>0</v>
      </c>
      <c r="H63" s="273"/>
      <c r="I63" s="277"/>
      <c r="J63" s="277"/>
      <c r="K63" s="277"/>
      <c r="L63" s="277"/>
      <c r="M63" s="293">
        <v>59</v>
      </c>
      <c r="N63" s="295" t="s">
        <v>713</v>
      </c>
      <c r="O63" s="295" t="s">
        <v>622</v>
      </c>
      <c r="P63" s="293">
        <v>355</v>
      </c>
      <c r="Q63" s="293">
        <v>148</v>
      </c>
      <c r="R63" s="296">
        <v>503</v>
      </c>
      <c r="S63" s="293">
        <v>11</v>
      </c>
    </row>
    <row r="64" spans="1:19" ht="12.75" customHeight="1" x14ac:dyDescent="0.15">
      <c r="A64" s="292">
        <v>62</v>
      </c>
      <c r="B64" s="288" t="str">
        <f>Základ!B64</f>
        <v>0</v>
      </c>
      <c r="C64" s="288" t="str">
        <f>Základ!C64</f>
        <v>LAZAŘI DAČICE</v>
      </c>
      <c r="D64" s="273">
        <f>SUM(Základ!D64,Základ!F64,Základ!N64,Základ!P64)</f>
        <v>0</v>
      </c>
      <c r="E64" s="273">
        <f>SUM(Základ!E64,Základ!G64,Základ!O64,Základ!Q64)</f>
        <v>0</v>
      </c>
      <c r="F64" s="273">
        <f t="shared" si="0"/>
        <v>0</v>
      </c>
      <c r="G64" s="273">
        <f>SUM(Základ!I64,Základ!S64)</f>
        <v>0</v>
      </c>
      <c r="H64" s="273"/>
      <c r="I64" s="277"/>
      <c r="J64" s="277"/>
      <c r="K64" s="277"/>
      <c r="L64" s="277"/>
      <c r="M64" s="293">
        <v>60</v>
      </c>
      <c r="N64" s="295" t="s">
        <v>691</v>
      </c>
      <c r="O64" s="295" t="s">
        <v>622</v>
      </c>
      <c r="P64" s="293">
        <v>332</v>
      </c>
      <c r="Q64" s="293">
        <v>166</v>
      </c>
      <c r="R64" s="296">
        <v>498</v>
      </c>
      <c r="S64" s="293">
        <v>9</v>
      </c>
    </row>
    <row r="65" spans="1:19" ht="12.75" customHeight="1" x14ac:dyDescent="0.15">
      <c r="A65" s="292">
        <v>63</v>
      </c>
      <c r="B65" s="288" t="str">
        <f>Základ!B65</f>
        <v>0</v>
      </c>
      <c r="C65" s="288" t="str">
        <f>Základ!C65</f>
        <v>0</v>
      </c>
      <c r="D65" s="273">
        <f>SUM(Základ!D65,Základ!F65,Základ!N65,Základ!P65)</f>
        <v>0</v>
      </c>
      <c r="E65" s="273">
        <f>SUM(Základ!E65,Základ!G65,Základ!O65,Základ!Q65)</f>
        <v>0</v>
      </c>
      <c r="F65" s="273">
        <f t="shared" si="0"/>
        <v>0</v>
      </c>
      <c r="G65" s="273">
        <f>SUM(Základ!I65,Základ!S65)</f>
        <v>0</v>
      </c>
      <c r="H65" s="273"/>
      <c r="I65" s="277"/>
      <c r="J65" s="277"/>
      <c r="K65" s="277"/>
      <c r="L65" s="277"/>
      <c r="M65" s="293">
        <v>61</v>
      </c>
      <c r="N65" s="295" t="s">
        <v>690</v>
      </c>
      <c r="O65" s="295" t="s">
        <v>623</v>
      </c>
      <c r="P65" s="293">
        <v>379</v>
      </c>
      <c r="Q65" s="293">
        <v>119</v>
      </c>
      <c r="R65" s="296">
        <v>498</v>
      </c>
      <c r="S65" s="293">
        <v>18</v>
      </c>
    </row>
    <row r="66" spans="1:19" ht="12.75" customHeight="1" x14ac:dyDescent="0.15">
      <c r="A66" s="291">
        <v>64</v>
      </c>
      <c r="B66" s="288" t="str">
        <f>Základ!B66</f>
        <v>Petr Mikulenka</v>
      </c>
      <c r="C66" s="288" t="str">
        <f>Základ!C66</f>
        <v>KROKODÝLI VELKÝ KARLOV</v>
      </c>
      <c r="D66" s="273">
        <f>SUM(Základ!D66,Základ!F66,Základ!N66,Základ!P66)</f>
        <v>196</v>
      </c>
      <c r="E66" s="273">
        <f>SUM(Základ!E66,Základ!G66,Základ!O66,Základ!Q66)</f>
        <v>72</v>
      </c>
      <c r="F66" s="273">
        <f t="shared" si="0"/>
        <v>268</v>
      </c>
      <c r="G66" s="273">
        <f>SUM(Základ!I66,Základ!S66)</f>
        <v>5</v>
      </c>
      <c r="H66" s="273"/>
      <c r="I66" s="277"/>
      <c r="J66" s="277"/>
      <c r="K66" s="277"/>
      <c r="L66" s="277"/>
      <c r="M66" s="293">
        <v>62</v>
      </c>
      <c r="N66" s="295" t="s">
        <v>727</v>
      </c>
      <c r="O66" s="295" t="s">
        <v>624</v>
      </c>
      <c r="P66" s="293">
        <v>337</v>
      </c>
      <c r="Q66" s="293">
        <v>143</v>
      </c>
      <c r="R66" s="296">
        <v>480</v>
      </c>
      <c r="S66" s="293">
        <v>9</v>
      </c>
    </row>
    <row r="67" spans="1:19" ht="12.75" customHeight="1" x14ac:dyDescent="0.15">
      <c r="A67" s="291">
        <v>65</v>
      </c>
      <c r="B67" s="288" t="str">
        <f>Základ!B67</f>
        <v>Robert Mikulenka</v>
      </c>
      <c r="C67" s="288" t="str">
        <f>Základ!C67</f>
        <v>KROKODÝLI VELKÝ KARLOV</v>
      </c>
      <c r="D67" s="273">
        <f>SUM(Základ!D67,Základ!F67,Základ!N67,Základ!P67)</f>
        <v>178</v>
      </c>
      <c r="E67" s="273">
        <f>SUM(Základ!E67,Základ!G67,Základ!O67,Základ!Q67)</f>
        <v>88</v>
      </c>
      <c r="F67" s="273">
        <f t="shared" si="0"/>
        <v>266</v>
      </c>
      <c r="G67" s="273">
        <f>SUM(Základ!I67,Základ!S67)</f>
        <v>8</v>
      </c>
      <c r="H67" s="273"/>
      <c r="I67" s="277"/>
      <c r="J67" s="277"/>
      <c r="K67" s="277"/>
      <c r="L67" s="277"/>
      <c r="M67" s="293">
        <v>63</v>
      </c>
      <c r="N67" s="295" t="s">
        <v>646</v>
      </c>
      <c r="O67" s="295" t="s">
        <v>626</v>
      </c>
      <c r="P67" s="293">
        <v>193</v>
      </c>
      <c r="Q67" s="293">
        <v>106</v>
      </c>
      <c r="R67" s="296">
        <v>299</v>
      </c>
      <c r="S67" s="293">
        <v>4</v>
      </c>
    </row>
    <row r="68" spans="1:19" ht="12.75" customHeight="1" x14ac:dyDescent="0.15">
      <c r="A68" s="291">
        <v>66</v>
      </c>
      <c r="B68" s="288" t="str">
        <f>Základ!B68</f>
        <v>Jakub Mikulenka</v>
      </c>
      <c r="C68" s="288" t="str">
        <f>Základ!C68</f>
        <v>KROKODÝLI VELKÝ KARLOV</v>
      </c>
      <c r="D68" s="273">
        <f>SUM(Základ!D68,Základ!F68,Základ!N68,Základ!P68)</f>
        <v>197</v>
      </c>
      <c r="E68" s="273">
        <f>SUM(Základ!E68,Základ!G68,Základ!O68,Základ!Q68)</f>
        <v>89</v>
      </c>
      <c r="F68" s="273">
        <f t="shared" si="0"/>
        <v>286</v>
      </c>
      <c r="G68" s="273">
        <f>SUM(Základ!I68,Základ!S68)</f>
        <v>6</v>
      </c>
      <c r="H68" s="273"/>
      <c r="I68" s="277"/>
      <c r="J68" s="277"/>
      <c r="K68" s="277"/>
      <c r="L68" s="277"/>
      <c r="M68" s="293">
        <v>64</v>
      </c>
      <c r="N68" s="295" t="s">
        <v>651</v>
      </c>
      <c r="O68" s="295" t="s">
        <v>627</v>
      </c>
      <c r="P68" s="293">
        <v>201</v>
      </c>
      <c r="Q68" s="293">
        <v>95</v>
      </c>
      <c r="R68" s="296">
        <v>296</v>
      </c>
      <c r="S68" s="293">
        <v>1</v>
      </c>
    </row>
    <row r="69" spans="1:19" ht="12.75" customHeight="1" x14ac:dyDescent="0.15">
      <c r="A69" s="291">
        <v>67</v>
      </c>
      <c r="B69" s="288" t="str">
        <f>Základ!B69</f>
        <v>Tomáš Juhaňák</v>
      </c>
      <c r="C69" s="288" t="str">
        <f>Základ!C69</f>
        <v>KROKODÝLI VELKÝ KARLOV</v>
      </c>
      <c r="D69" s="273">
        <f>SUM(Základ!D69,Základ!F69,Základ!N69,Základ!P69)</f>
        <v>167</v>
      </c>
      <c r="E69" s="273">
        <f>SUM(Základ!E69,Základ!G69,Základ!O69,Základ!Q69)</f>
        <v>80</v>
      </c>
      <c r="F69" s="273">
        <f t="shared" si="0"/>
        <v>247</v>
      </c>
      <c r="G69" s="273">
        <f>SUM(Základ!I69,Základ!S69)</f>
        <v>8</v>
      </c>
      <c r="H69" s="273"/>
      <c r="I69" s="277"/>
      <c r="J69" s="277"/>
      <c r="K69" s="277"/>
      <c r="L69" s="277"/>
      <c r="M69" s="293">
        <v>65</v>
      </c>
      <c r="N69" s="295" t="s">
        <v>665</v>
      </c>
      <c r="O69" s="295" t="s">
        <v>629</v>
      </c>
      <c r="P69" s="293">
        <v>197</v>
      </c>
      <c r="Q69" s="293">
        <v>89</v>
      </c>
      <c r="R69" s="296">
        <v>286</v>
      </c>
      <c r="S69" s="293">
        <v>6</v>
      </c>
    </row>
    <row r="70" spans="1:19" ht="12.75" customHeight="1" x14ac:dyDescent="0.15">
      <c r="A70" s="291">
        <v>68</v>
      </c>
      <c r="B70" s="288" t="str">
        <f>Základ!B70</f>
        <v>Michal Jurkovič</v>
      </c>
      <c r="C70" s="288" t="str">
        <f>Základ!C70</f>
        <v>KROKODÝLI VELKÝ KARLOV</v>
      </c>
      <c r="D70" s="273">
        <f>SUM(Základ!D70,Základ!F70,Základ!N70,Základ!P70)</f>
        <v>0</v>
      </c>
      <c r="E70" s="273">
        <f>SUM(Základ!E70,Základ!G70,Základ!O70,Základ!Q70)</f>
        <v>0</v>
      </c>
      <c r="F70" s="273">
        <f t="shared" si="0"/>
        <v>0</v>
      </c>
      <c r="G70" s="273">
        <f>SUM(Základ!I70,Základ!S70)</f>
        <v>0</v>
      </c>
      <c r="H70" s="273"/>
      <c r="I70" s="277"/>
      <c r="J70" s="277"/>
      <c r="K70" s="277"/>
      <c r="L70" s="277"/>
      <c r="M70" s="293">
        <v>66</v>
      </c>
      <c r="N70" s="295" t="s">
        <v>667</v>
      </c>
      <c r="O70" s="295" t="s">
        <v>630</v>
      </c>
      <c r="P70" s="293">
        <v>206</v>
      </c>
      <c r="Q70" s="293">
        <v>80</v>
      </c>
      <c r="R70" s="296">
        <v>286</v>
      </c>
      <c r="S70" s="293">
        <v>5</v>
      </c>
    </row>
    <row r="71" spans="1:19" ht="12.75" customHeight="1" x14ac:dyDescent="0.15">
      <c r="A71" s="291">
        <v>69</v>
      </c>
      <c r="B71" s="288" t="str">
        <f>Základ!B71</f>
        <v>Leoš Zoubek</v>
      </c>
      <c r="C71" s="288" t="str">
        <f>Základ!C71</f>
        <v>KROKODÝLI VELKÝ KARLOV</v>
      </c>
      <c r="D71" s="273">
        <f>SUM(Základ!D71,Základ!F71,Základ!N71,Základ!P71)</f>
        <v>0</v>
      </c>
      <c r="E71" s="273">
        <f>SUM(Základ!E71,Základ!G71,Základ!O71,Základ!Q71)</f>
        <v>0</v>
      </c>
      <c r="F71" s="273">
        <f t="shared" si="0"/>
        <v>0</v>
      </c>
      <c r="G71" s="273">
        <f>SUM(Základ!I71,Základ!S71)</f>
        <v>0</v>
      </c>
      <c r="H71" s="273"/>
      <c r="I71" s="277"/>
      <c r="J71" s="277"/>
      <c r="K71" s="277"/>
      <c r="L71" s="277"/>
      <c r="M71" s="293">
        <v>67</v>
      </c>
      <c r="N71" s="293" t="s">
        <v>597</v>
      </c>
      <c r="O71" s="295" t="s">
        <v>630</v>
      </c>
      <c r="P71" s="293">
        <v>197</v>
      </c>
      <c r="Q71" s="293">
        <v>87</v>
      </c>
      <c r="R71" s="296">
        <v>284</v>
      </c>
      <c r="S71" s="293">
        <v>4</v>
      </c>
    </row>
    <row r="72" spans="1:19" ht="12.75" customHeight="1" x14ac:dyDescent="0.15">
      <c r="A72" s="291">
        <v>70</v>
      </c>
      <c r="B72" s="288">
        <f>Základ!B72</f>
        <v>0</v>
      </c>
      <c r="C72" s="288">
        <f>Základ!C72</f>
        <v>0</v>
      </c>
      <c r="D72" s="273">
        <f>SUM(Základ!D72,Základ!F72,Základ!N72,Základ!P72)</f>
        <v>0</v>
      </c>
      <c r="E72" s="273">
        <f>SUM(Základ!E72,Základ!G72,Základ!O72,Základ!Q72)</f>
        <v>0</v>
      </c>
      <c r="F72" s="273">
        <f t="shared" si="0"/>
        <v>0</v>
      </c>
      <c r="G72" s="273">
        <f>SUM(Základ!I72,Základ!S72)</f>
        <v>0</v>
      </c>
      <c r="H72" s="273"/>
      <c r="I72" s="277"/>
      <c r="J72" s="277"/>
      <c r="K72" s="277"/>
      <c r="L72" s="277"/>
      <c r="M72" s="293">
        <v>68</v>
      </c>
      <c r="N72" s="295" t="s">
        <v>671</v>
      </c>
      <c r="O72" s="295" t="s">
        <v>626</v>
      </c>
      <c r="P72" s="293">
        <v>180</v>
      </c>
      <c r="Q72" s="293">
        <v>103</v>
      </c>
      <c r="R72" s="296">
        <v>283</v>
      </c>
      <c r="S72" s="293">
        <v>2</v>
      </c>
    </row>
    <row r="73" spans="1:19" ht="12.75" customHeight="1" x14ac:dyDescent="0.15">
      <c r="A73" s="292">
        <v>71</v>
      </c>
      <c r="B73" s="288" t="str">
        <f>Základ!B73</f>
        <v>Milan Svěrák</v>
      </c>
      <c r="C73" s="288" t="str">
        <f>Základ!C73</f>
        <v>CTIRAD TROUBSKO</v>
      </c>
      <c r="D73" s="273">
        <f>SUM(Základ!D73,Základ!F73,Základ!N73,Základ!P73)</f>
        <v>193</v>
      </c>
      <c r="E73" s="273">
        <f>SUM(Základ!E73,Základ!G73,Základ!O73,Základ!Q73)</f>
        <v>106</v>
      </c>
      <c r="F73" s="273">
        <f t="shared" si="0"/>
        <v>299</v>
      </c>
      <c r="G73" s="273">
        <f>SUM(Základ!I73,Základ!S73)</f>
        <v>4</v>
      </c>
      <c r="H73" s="273"/>
      <c r="I73" s="277"/>
      <c r="J73" s="277"/>
      <c r="K73" s="277"/>
      <c r="L73" s="277"/>
      <c r="M73" s="293">
        <v>69</v>
      </c>
      <c r="N73" s="295" t="s">
        <v>673</v>
      </c>
      <c r="O73" s="295" t="s">
        <v>632</v>
      </c>
      <c r="P73" s="293">
        <v>211</v>
      </c>
      <c r="Q73" s="293">
        <v>71</v>
      </c>
      <c r="R73" s="296">
        <v>282</v>
      </c>
      <c r="S73" s="293">
        <v>7</v>
      </c>
    </row>
    <row r="74" spans="1:19" ht="12.75" customHeight="1" x14ac:dyDescent="0.15">
      <c r="A74" s="292">
        <v>72</v>
      </c>
      <c r="B74" s="288" t="str">
        <f>Základ!B74</f>
        <v>Aleš Svěrák</v>
      </c>
      <c r="C74" s="288" t="str">
        <f>Základ!C74</f>
        <v>CTIRAD TROUBSKO</v>
      </c>
      <c r="D74" s="273">
        <f>SUM(Základ!D74,Základ!F74,Základ!N74,Základ!P74)</f>
        <v>181</v>
      </c>
      <c r="E74" s="273">
        <f>SUM(Základ!E74,Základ!G74,Základ!O74,Základ!Q74)</f>
        <v>86</v>
      </c>
      <c r="F74" s="273">
        <f t="shared" si="0"/>
        <v>267</v>
      </c>
      <c r="G74" s="273">
        <f>SUM(Základ!I74,Základ!S74)</f>
        <v>6</v>
      </c>
      <c r="H74" s="273"/>
      <c r="I74" s="277"/>
      <c r="J74" s="277"/>
      <c r="K74" s="277"/>
      <c r="L74" s="277"/>
      <c r="M74" s="293">
        <v>70</v>
      </c>
      <c r="N74" s="295" t="s">
        <v>677</v>
      </c>
      <c r="O74" s="295" t="s">
        <v>627</v>
      </c>
      <c r="P74" s="293">
        <v>186</v>
      </c>
      <c r="Q74" s="293">
        <v>93</v>
      </c>
      <c r="R74" s="296">
        <v>279</v>
      </c>
      <c r="S74" s="293">
        <v>3</v>
      </c>
    </row>
    <row r="75" spans="1:19" ht="12.75" customHeight="1" x14ac:dyDescent="0.15">
      <c r="A75" s="292">
        <v>73</v>
      </c>
      <c r="B75" s="288" t="str">
        <f>Základ!B75</f>
        <v>Oldřich Zbíral</v>
      </c>
      <c r="C75" s="288" t="str">
        <f>Základ!C75</f>
        <v>CTIRAD TROUBSKO</v>
      </c>
      <c r="D75" s="273">
        <f>SUM(Základ!D75,Základ!F75,Základ!N75,Základ!P75)</f>
        <v>0</v>
      </c>
      <c r="E75" s="273">
        <f>SUM(Základ!E75,Základ!G75,Základ!O75,Základ!Q75)</f>
        <v>0</v>
      </c>
      <c r="F75" s="273">
        <f t="shared" si="0"/>
        <v>0</v>
      </c>
      <c r="G75" s="273">
        <f>SUM(Základ!I75,Základ!S75)</f>
        <v>0</v>
      </c>
      <c r="H75" s="273"/>
      <c r="I75" s="277"/>
      <c r="J75" s="277"/>
      <c r="K75" s="277"/>
      <c r="L75" s="277"/>
      <c r="M75" s="293">
        <v>71</v>
      </c>
      <c r="N75" s="295" t="s">
        <v>685</v>
      </c>
      <c r="O75" s="295" t="s">
        <v>631</v>
      </c>
      <c r="P75" s="293">
        <v>168</v>
      </c>
      <c r="Q75" s="293">
        <v>108</v>
      </c>
      <c r="R75" s="296">
        <v>276</v>
      </c>
      <c r="S75" s="293">
        <v>2</v>
      </c>
    </row>
    <row r="76" spans="1:19" ht="12.75" customHeight="1" x14ac:dyDescent="0.15">
      <c r="A76" s="292">
        <v>74</v>
      </c>
      <c r="B76" s="288" t="str">
        <f>Základ!B76</f>
        <v>Tomáš Turek</v>
      </c>
      <c r="C76" s="288" t="str">
        <f>Základ!C76</f>
        <v>CTIRAD TROUBSKO</v>
      </c>
      <c r="D76" s="273">
        <f>SUM(Základ!D76,Základ!F76,Základ!N76,Základ!P76)</f>
        <v>180</v>
      </c>
      <c r="E76" s="273">
        <f>SUM(Základ!E76,Základ!G76,Základ!O76,Základ!Q76)</f>
        <v>103</v>
      </c>
      <c r="F76" s="273">
        <f t="shared" si="0"/>
        <v>283</v>
      </c>
      <c r="G76" s="273">
        <f>SUM(Základ!I76,Základ!S76)</f>
        <v>2</v>
      </c>
      <c r="H76" s="273"/>
      <c r="I76" s="277"/>
      <c r="J76" s="277"/>
      <c r="K76" s="277"/>
      <c r="L76" s="277"/>
      <c r="M76" s="293">
        <v>72</v>
      </c>
      <c r="N76" s="295" t="s">
        <v>686</v>
      </c>
      <c r="O76" s="295" t="s">
        <v>628</v>
      </c>
      <c r="P76" s="293">
        <v>204</v>
      </c>
      <c r="Q76" s="293">
        <v>72</v>
      </c>
      <c r="R76" s="296">
        <v>276</v>
      </c>
      <c r="S76" s="293">
        <v>6</v>
      </c>
    </row>
    <row r="77" spans="1:19" ht="12.75" customHeight="1" x14ac:dyDescent="0.15">
      <c r="A77" s="292">
        <v>75</v>
      </c>
      <c r="B77" s="288" t="str">
        <f>Základ!B77</f>
        <v>Tobiáš Turek</v>
      </c>
      <c r="C77" s="288" t="str">
        <f>Základ!C77</f>
        <v>CTIRAD TROUBSKO</v>
      </c>
      <c r="D77" s="273">
        <f>SUM(Základ!D77,Základ!F77,Základ!N77,Základ!P77)</f>
        <v>177</v>
      </c>
      <c r="E77" s="273">
        <f>SUM(Základ!E77,Základ!G77,Základ!O77,Základ!Q77)</f>
        <v>60</v>
      </c>
      <c r="F77" s="273">
        <f t="shared" si="0"/>
        <v>237</v>
      </c>
      <c r="G77" s="273">
        <f>SUM(Základ!I77,Základ!S77)</f>
        <v>7</v>
      </c>
      <c r="H77" s="273"/>
      <c r="I77" s="277"/>
      <c r="J77" s="277"/>
      <c r="K77" s="277"/>
      <c r="L77" s="277"/>
      <c r="M77" s="293">
        <v>73</v>
      </c>
      <c r="N77" s="295" t="s">
        <v>688</v>
      </c>
      <c r="O77" s="295" t="s">
        <v>633</v>
      </c>
      <c r="P77" s="293">
        <v>193</v>
      </c>
      <c r="Q77" s="293">
        <v>81</v>
      </c>
      <c r="R77" s="296">
        <v>274</v>
      </c>
      <c r="S77" s="293">
        <v>4</v>
      </c>
    </row>
    <row r="78" spans="1:19" ht="12.75" customHeight="1" x14ac:dyDescent="0.15">
      <c r="A78" s="292">
        <v>76</v>
      </c>
      <c r="B78" s="288" t="str">
        <f>Základ!B78</f>
        <v>Matěj Pospíšil</v>
      </c>
      <c r="C78" s="288" t="str">
        <f>Základ!C78</f>
        <v>CTIRAD TROUBSKO</v>
      </c>
      <c r="D78" s="273">
        <f>SUM(Základ!D78,Základ!F78,Základ!N78,Základ!P78)</f>
        <v>0</v>
      </c>
      <c r="E78" s="273">
        <f>SUM(Základ!E78,Základ!G78,Základ!O78,Základ!Q78)</f>
        <v>0</v>
      </c>
      <c r="F78" s="273">
        <f t="shared" si="0"/>
        <v>0</v>
      </c>
      <c r="G78" s="273">
        <f>SUM(Základ!I78,Základ!S78)</f>
        <v>0</v>
      </c>
      <c r="H78" s="273"/>
      <c r="I78" s="277"/>
      <c r="J78" s="277"/>
      <c r="K78" s="277"/>
      <c r="L78" s="277"/>
      <c r="M78" s="293">
        <v>74</v>
      </c>
      <c r="N78" s="295" t="s">
        <v>689</v>
      </c>
      <c r="O78" s="295" t="s">
        <v>628</v>
      </c>
      <c r="P78" s="293">
        <v>185</v>
      </c>
      <c r="Q78" s="293">
        <v>88</v>
      </c>
      <c r="R78" s="296">
        <v>273</v>
      </c>
      <c r="S78" s="293">
        <v>7</v>
      </c>
    </row>
    <row r="79" spans="1:19" ht="12.75" customHeight="1" x14ac:dyDescent="0.15">
      <c r="A79" s="292">
        <v>77</v>
      </c>
      <c r="B79" s="288" t="str">
        <f>Základ!B79</f>
        <v>0</v>
      </c>
      <c r="C79" s="288" t="str">
        <f>Základ!C79</f>
        <v>CTIRAD TROUBSKO</v>
      </c>
      <c r="D79" s="273">
        <f>SUM(Základ!D79,Základ!F79,Základ!N79,Základ!P79)</f>
        <v>0</v>
      </c>
      <c r="E79" s="273">
        <f>SUM(Základ!E79,Základ!G79,Základ!O79,Základ!Q79)</f>
        <v>0</v>
      </c>
      <c r="F79" s="273">
        <f t="shared" si="0"/>
        <v>0</v>
      </c>
      <c r="G79" s="273">
        <f>SUM(Základ!I79,Základ!S79)</f>
        <v>0</v>
      </c>
      <c r="H79" s="273"/>
      <c r="I79" s="277"/>
      <c r="J79" s="277"/>
      <c r="K79" s="277"/>
      <c r="L79" s="277"/>
      <c r="M79" s="293">
        <v>75</v>
      </c>
      <c r="N79" s="295" t="s">
        <v>749</v>
      </c>
      <c r="O79" s="295" t="s">
        <v>621</v>
      </c>
      <c r="P79" s="293">
        <v>190</v>
      </c>
      <c r="Q79" s="293">
        <v>81</v>
      </c>
      <c r="R79" s="296">
        <v>271</v>
      </c>
      <c r="S79" s="293">
        <v>5</v>
      </c>
    </row>
    <row r="80" spans="1:19" ht="12.75" customHeight="1" x14ac:dyDescent="0.15">
      <c r="A80" s="291">
        <v>78</v>
      </c>
      <c r="B80" s="288" t="str">
        <f>Základ!B80</f>
        <v>Martin Mazáček</v>
      </c>
      <c r="C80" s="288" t="str">
        <f>Základ!C80</f>
        <v>KRČMA DĚTENICE „A“</v>
      </c>
      <c r="D80" s="273">
        <f>SUM(Základ!D80,Základ!F80,Základ!N80,Základ!P80)</f>
        <v>366</v>
      </c>
      <c r="E80" s="273">
        <f>SUM(Základ!E80,Základ!G80,Základ!O80,Základ!Q80)</f>
        <v>164</v>
      </c>
      <c r="F80" s="273">
        <f t="shared" si="0"/>
        <v>530</v>
      </c>
      <c r="G80" s="273">
        <f>SUM(Základ!I80,Základ!S80)</f>
        <v>7</v>
      </c>
      <c r="H80" s="273"/>
      <c r="I80" s="277"/>
      <c r="J80" s="277"/>
      <c r="K80" s="277"/>
      <c r="L80" s="277"/>
      <c r="M80" s="293">
        <v>76</v>
      </c>
      <c r="N80" s="295" t="s">
        <v>758</v>
      </c>
      <c r="O80" s="295" t="s">
        <v>620</v>
      </c>
      <c r="P80" s="293">
        <v>181</v>
      </c>
      <c r="Q80" s="293">
        <v>89</v>
      </c>
      <c r="R80" s="296">
        <v>270</v>
      </c>
      <c r="S80" s="293">
        <v>4</v>
      </c>
    </row>
    <row r="81" spans="1:19" ht="12.75" customHeight="1" x14ac:dyDescent="0.15">
      <c r="A81" s="291">
        <v>79</v>
      </c>
      <c r="B81" s="288" t="str">
        <f>Základ!B81</f>
        <v>Petr Portyš ml.</v>
      </c>
      <c r="C81" s="288" t="str">
        <f>Základ!C81</f>
        <v>KRČMA DĚTENICE „A“</v>
      </c>
      <c r="D81" s="273">
        <f>SUM(Základ!D81,Základ!F81,Základ!N81,Základ!P81)</f>
        <v>337</v>
      </c>
      <c r="E81" s="273">
        <f>SUM(Základ!E81,Základ!G81,Základ!O81,Základ!Q81)</f>
        <v>143</v>
      </c>
      <c r="F81" s="273">
        <f t="shared" si="0"/>
        <v>480</v>
      </c>
      <c r="G81" s="273">
        <f>SUM(Základ!I81,Základ!S81)</f>
        <v>9</v>
      </c>
      <c r="H81" s="273"/>
      <c r="I81" s="277"/>
      <c r="J81" s="277"/>
      <c r="K81" s="277"/>
      <c r="L81" s="277"/>
      <c r="M81" s="293">
        <v>77</v>
      </c>
      <c r="N81" s="295" t="s">
        <v>694</v>
      </c>
      <c r="O81" s="295" t="s">
        <v>628</v>
      </c>
      <c r="P81" s="293">
        <v>179</v>
      </c>
      <c r="Q81" s="293">
        <v>89</v>
      </c>
      <c r="R81" s="296">
        <v>268</v>
      </c>
      <c r="S81" s="293">
        <v>4</v>
      </c>
    </row>
    <row r="82" spans="1:19" ht="12.75" customHeight="1" x14ac:dyDescent="0.15">
      <c r="A82" s="291">
        <v>80</v>
      </c>
      <c r="B82" s="288" t="str">
        <f>Základ!B82</f>
        <v>Petr Portyš st.</v>
      </c>
      <c r="C82" s="288" t="str">
        <f>Základ!C82</f>
        <v>KRČMA DĚTENICE „A“</v>
      </c>
      <c r="D82" s="273">
        <f>SUM(Základ!D82,Základ!F82,Základ!N82,Základ!P82)</f>
        <v>386</v>
      </c>
      <c r="E82" s="273">
        <f>SUM(Základ!E82,Základ!G82,Základ!O82,Základ!Q82)</f>
        <v>147</v>
      </c>
      <c r="F82" s="273">
        <f t="shared" si="0"/>
        <v>533</v>
      </c>
      <c r="G82" s="273">
        <f>SUM(Základ!I82,Základ!S82)</f>
        <v>10</v>
      </c>
      <c r="H82" s="273"/>
      <c r="I82" s="277"/>
      <c r="J82" s="277"/>
      <c r="K82" s="277"/>
      <c r="L82" s="277"/>
      <c r="M82" s="293">
        <v>78</v>
      </c>
      <c r="N82" s="295" t="s">
        <v>695</v>
      </c>
      <c r="O82" s="295" t="s">
        <v>629</v>
      </c>
      <c r="P82" s="293">
        <v>196</v>
      </c>
      <c r="Q82" s="293">
        <v>72</v>
      </c>
      <c r="R82" s="296">
        <v>268</v>
      </c>
      <c r="S82" s="293">
        <v>5</v>
      </c>
    </row>
    <row r="83" spans="1:19" ht="12.75" customHeight="1" x14ac:dyDescent="0.15">
      <c r="A83" s="291">
        <v>81</v>
      </c>
      <c r="B83" s="288" t="str">
        <f>Základ!B83</f>
        <v>Michaela Nožičková (h)</v>
      </c>
      <c r="C83" s="288" t="str">
        <f>Základ!C83</f>
        <v>KRČMA DĚTENICE „A“</v>
      </c>
      <c r="D83" s="273">
        <f>SUM(Základ!D83,Základ!F83,Základ!N83,Základ!P83)</f>
        <v>396</v>
      </c>
      <c r="E83" s="273">
        <f>SUM(Základ!E83,Základ!G83,Základ!O83,Základ!Q83)</f>
        <v>184</v>
      </c>
      <c r="F83" s="273">
        <f t="shared" si="0"/>
        <v>580</v>
      </c>
      <c r="G83" s="273">
        <f>SUM(Základ!I83,Základ!S83)</f>
        <v>8</v>
      </c>
      <c r="H83" s="273"/>
      <c r="I83" s="277"/>
      <c r="J83" s="277"/>
      <c r="K83" s="277"/>
      <c r="L83" s="277"/>
      <c r="M83" s="293">
        <v>79</v>
      </c>
      <c r="N83" s="295" t="s">
        <v>697</v>
      </c>
      <c r="O83" s="295" t="s">
        <v>633</v>
      </c>
      <c r="P83" s="293">
        <v>171</v>
      </c>
      <c r="Q83" s="293">
        <v>96</v>
      </c>
      <c r="R83" s="296">
        <v>267</v>
      </c>
      <c r="S83" s="293">
        <v>4</v>
      </c>
    </row>
    <row r="84" spans="1:19" ht="12.75" customHeight="1" x14ac:dyDescent="0.15">
      <c r="A84" s="291">
        <v>82</v>
      </c>
      <c r="B84" s="288" t="str">
        <f>Základ!B84</f>
        <v>Jiří Douša</v>
      </c>
      <c r="C84" s="288" t="str">
        <f>Základ!C84</f>
        <v>KRČMA DĚTENICE „A“</v>
      </c>
      <c r="D84" s="273">
        <f>SUM(Základ!D84,Základ!F84,Základ!N84,Základ!P84)</f>
        <v>0</v>
      </c>
      <c r="E84" s="273">
        <f>SUM(Základ!E84,Základ!G84,Základ!O84,Základ!Q84)</f>
        <v>0</v>
      </c>
      <c r="F84" s="273">
        <f t="shared" si="0"/>
        <v>0</v>
      </c>
      <c r="G84" s="273">
        <f>SUM(Základ!I84,Základ!S84)</f>
        <v>0</v>
      </c>
      <c r="H84" s="273"/>
      <c r="I84" s="277"/>
      <c r="J84" s="277"/>
      <c r="K84" s="277"/>
      <c r="L84" s="277"/>
      <c r="M84" s="293">
        <v>80</v>
      </c>
      <c r="N84" s="295" t="s">
        <v>698</v>
      </c>
      <c r="O84" s="295" t="s">
        <v>626</v>
      </c>
      <c r="P84" s="293">
        <v>181</v>
      </c>
      <c r="Q84" s="293">
        <v>86</v>
      </c>
      <c r="R84" s="296">
        <v>267</v>
      </c>
      <c r="S84" s="293">
        <v>6</v>
      </c>
    </row>
    <row r="85" spans="1:19" ht="12.75" customHeight="1" x14ac:dyDescent="0.15">
      <c r="A85" s="291">
        <v>83</v>
      </c>
      <c r="B85" s="288" t="str">
        <f>Základ!B85</f>
        <v>Luděk Šulc</v>
      </c>
      <c r="C85" s="288" t="str">
        <f>Základ!C85</f>
        <v>KRČMA DĚTENICE „A“</v>
      </c>
      <c r="D85" s="273">
        <f>SUM(Základ!D85,Základ!F85,Základ!N85,Základ!P85)</f>
        <v>0</v>
      </c>
      <c r="E85" s="273">
        <f>SUM(Základ!E85,Základ!G85,Základ!O85,Základ!Q85)</f>
        <v>0</v>
      </c>
      <c r="F85" s="273">
        <f t="shared" si="0"/>
        <v>0</v>
      </c>
      <c r="G85" s="273">
        <f>SUM(Základ!I85,Základ!S85)</f>
        <v>0</v>
      </c>
      <c r="H85" s="273"/>
      <c r="I85" s="277"/>
      <c r="J85" s="277"/>
      <c r="K85" s="277"/>
      <c r="L85" s="277"/>
      <c r="M85" s="293">
        <v>81</v>
      </c>
      <c r="N85" s="295" t="s">
        <v>701</v>
      </c>
      <c r="O85" s="295" t="s">
        <v>629</v>
      </c>
      <c r="P85" s="293">
        <v>178</v>
      </c>
      <c r="Q85" s="293">
        <v>88</v>
      </c>
      <c r="R85" s="296">
        <v>266</v>
      </c>
      <c r="S85" s="293">
        <v>8</v>
      </c>
    </row>
    <row r="86" spans="1:19" ht="12.75" customHeight="1" x14ac:dyDescent="0.15">
      <c r="A86" s="291">
        <v>84</v>
      </c>
      <c r="B86" s="288" t="str">
        <f>Základ!B86</f>
        <v>Jiří Šolc</v>
      </c>
      <c r="C86" s="288" t="str">
        <f>Základ!C86</f>
        <v>KRČMA DĚTENICE „A“</v>
      </c>
      <c r="D86" s="273">
        <f>SUM(Základ!D86,Základ!F86,Základ!N86,Základ!P86)</f>
        <v>0</v>
      </c>
      <c r="E86" s="273">
        <f>SUM(Základ!E86,Základ!G86,Základ!O86,Základ!Q86)</f>
        <v>0</v>
      </c>
      <c r="F86" s="273">
        <f t="shared" si="0"/>
        <v>0</v>
      </c>
      <c r="G86" s="273">
        <f>SUM(Základ!I86,Základ!S86)</f>
        <v>0</v>
      </c>
      <c r="H86" s="273"/>
      <c r="I86" s="277"/>
      <c r="J86" s="277"/>
      <c r="K86" s="277"/>
      <c r="L86" s="277"/>
      <c r="M86" s="293">
        <v>82</v>
      </c>
      <c r="N86" s="295" t="s">
        <v>702</v>
      </c>
      <c r="O86" s="295" t="s">
        <v>631</v>
      </c>
      <c r="P86" s="293">
        <v>185</v>
      </c>
      <c r="Q86" s="293">
        <v>81</v>
      </c>
      <c r="R86" s="296">
        <v>266</v>
      </c>
      <c r="S86" s="293">
        <v>8</v>
      </c>
    </row>
    <row r="87" spans="1:19" ht="12.75" customHeight="1" x14ac:dyDescent="0.15">
      <c r="A87" s="292">
        <v>85</v>
      </c>
      <c r="B87" s="288" t="str">
        <f>Základ!B87</f>
        <v>Václav Procházka</v>
      </c>
      <c r="C87" s="288" t="str">
        <f>Základ!C87</f>
        <v>TESPO HOŘICE</v>
      </c>
      <c r="D87" s="273">
        <f>SUM(Základ!D87,Základ!F87,Základ!N87,Základ!P87)</f>
        <v>390</v>
      </c>
      <c r="E87" s="273">
        <f>SUM(Základ!E87,Základ!G87,Základ!O87,Základ!Q87)</f>
        <v>178</v>
      </c>
      <c r="F87" s="273">
        <f t="shared" si="0"/>
        <v>568</v>
      </c>
      <c r="G87" s="273">
        <f>SUM(Základ!I87,Základ!S87)</f>
        <v>8</v>
      </c>
      <c r="H87" s="273"/>
      <c r="I87" s="277"/>
      <c r="J87" s="277"/>
      <c r="K87" s="277"/>
      <c r="L87" s="277"/>
      <c r="M87" s="293">
        <v>83</v>
      </c>
      <c r="N87" s="295" t="s">
        <v>703</v>
      </c>
      <c r="O87" s="295" t="s">
        <v>632</v>
      </c>
      <c r="P87" s="293">
        <v>196</v>
      </c>
      <c r="Q87" s="293">
        <v>70</v>
      </c>
      <c r="R87" s="296">
        <v>266</v>
      </c>
      <c r="S87" s="293">
        <v>10</v>
      </c>
    </row>
    <row r="88" spans="1:19" ht="12.75" customHeight="1" x14ac:dyDescent="0.15">
      <c r="A88" s="292">
        <v>86</v>
      </c>
      <c r="B88" s="288" t="str">
        <f>Základ!B88</f>
        <v>Ladislav Rolc</v>
      </c>
      <c r="C88" s="288" t="str">
        <f>Základ!C88</f>
        <v>TESPO HOŘICE</v>
      </c>
      <c r="D88" s="273">
        <f>SUM(Základ!D88,Základ!F88,Základ!N88,Základ!P88)</f>
        <v>392</v>
      </c>
      <c r="E88" s="273">
        <f>SUM(Základ!E88,Základ!G88,Základ!O88,Základ!Q88)</f>
        <v>163</v>
      </c>
      <c r="F88" s="273">
        <f t="shared" si="0"/>
        <v>555</v>
      </c>
      <c r="G88" s="273">
        <f>SUM(Základ!I88,Základ!S88)</f>
        <v>2</v>
      </c>
      <c r="H88" s="273"/>
      <c r="I88" s="277"/>
      <c r="J88" s="277"/>
      <c r="K88" s="277"/>
      <c r="L88" s="277"/>
      <c r="M88" s="293">
        <v>84</v>
      </c>
      <c r="N88" s="295" t="s">
        <v>705</v>
      </c>
      <c r="O88" s="295" t="s">
        <v>620</v>
      </c>
      <c r="P88" s="293">
        <v>179</v>
      </c>
      <c r="Q88" s="293">
        <v>85</v>
      </c>
      <c r="R88" s="296">
        <v>264</v>
      </c>
      <c r="S88" s="293">
        <v>3</v>
      </c>
    </row>
    <row r="89" spans="1:19" ht="12.75" customHeight="1" x14ac:dyDescent="0.15">
      <c r="A89" s="292">
        <v>87</v>
      </c>
      <c r="B89" s="288" t="str">
        <f>Základ!B89</f>
        <v>Zbyněk Novotný</v>
      </c>
      <c r="C89" s="288" t="str">
        <f>Základ!C89</f>
        <v>TESPO HOŘICE</v>
      </c>
      <c r="D89" s="273">
        <f>SUM(Základ!D89,Základ!F89,Základ!N89,Základ!P89)</f>
        <v>409</v>
      </c>
      <c r="E89" s="273">
        <f>SUM(Základ!E89,Základ!G89,Základ!O89,Základ!Q89)</f>
        <v>184</v>
      </c>
      <c r="F89" s="273">
        <f t="shared" si="0"/>
        <v>593</v>
      </c>
      <c r="G89" s="273">
        <f>SUM(Základ!I89,Základ!S89)</f>
        <v>7</v>
      </c>
      <c r="H89" s="273"/>
      <c r="I89" s="277"/>
      <c r="J89" s="277"/>
      <c r="K89" s="277"/>
      <c r="L89" s="277"/>
      <c r="M89" s="293">
        <v>85</v>
      </c>
      <c r="N89" s="295" t="s">
        <v>707</v>
      </c>
      <c r="O89" s="295" t="s">
        <v>631</v>
      </c>
      <c r="P89" s="293">
        <v>185</v>
      </c>
      <c r="Q89" s="293">
        <v>79</v>
      </c>
      <c r="R89" s="296">
        <v>264</v>
      </c>
      <c r="S89" s="293">
        <v>3</v>
      </c>
    </row>
    <row r="90" spans="1:19" ht="12.75" customHeight="1" x14ac:dyDescent="0.15">
      <c r="A90" s="292">
        <v>88</v>
      </c>
      <c r="B90" s="288" t="str">
        <f>Základ!B90</f>
        <v>Pavel Frait</v>
      </c>
      <c r="C90" s="288" t="str">
        <f>Základ!C90</f>
        <v>TESPO HOŘICE</v>
      </c>
      <c r="D90" s="273">
        <f>SUM(Základ!D90,Základ!F90,Základ!N90,Základ!P90)</f>
        <v>384</v>
      </c>
      <c r="E90" s="273">
        <f>SUM(Základ!E90,Základ!G90,Základ!O90,Základ!Q90)</f>
        <v>219</v>
      </c>
      <c r="F90" s="273">
        <f t="shared" si="0"/>
        <v>603</v>
      </c>
      <c r="G90" s="273">
        <f>SUM(Základ!I90,Základ!S90)</f>
        <v>4</v>
      </c>
      <c r="H90" s="273"/>
      <c r="I90" s="277"/>
      <c r="J90" s="277"/>
      <c r="K90" s="277"/>
      <c r="L90" s="277"/>
      <c r="M90" s="293">
        <v>86</v>
      </c>
      <c r="N90" s="295" t="s">
        <v>708</v>
      </c>
      <c r="O90" s="295" t="s">
        <v>621</v>
      </c>
      <c r="P90" s="293">
        <v>168</v>
      </c>
      <c r="Q90" s="293">
        <v>95</v>
      </c>
      <c r="R90" s="296">
        <v>263</v>
      </c>
      <c r="S90" s="293">
        <v>3</v>
      </c>
    </row>
    <row r="91" spans="1:19" ht="12.75" customHeight="1" x14ac:dyDescent="0.15">
      <c r="A91" s="292">
        <v>89</v>
      </c>
      <c r="B91" s="288" t="str">
        <f>Základ!B91</f>
        <v>Jan Jaroš</v>
      </c>
      <c r="C91" s="288" t="str">
        <f>Základ!C91</f>
        <v>TESPO HOŘICE</v>
      </c>
      <c r="D91" s="273">
        <f>SUM(Základ!D91,Základ!F91,Základ!N91,Základ!P91)</f>
        <v>0</v>
      </c>
      <c r="E91" s="273">
        <f>SUM(Základ!E91,Základ!G91,Základ!O91,Základ!Q91)</f>
        <v>0</v>
      </c>
      <c r="F91" s="273">
        <f t="shared" si="0"/>
        <v>0</v>
      </c>
      <c r="G91" s="273">
        <f>SUM(Základ!I91,Základ!S91)</f>
        <v>0</v>
      </c>
      <c r="H91" s="273"/>
      <c r="I91" s="277"/>
      <c r="J91" s="277"/>
      <c r="K91" s="277"/>
      <c r="L91" s="277"/>
      <c r="M91" s="293">
        <v>87</v>
      </c>
      <c r="N91" s="295" t="s">
        <v>711</v>
      </c>
      <c r="O91" s="295" t="s">
        <v>627</v>
      </c>
      <c r="P91" s="293">
        <v>182</v>
      </c>
      <c r="Q91" s="293">
        <v>79</v>
      </c>
      <c r="R91" s="296">
        <v>261</v>
      </c>
      <c r="S91" s="293">
        <v>10</v>
      </c>
    </row>
    <row r="92" spans="1:19" ht="12.75" customHeight="1" x14ac:dyDescent="0.15">
      <c r="A92" s="292">
        <v>90</v>
      </c>
      <c r="B92" s="288" t="str">
        <f>Základ!B92</f>
        <v>0</v>
      </c>
      <c r="C92" s="288" t="str">
        <f>Základ!C92</f>
        <v>0</v>
      </c>
      <c r="D92" s="273">
        <f>SUM(Základ!D92,Základ!F92,Základ!N92,Základ!P92)</f>
        <v>0</v>
      </c>
      <c r="E92" s="273">
        <f>SUM(Základ!E92,Základ!G92,Základ!O92,Základ!Q92)</f>
        <v>0</v>
      </c>
      <c r="F92" s="273">
        <f t="shared" si="0"/>
        <v>0</v>
      </c>
      <c r="G92" s="273">
        <f>SUM(Základ!I92,Základ!S92)</f>
        <v>0</v>
      </c>
      <c r="H92" s="273"/>
      <c r="I92" s="277"/>
      <c r="J92" s="277"/>
      <c r="K92" s="277"/>
      <c r="L92" s="277"/>
      <c r="M92" s="293">
        <v>88</v>
      </c>
      <c r="N92" s="295" t="s">
        <v>714</v>
      </c>
      <c r="O92" s="295" t="s">
        <v>633</v>
      </c>
      <c r="P92" s="293">
        <v>175</v>
      </c>
      <c r="Q92" s="293">
        <v>80</v>
      </c>
      <c r="R92" s="296">
        <v>255</v>
      </c>
      <c r="S92" s="293">
        <v>2</v>
      </c>
    </row>
    <row r="93" spans="1:19" ht="12.75" customHeight="1" x14ac:dyDescent="0.15">
      <c r="A93" s="292">
        <v>91</v>
      </c>
      <c r="B93" s="288" t="str">
        <f>Základ!B93</f>
        <v>0</v>
      </c>
      <c r="C93" s="288" t="str">
        <f>Základ!C93</f>
        <v>0</v>
      </c>
      <c r="D93" s="273">
        <f>SUM(Základ!D93,Základ!F93,Základ!N93,Základ!P93)</f>
        <v>0</v>
      </c>
      <c r="E93" s="273">
        <f>SUM(Základ!E93,Základ!G93,Základ!O93,Základ!Q93)</f>
        <v>0</v>
      </c>
      <c r="F93" s="273">
        <f t="shared" si="0"/>
        <v>0</v>
      </c>
      <c r="G93" s="273">
        <f>SUM(Základ!I93,Základ!S93)</f>
        <v>0</v>
      </c>
      <c r="H93" s="273"/>
      <c r="I93" s="277"/>
      <c r="J93" s="277"/>
      <c r="K93" s="277"/>
      <c r="L93" s="277"/>
      <c r="M93" s="293">
        <v>89</v>
      </c>
      <c r="N93" s="295" t="s">
        <v>717</v>
      </c>
      <c r="O93" s="295" t="s">
        <v>628</v>
      </c>
      <c r="P93" s="293">
        <v>166</v>
      </c>
      <c r="Q93" s="293">
        <v>87</v>
      </c>
      <c r="R93" s="296">
        <v>253</v>
      </c>
      <c r="S93" s="293">
        <v>8</v>
      </c>
    </row>
    <row r="94" spans="1:19" ht="12.75" customHeight="1" x14ac:dyDescent="0.15">
      <c r="A94" s="291">
        <v>92</v>
      </c>
      <c r="B94" s="288" t="str">
        <f>Základ!B94</f>
        <v>Tomáš Bartoníček</v>
      </c>
      <c r="C94" s="288" t="str">
        <f>Základ!C94</f>
        <v>HEKŤÁK HOŘICE</v>
      </c>
      <c r="D94" s="273">
        <f>SUM(Základ!D94,Základ!F94,Základ!N94,Základ!P94)</f>
        <v>374</v>
      </c>
      <c r="E94" s="273">
        <f>SUM(Základ!E94,Základ!G94,Základ!O94,Základ!Q94)</f>
        <v>187</v>
      </c>
      <c r="F94" s="273">
        <f t="shared" si="0"/>
        <v>561</v>
      </c>
      <c r="G94" s="273">
        <f>SUM(Základ!I94,Základ!S94)</f>
        <v>11</v>
      </c>
      <c r="H94" s="273"/>
      <c r="I94" s="277"/>
      <c r="J94" s="277"/>
      <c r="K94" s="277"/>
      <c r="L94" s="277"/>
      <c r="M94" s="293">
        <v>90</v>
      </c>
      <c r="N94" s="295" t="s">
        <v>719</v>
      </c>
      <c r="O94" s="295" t="s">
        <v>632</v>
      </c>
      <c r="P94" s="293">
        <v>172</v>
      </c>
      <c r="Q94" s="293">
        <v>80</v>
      </c>
      <c r="R94" s="296">
        <v>252</v>
      </c>
      <c r="S94" s="293">
        <v>7</v>
      </c>
    </row>
    <row r="95" spans="1:19" ht="12.75" customHeight="1" x14ac:dyDescent="0.15">
      <c r="A95" s="291">
        <v>93</v>
      </c>
      <c r="B95" s="288" t="str">
        <f>Základ!B95</f>
        <v>Luboš Marek</v>
      </c>
      <c r="C95" s="288" t="str">
        <f>Základ!C95</f>
        <v>HEKŤÁK HOŘICE</v>
      </c>
      <c r="D95" s="273">
        <f>SUM(Základ!D95,Základ!F95,Základ!N95,Základ!P95)</f>
        <v>344</v>
      </c>
      <c r="E95" s="273">
        <f>SUM(Základ!E95,Základ!G95,Základ!O95,Základ!Q95)</f>
        <v>173</v>
      </c>
      <c r="F95" s="273">
        <f t="shared" si="0"/>
        <v>517</v>
      </c>
      <c r="G95" s="273">
        <f>SUM(Základ!I95,Základ!S95)</f>
        <v>14</v>
      </c>
      <c r="H95" s="273"/>
      <c r="I95" s="277"/>
      <c r="J95" s="277"/>
      <c r="K95" s="277"/>
      <c r="L95" s="277"/>
      <c r="M95" s="293">
        <v>91</v>
      </c>
      <c r="N95" s="295" t="s">
        <v>721</v>
      </c>
      <c r="O95" s="295" t="s">
        <v>627</v>
      </c>
      <c r="P95" s="293">
        <v>162</v>
      </c>
      <c r="Q95" s="293">
        <v>86</v>
      </c>
      <c r="R95" s="296">
        <v>248</v>
      </c>
      <c r="S95" s="293">
        <v>1</v>
      </c>
    </row>
    <row r="96" spans="1:19" ht="12.75" customHeight="1" x14ac:dyDescent="0.15">
      <c r="A96" s="291">
        <v>94</v>
      </c>
      <c r="B96" s="288" t="str">
        <f>Základ!B96</f>
        <v>Petr Svoboda</v>
      </c>
      <c r="C96" s="288" t="str">
        <f>Základ!C96</f>
        <v>HEKŤÁK HOŘICE</v>
      </c>
      <c r="D96" s="273">
        <f>SUM(Základ!D96,Základ!F96,Základ!N96,Základ!P96)</f>
        <v>387</v>
      </c>
      <c r="E96" s="273">
        <f>SUM(Základ!E96,Základ!G96,Základ!O96,Základ!Q96)</f>
        <v>159</v>
      </c>
      <c r="F96" s="273">
        <f t="shared" si="0"/>
        <v>546</v>
      </c>
      <c r="G96" s="273">
        <f>SUM(Základ!I96,Základ!S96)</f>
        <v>9</v>
      </c>
      <c r="H96" s="273"/>
      <c r="I96" s="277"/>
      <c r="J96" s="277"/>
      <c r="K96" s="277"/>
      <c r="L96" s="277"/>
      <c r="M96" s="293">
        <v>92</v>
      </c>
      <c r="N96" s="295" t="s">
        <v>722</v>
      </c>
      <c r="O96" s="295" t="s">
        <v>632</v>
      </c>
      <c r="P96" s="293">
        <v>176</v>
      </c>
      <c r="Q96" s="293">
        <v>72</v>
      </c>
      <c r="R96" s="296">
        <v>248</v>
      </c>
      <c r="S96" s="293">
        <v>11</v>
      </c>
    </row>
    <row r="97" spans="1:19" ht="12.75" customHeight="1" x14ac:dyDescent="0.15">
      <c r="A97" s="291">
        <v>95</v>
      </c>
      <c r="B97" s="288" t="str">
        <f>Základ!B97</f>
        <v>Jiří Marek</v>
      </c>
      <c r="C97" s="288" t="str">
        <f>Základ!C97</f>
        <v>HEKŤÁK HOŘICE</v>
      </c>
      <c r="D97" s="273">
        <f>SUM(Základ!D97,Základ!F97,Základ!N97,Základ!P97)</f>
        <v>377</v>
      </c>
      <c r="E97" s="273">
        <f>SUM(Základ!E97,Základ!G97,Základ!O97,Základ!Q97)</f>
        <v>186</v>
      </c>
      <c r="F97" s="273">
        <f t="shared" si="0"/>
        <v>563</v>
      </c>
      <c r="G97" s="273">
        <f>SUM(Základ!I97,Základ!S97)</f>
        <v>9</v>
      </c>
      <c r="H97" s="273"/>
      <c r="I97" s="277"/>
      <c r="J97" s="277"/>
      <c r="K97" s="277"/>
      <c r="L97" s="277"/>
      <c r="M97" s="293">
        <v>93</v>
      </c>
      <c r="N97" s="295" t="s">
        <v>723</v>
      </c>
      <c r="O97" s="295" t="s">
        <v>629</v>
      </c>
      <c r="P97" s="293">
        <v>167</v>
      </c>
      <c r="Q97" s="293">
        <v>80</v>
      </c>
      <c r="R97" s="296">
        <v>247</v>
      </c>
      <c r="S97" s="293">
        <v>8</v>
      </c>
    </row>
    <row r="98" spans="1:19" ht="12.75" customHeight="1" x14ac:dyDescent="0.15">
      <c r="A98" s="291">
        <v>96</v>
      </c>
      <c r="B98" s="288" t="str">
        <f>Základ!B98</f>
        <v>Jindřich Kulhánek (h)</v>
      </c>
      <c r="C98" s="288" t="str">
        <f>Základ!C98</f>
        <v>HEKŤÁK HOŘICE</v>
      </c>
      <c r="D98" s="273">
        <f>SUM(Základ!D98,Základ!F98,Základ!N98,Základ!P98)</f>
        <v>0</v>
      </c>
      <c r="E98" s="273">
        <f>SUM(Základ!E98,Základ!G98,Základ!O98,Základ!Q98)</f>
        <v>0</v>
      </c>
      <c r="F98" s="273">
        <f t="shared" si="0"/>
        <v>0</v>
      </c>
      <c r="G98" s="273">
        <f>SUM(Základ!I98,Základ!S98)</f>
        <v>0</v>
      </c>
      <c r="H98" s="273"/>
      <c r="I98" s="277"/>
      <c r="J98" s="277"/>
      <c r="K98" s="277"/>
      <c r="L98" s="277"/>
      <c r="M98" s="293">
        <v>94</v>
      </c>
      <c r="N98" s="295" t="s">
        <v>724</v>
      </c>
      <c r="O98" s="295" t="s">
        <v>630</v>
      </c>
      <c r="P98" s="293">
        <v>168</v>
      </c>
      <c r="Q98" s="293">
        <v>79</v>
      </c>
      <c r="R98" s="296">
        <v>247</v>
      </c>
      <c r="S98" s="293">
        <v>4</v>
      </c>
    </row>
    <row r="99" spans="1:19" ht="12.75" customHeight="1" x14ac:dyDescent="0.15">
      <c r="A99" s="291">
        <v>97</v>
      </c>
      <c r="B99" s="288" t="str">
        <f>Základ!B99</f>
        <v>Jakub Bartoníček (h)</v>
      </c>
      <c r="C99" s="288" t="str">
        <f>Základ!C99</f>
        <v>HEKŤÁK HOŘICE</v>
      </c>
      <c r="D99" s="273">
        <f>SUM(Základ!D99,Základ!F99,Základ!N99,Základ!P99)</f>
        <v>0</v>
      </c>
      <c r="E99" s="273">
        <f>SUM(Základ!E99,Základ!G99,Základ!O99,Základ!Q99)</f>
        <v>0</v>
      </c>
      <c r="F99" s="273">
        <f t="shared" si="0"/>
        <v>0</v>
      </c>
      <c r="G99" s="273">
        <f>SUM(Základ!I99,Základ!S99)</f>
        <v>0</v>
      </c>
      <c r="H99" s="273"/>
      <c r="I99" s="277"/>
      <c r="J99" s="277"/>
      <c r="K99" s="277"/>
      <c r="L99" s="277"/>
      <c r="M99" s="293">
        <v>95</v>
      </c>
      <c r="N99" s="295" t="s">
        <v>725</v>
      </c>
      <c r="O99" s="295" t="s">
        <v>630</v>
      </c>
      <c r="P99" s="293">
        <v>170</v>
      </c>
      <c r="Q99" s="293">
        <v>77</v>
      </c>
      <c r="R99" s="296">
        <v>247</v>
      </c>
      <c r="S99" s="293">
        <v>3</v>
      </c>
    </row>
    <row r="100" spans="1:19" ht="12.75" customHeight="1" x14ac:dyDescent="0.15">
      <c r="A100" s="291">
        <v>98</v>
      </c>
      <c r="B100" s="288">
        <f>Základ!B100</f>
        <v>0</v>
      </c>
      <c r="C100" s="288">
        <f>Základ!C100</f>
        <v>0</v>
      </c>
      <c r="D100" s="273">
        <f>SUM(Základ!D100,Základ!F100,Základ!N100,Základ!P100)</f>
        <v>0</v>
      </c>
      <c r="E100" s="273">
        <f>SUM(Základ!E100,Základ!G100,Základ!O100,Základ!Q100)</f>
        <v>0</v>
      </c>
      <c r="F100" s="273">
        <f t="shared" si="0"/>
        <v>0</v>
      </c>
      <c r="G100" s="273">
        <f>SUM(Základ!I100,Základ!S100)</f>
        <v>0</v>
      </c>
      <c r="H100" s="273"/>
      <c r="I100" s="277"/>
      <c r="J100" s="277"/>
      <c r="K100" s="277"/>
      <c r="L100" s="277"/>
      <c r="M100" s="293">
        <v>96</v>
      </c>
      <c r="N100" s="295" t="s">
        <v>726</v>
      </c>
      <c r="O100" s="295" t="s">
        <v>631</v>
      </c>
      <c r="P100" s="293">
        <v>175</v>
      </c>
      <c r="Q100" s="293">
        <v>69</v>
      </c>
      <c r="R100" s="296">
        <v>244</v>
      </c>
      <c r="S100" s="293">
        <v>8</v>
      </c>
    </row>
    <row r="101" spans="1:19" ht="12.75" customHeight="1" x14ac:dyDescent="0.15">
      <c r="A101" s="292">
        <v>99</v>
      </c>
      <c r="B101" s="288" t="str">
        <f>Základ!B101</f>
        <v>Patrik Palm</v>
      </c>
      <c r="C101" s="288" t="str">
        <f>Základ!C101</f>
        <v>FOTBAL HOŘICE</v>
      </c>
      <c r="D101" s="273">
        <f>SUM(Základ!D101,Základ!F101,Základ!N101,Základ!P101)</f>
        <v>384</v>
      </c>
      <c r="E101" s="273">
        <f>SUM(Základ!E101,Základ!G101,Základ!O101,Základ!Q101)</f>
        <v>186</v>
      </c>
      <c r="F101" s="273">
        <f t="shared" si="0"/>
        <v>570</v>
      </c>
      <c r="G101" s="273">
        <f>SUM(Základ!I101,Základ!S101)</f>
        <v>5</v>
      </c>
      <c r="H101" s="273"/>
      <c r="I101" s="277"/>
      <c r="J101" s="277"/>
      <c r="K101" s="277"/>
      <c r="L101" s="277"/>
      <c r="M101" s="293">
        <v>97</v>
      </c>
      <c r="N101" s="293" t="s">
        <v>600</v>
      </c>
      <c r="O101" s="295" t="s">
        <v>633</v>
      </c>
      <c r="P101" s="293">
        <v>172</v>
      </c>
      <c r="Q101" s="293">
        <v>70</v>
      </c>
      <c r="R101" s="296">
        <v>242</v>
      </c>
      <c r="S101" s="293">
        <v>7</v>
      </c>
    </row>
    <row r="102" spans="1:19" ht="12.75" customHeight="1" x14ac:dyDescent="0.15">
      <c r="A102" s="292">
        <v>100</v>
      </c>
      <c r="B102" s="288" t="str">
        <f>Základ!B102</f>
        <v>Radek Palm</v>
      </c>
      <c r="C102" s="288" t="str">
        <f>Základ!C102</f>
        <v>FOTBAL HOŘICE</v>
      </c>
      <c r="D102" s="273">
        <f>SUM(Základ!D102,Základ!F102,Základ!N102,Základ!P102)</f>
        <v>168</v>
      </c>
      <c r="E102" s="273">
        <f>SUM(Základ!E102,Základ!G102,Základ!O102,Základ!Q102)</f>
        <v>95</v>
      </c>
      <c r="F102" s="273">
        <f t="shared" si="0"/>
        <v>263</v>
      </c>
      <c r="G102" s="273">
        <f>SUM(Základ!I102,Základ!S102)</f>
        <v>3</v>
      </c>
      <c r="H102" s="273"/>
      <c r="I102" s="277"/>
      <c r="J102" s="277"/>
      <c r="K102" s="277"/>
      <c r="L102" s="277"/>
      <c r="M102" s="293">
        <v>98</v>
      </c>
      <c r="N102" s="295" t="s">
        <v>728</v>
      </c>
      <c r="O102" s="295" t="s">
        <v>626</v>
      </c>
      <c r="P102" s="293">
        <v>177</v>
      </c>
      <c r="Q102" s="293">
        <v>60</v>
      </c>
      <c r="R102" s="296">
        <v>237</v>
      </c>
      <c r="S102" s="293">
        <v>7</v>
      </c>
    </row>
    <row r="103" spans="1:19" ht="12.75" customHeight="1" x14ac:dyDescent="0.15">
      <c r="A103" s="292">
        <v>101</v>
      </c>
      <c r="B103" s="288" t="str">
        <f>Základ!B103</f>
        <v>Josef Koňák</v>
      </c>
      <c r="C103" s="288" t="str">
        <f>Základ!C103</f>
        <v>FOTBAL HOŘICE</v>
      </c>
      <c r="D103" s="273">
        <f>SUM(Základ!D103,Základ!F103,Základ!N103,Základ!P103)</f>
        <v>375</v>
      </c>
      <c r="E103" s="273">
        <f>SUM(Základ!E103,Základ!G103,Základ!O103,Základ!Q103)</f>
        <v>165</v>
      </c>
      <c r="F103" s="273">
        <f t="shared" si="0"/>
        <v>540</v>
      </c>
      <c r="G103" s="273">
        <f>SUM(Základ!I103,Základ!S103)</f>
        <v>11</v>
      </c>
      <c r="H103" s="273"/>
      <c r="I103" s="277"/>
      <c r="J103" s="277"/>
      <c r="K103" s="277"/>
      <c r="L103" s="277"/>
      <c r="M103" s="293">
        <v>99</v>
      </c>
      <c r="N103" s="295" t="s">
        <v>729</v>
      </c>
      <c r="O103" s="295" t="s">
        <v>630</v>
      </c>
      <c r="P103" s="293">
        <v>0</v>
      </c>
      <c r="Q103" s="293">
        <v>0</v>
      </c>
      <c r="R103" s="296">
        <v>0</v>
      </c>
      <c r="S103" s="293">
        <v>0</v>
      </c>
    </row>
    <row r="104" spans="1:19" ht="12.75" customHeight="1" x14ac:dyDescent="0.15">
      <c r="A104" s="292">
        <v>102</v>
      </c>
      <c r="B104" s="288" t="str">
        <f>Základ!B104</f>
        <v>Miloš Fejfar</v>
      </c>
      <c r="C104" s="288" t="str">
        <f>Základ!C104</f>
        <v>FOTBAL HOŘICE</v>
      </c>
      <c r="D104" s="273">
        <f>SUM(Základ!D104,Základ!F104,Základ!N104,Základ!P104)</f>
        <v>377</v>
      </c>
      <c r="E104" s="273">
        <f>SUM(Základ!E104,Základ!G104,Základ!O104,Základ!Q104)</f>
        <v>204</v>
      </c>
      <c r="F104" s="273">
        <f t="shared" si="0"/>
        <v>581</v>
      </c>
      <c r="G104" s="273">
        <f>SUM(Základ!I104,Základ!S104)</f>
        <v>4</v>
      </c>
      <c r="H104" s="273"/>
      <c r="I104" s="277"/>
      <c r="J104" s="277"/>
      <c r="K104" s="277"/>
      <c r="L104" s="277"/>
      <c r="M104" s="293">
        <v>100</v>
      </c>
      <c r="N104" s="295"/>
      <c r="O104" s="295" t="s">
        <v>630</v>
      </c>
      <c r="P104" s="293">
        <v>0</v>
      </c>
      <c r="Q104" s="293">
        <v>0</v>
      </c>
      <c r="R104" s="296">
        <v>0</v>
      </c>
      <c r="S104" s="293">
        <v>0</v>
      </c>
    </row>
    <row r="105" spans="1:19" ht="12.75" customHeight="1" x14ac:dyDescent="0.15">
      <c r="A105" s="292">
        <v>103</v>
      </c>
      <c r="B105" s="288" t="str">
        <f>Základ!B105</f>
        <v>Denisa Palmová</v>
      </c>
      <c r="C105" s="288" t="str">
        <f>Základ!C105</f>
        <v>FOTBAL HOŘICE</v>
      </c>
      <c r="D105" s="273">
        <f>SUM(Základ!D105,Základ!F105,Základ!N105,Základ!P105)</f>
        <v>190</v>
      </c>
      <c r="E105" s="273">
        <f>SUM(Základ!E105,Základ!G105,Základ!O105,Základ!Q105)</f>
        <v>81</v>
      </c>
      <c r="F105" s="273">
        <f t="shared" si="0"/>
        <v>271</v>
      </c>
      <c r="G105" s="273">
        <f>SUM(Základ!I105,Základ!S105)</f>
        <v>5</v>
      </c>
      <c r="H105" s="273"/>
      <c r="I105" s="277"/>
      <c r="J105" s="277"/>
      <c r="K105" s="277"/>
      <c r="L105" s="277"/>
      <c r="M105" s="293">
        <v>101</v>
      </c>
      <c r="N105" s="295"/>
      <c r="O105" s="295"/>
      <c r="P105" s="293">
        <v>0</v>
      </c>
      <c r="Q105" s="293">
        <v>0</v>
      </c>
      <c r="R105" s="296">
        <v>0</v>
      </c>
      <c r="S105" s="293">
        <v>0</v>
      </c>
    </row>
    <row r="106" spans="1:19" ht="12.75" customHeight="1" x14ac:dyDescent="0.15">
      <c r="A106" s="292">
        <v>104</v>
      </c>
      <c r="B106" s="288" t="str">
        <f>Základ!B106</f>
        <v>0</v>
      </c>
      <c r="C106" s="288" t="str">
        <f>Základ!C106</f>
        <v>0</v>
      </c>
      <c r="D106" s="273">
        <f>SUM(Základ!D106,Základ!F106,Základ!N106,Základ!P106)</f>
        <v>0</v>
      </c>
      <c r="E106" s="273">
        <f>SUM(Základ!E106,Základ!G106,Základ!O106,Základ!Q106)</f>
        <v>0</v>
      </c>
      <c r="F106" s="273">
        <f t="shared" si="0"/>
        <v>0</v>
      </c>
      <c r="G106" s="273">
        <f>SUM(Základ!I106,Základ!S106)</f>
        <v>0</v>
      </c>
      <c r="H106" s="273"/>
      <c r="I106" s="277"/>
      <c r="J106" s="277"/>
      <c r="K106" s="277"/>
      <c r="L106" s="277"/>
      <c r="M106" s="293">
        <v>102</v>
      </c>
      <c r="N106" s="295" t="s">
        <v>730</v>
      </c>
      <c r="O106" s="295" t="s">
        <v>599</v>
      </c>
      <c r="P106" s="293">
        <v>0</v>
      </c>
      <c r="Q106" s="293">
        <v>0</v>
      </c>
      <c r="R106" s="296">
        <v>0</v>
      </c>
      <c r="S106" s="293">
        <v>0</v>
      </c>
    </row>
    <row r="107" spans="1:19" ht="12.75" customHeight="1" x14ac:dyDescent="0.15">
      <c r="A107" s="292">
        <v>105</v>
      </c>
      <c r="B107" s="288">
        <f>Základ!B107</f>
        <v>0</v>
      </c>
      <c r="C107" s="288">
        <f>Základ!C107</f>
        <v>0</v>
      </c>
      <c r="D107" s="273">
        <f>SUM(Základ!D107,Základ!F107,Základ!N107,Základ!P107)</f>
        <v>0</v>
      </c>
      <c r="E107" s="273">
        <f>SUM(Základ!E107,Základ!G107,Základ!O107,Základ!Q107)</f>
        <v>0</v>
      </c>
      <c r="F107" s="273">
        <f t="shared" si="0"/>
        <v>0</v>
      </c>
      <c r="G107" s="273">
        <f>SUM(Základ!I107,Základ!S107)</f>
        <v>0</v>
      </c>
      <c r="H107" s="273"/>
      <c r="I107" s="277"/>
      <c r="J107" s="277"/>
      <c r="K107" s="277"/>
      <c r="L107" s="277"/>
      <c r="M107" s="293">
        <v>103</v>
      </c>
      <c r="N107" s="295" t="s">
        <v>730</v>
      </c>
      <c r="O107" s="295" t="s">
        <v>730</v>
      </c>
      <c r="P107" s="293">
        <v>0</v>
      </c>
      <c r="Q107" s="293">
        <v>0</v>
      </c>
      <c r="R107" s="296">
        <v>0</v>
      </c>
      <c r="S107" s="293">
        <v>0</v>
      </c>
    </row>
    <row r="108" spans="1:19" ht="12.75" customHeight="1" x14ac:dyDescent="0.15">
      <c r="A108" s="291">
        <v>106</v>
      </c>
      <c r="B108" s="288" t="str">
        <f>Základ!B108</f>
        <v>Jiří Dědina</v>
      </c>
      <c r="C108" s="288" t="str">
        <f>Základ!C108</f>
        <v>CEREA OSTROMĚŘ</v>
      </c>
      <c r="D108" s="273">
        <f>SUM(Základ!D108,Základ!F108,Základ!N108,Základ!P108)</f>
        <v>366</v>
      </c>
      <c r="E108" s="273">
        <f>SUM(Základ!E108,Základ!G108,Základ!O108,Základ!Q108)</f>
        <v>177</v>
      </c>
      <c r="F108" s="273">
        <f t="shared" si="0"/>
        <v>543</v>
      </c>
      <c r="G108" s="273">
        <f>SUM(Základ!I108,Základ!S108)</f>
        <v>12</v>
      </c>
      <c r="H108" s="273"/>
      <c r="I108" s="277"/>
      <c r="J108" s="277"/>
      <c r="K108" s="277"/>
      <c r="L108" s="277"/>
      <c r="M108" s="293">
        <v>104</v>
      </c>
      <c r="N108" s="293"/>
      <c r="O108" s="293"/>
      <c r="P108" s="293">
        <v>0</v>
      </c>
      <c r="Q108" s="293">
        <v>0</v>
      </c>
      <c r="R108" s="296">
        <v>0</v>
      </c>
      <c r="S108" s="293">
        <v>0</v>
      </c>
    </row>
    <row r="109" spans="1:19" ht="12.75" customHeight="1" x14ac:dyDescent="0.15">
      <c r="A109" s="291">
        <v>107</v>
      </c>
      <c r="B109" s="288" t="str">
        <f>Základ!B109</f>
        <v>Michal Havlíček</v>
      </c>
      <c r="C109" s="288" t="str">
        <f>Základ!C109</f>
        <v>CEREA OSTROMĚŘ</v>
      </c>
      <c r="D109" s="273">
        <f>SUM(Základ!D109,Základ!F109,Základ!N109,Základ!P109)</f>
        <v>379</v>
      </c>
      <c r="E109" s="273">
        <f>SUM(Základ!E109,Základ!G109,Základ!O109,Základ!Q109)</f>
        <v>119</v>
      </c>
      <c r="F109" s="273">
        <f t="shared" si="0"/>
        <v>498</v>
      </c>
      <c r="G109" s="273">
        <f>SUM(Základ!I109,Základ!S109)</f>
        <v>18</v>
      </c>
      <c r="H109" s="273"/>
      <c r="I109" s="277"/>
      <c r="J109" s="277"/>
      <c r="K109" s="277"/>
      <c r="L109" s="277"/>
      <c r="M109" s="293">
        <v>105</v>
      </c>
      <c r="N109" s="295" t="s">
        <v>730</v>
      </c>
      <c r="O109" s="295" t="s">
        <v>632</v>
      </c>
      <c r="P109" s="293">
        <v>0</v>
      </c>
      <c r="Q109" s="293">
        <v>0</v>
      </c>
      <c r="R109" s="296">
        <v>0</v>
      </c>
      <c r="S109" s="293">
        <v>0</v>
      </c>
    </row>
    <row r="110" spans="1:19" ht="12.75" customHeight="1" x14ac:dyDescent="0.15">
      <c r="A110" s="291">
        <v>108</v>
      </c>
      <c r="B110" s="288" t="str">
        <f>Základ!B110</f>
        <v>Radislav Pražák</v>
      </c>
      <c r="C110" s="288" t="str">
        <f>Základ!C110</f>
        <v>CEREA OSTROMĚŘ</v>
      </c>
      <c r="D110" s="273">
        <f>SUM(Základ!D110,Základ!F110,Základ!N110,Základ!P110)</f>
        <v>395</v>
      </c>
      <c r="E110" s="273">
        <f>SUM(Základ!E110,Základ!G110,Základ!O110,Základ!Q110)</f>
        <v>165</v>
      </c>
      <c r="F110" s="273">
        <f t="shared" si="0"/>
        <v>560</v>
      </c>
      <c r="G110" s="273">
        <f>SUM(Základ!I110,Základ!S110)</f>
        <v>14</v>
      </c>
      <c r="H110" s="273"/>
      <c r="I110" s="277"/>
      <c r="J110" s="277"/>
      <c r="K110" s="277"/>
      <c r="L110" s="277"/>
      <c r="M110" s="293">
        <v>106</v>
      </c>
      <c r="N110" s="295" t="s">
        <v>730</v>
      </c>
      <c r="O110" s="295" t="s">
        <v>730</v>
      </c>
      <c r="P110" s="293">
        <v>0</v>
      </c>
      <c r="Q110" s="293">
        <v>0</v>
      </c>
      <c r="R110" s="296">
        <v>0</v>
      </c>
      <c r="S110" s="293">
        <v>0</v>
      </c>
    </row>
    <row r="111" spans="1:19" ht="12.75" customHeight="1" x14ac:dyDescent="0.15">
      <c r="A111" s="291">
        <v>109</v>
      </c>
      <c r="B111" s="288" t="str">
        <f>Základ!B111</f>
        <v>Jan Černý (h)</v>
      </c>
      <c r="C111" s="288" t="str">
        <f>Základ!C111</f>
        <v>CEREA OSTROMĚŘ</v>
      </c>
      <c r="D111" s="273">
        <f>SUM(Základ!D111,Základ!F111,Základ!N111,Základ!P111)</f>
        <v>385</v>
      </c>
      <c r="E111" s="273">
        <f>SUM(Základ!E111,Základ!G111,Základ!O111,Základ!Q111)</f>
        <v>176</v>
      </c>
      <c r="F111" s="273">
        <f t="shared" si="0"/>
        <v>561</v>
      </c>
      <c r="G111" s="273">
        <f>SUM(Základ!I111,Základ!S111)</f>
        <v>11</v>
      </c>
      <c r="H111" s="273"/>
      <c r="I111" s="277"/>
      <c r="J111" s="277"/>
      <c r="K111" s="277"/>
      <c r="L111" s="277"/>
      <c r="M111" s="293">
        <v>107</v>
      </c>
      <c r="N111" s="295" t="s">
        <v>730</v>
      </c>
      <c r="O111" s="295" t="s">
        <v>730</v>
      </c>
      <c r="P111" s="293">
        <v>0</v>
      </c>
      <c r="Q111" s="293">
        <v>0</v>
      </c>
      <c r="R111" s="296">
        <v>0</v>
      </c>
      <c r="S111" s="293">
        <v>0</v>
      </c>
    </row>
    <row r="112" spans="1:19" ht="12.75" customHeight="1" x14ac:dyDescent="0.15">
      <c r="A112" s="291">
        <v>110</v>
      </c>
      <c r="B112" s="288" t="str">
        <f>Základ!B112</f>
        <v>Pavol Krčmárik</v>
      </c>
      <c r="C112" s="288" t="str">
        <f>Základ!C112</f>
        <v>CEREA OSTROMĚŘ</v>
      </c>
      <c r="D112" s="273">
        <f>SUM(Základ!D112,Základ!F112,Základ!N112,Základ!P112)</f>
        <v>0</v>
      </c>
      <c r="E112" s="273">
        <f>SUM(Základ!E112,Základ!G112,Základ!O112,Základ!Q112)</f>
        <v>0</v>
      </c>
      <c r="F112" s="273">
        <f t="shared" si="0"/>
        <v>0</v>
      </c>
      <c r="G112" s="273">
        <f>SUM(Základ!I112,Základ!S112)</f>
        <v>0</v>
      </c>
      <c r="H112" s="273"/>
      <c r="I112" s="277"/>
      <c r="J112" s="277"/>
      <c r="K112" s="277"/>
      <c r="L112" s="277"/>
      <c r="M112" s="293">
        <v>108</v>
      </c>
      <c r="N112" s="295" t="s">
        <v>731</v>
      </c>
      <c r="O112" s="295" t="s">
        <v>633</v>
      </c>
      <c r="P112" s="293">
        <v>0</v>
      </c>
      <c r="Q112" s="293">
        <v>0</v>
      </c>
      <c r="R112" s="296">
        <v>0</v>
      </c>
      <c r="S112" s="293">
        <v>0</v>
      </c>
    </row>
    <row r="113" spans="1:19" ht="12.75" customHeight="1" x14ac:dyDescent="0.15">
      <c r="A113" s="291">
        <v>111</v>
      </c>
      <c r="B113" s="288" t="str">
        <f>Základ!B113</f>
        <v>Jakub Šlambera (h)</v>
      </c>
      <c r="C113" s="288" t="str">
        <f>Základ!C113</f>
        <v>CEREA OSTROMĚŘ</v>
      </c>
      <c r="D113" s="273">
        <f>SUM(Základ!D113,Základ!F113,Základ!N113,Základ!P113)</f>
        <v>0</v>
      </c>
      <c r="E113" s="273">
        <f>SUM(Základ!E113,Základ!G113,Základ!O113,Základ!Q113)</f>
        <v>0</v>
      </c>
      <c r="F113" s="273">
        <f t="shared" si="0"/>
        <v>0</v>
      </c>
      <c r="G113" s="273">
        <f>SUM(Základ!I113,Základ!S113)</f>
        <v>0</v>
      </c>
      <c r="H113" s="273"/>
      <c r="I113" s="277"/>
      <c r="J113" s="277"/>
      <c r="K113" s="277"/>
      <c r="L113" s="277"/>
      <c r="M113" s="293">
        <v>109</v>
      </c>
      <c r="N113" s="295" t="s">
        <v>730</v>
      </c>
      <c r="O113" s="295" t="s">
        <v>730</v>
      </c>
      <c r="P113" s="293">
        <v>0</v>
      </c>
      <c r="Q113" s="293">
        <v>0</v>
      </c>
      <c r="R113" s="296">
        <v>0</v>
      </c>
      <c r="S113" s="293">
        <v>0</v>
      </c>
    </row>
    <row r="114" spans="1:19" ht="12.75" customHeight="1" x14ac:dyDescent="0.15">
      <c r="A114" s="291">
        <v>112</v>
      </c>
      <c r="B114" s="288">
        <f>Základ!B114</f>
        <v>0</v>
      </c>
      <c r="C114" s="288" t="str">
        <f>Základ!C114</f>
        <v>CEREA OSTROMĚŘ</v>
      </c>
      <c r="D114" s="273">
        <f>SUM(Základ!D114,Základ!F114,Základ!N114,Základ!P114)</f>
        <v>0</v>
      </c>
      <c r="E114" s="273">
        <f>SUM(Základ!E114,Základ!G114,Základ!O114,Základ!Q114)</f>
        <v>0</v>
      </c>
      <c r="F114" s="273">
        <f t="shared" si="0"/>
        <v>0</v>
      </c>
      <c r="G114" s="273">
        <f>SUM(Základ!I114,Základ!S114)</f>
        <v>0</v>
      </c>
      <c r="H114" s="273"/>
      <c r="I114" s="277"/>
      <c r="J114" s="277"/>
      <c r="K114" s="277"/>
      <c r="L114" s="277"/>
      <c r="M114" s="293">
        <v>110</v>
      </c>
      <c r="N114" s="295" t="s">
        <v>730</v>
      </c>
      <c r="O114" s="295" t="s">
        <v>730</v>
      </c>
      <c r="P114" s="293">
        <v>0</v>
      </c>
      <c r="Q114" s="293">
        <v>0</v>
      </c>
      <c r="R114" s="296">
        <v>0</v>
      </c>
      <c r="S114" s="293">
        <v>0</v>
      </c>
    </row>
    <row r="115" spans="1:19" ht="12.75" customHeight="1" x14ac:dyDescent="0.15">
      <c r="A115" s="292">
        <v>113</v>
      </c>
      <c r="B115" s="273" t="str">
        <f>Základ!B115</f>
        <v>Pavel Trudič</v>
      </c>
      <c r="C115" s="288" t="str">
        <f>Základ!C115</f>
        <v>KRÁKORÁCI</v>
      </c>
      <c r="D115" s="273">
        <f>SUM(Základ!D115,Základ!F115,Základ!N115,Základ!P115)</f>
        <v>371</v>
      </c>
      <c r="E115" s="273">
        <f>SUM(Základ!E115,Základ!G115,Základ!O115,Základ!Q115)</f>
        <v>217</v>
      </c>
      <c r="F115" s="273">
        <f t="shared" si="0"/>
        <v>588</v>
      </c>
      <c r="G115" s="273">
        <f>SUM(Základ!I115,Základ!S115)</f>
        <v>9</v>
      </c>
      <c r="H115" s="273"/>
      <c r="I115" s="277"/>
      <c r="J115" s="277"/>
      <c r="K115" s="277"/>
      <c r="L115" s="277"/>
      <c r="M115" s="293">
        <v>111</v>
      </c>
      <c r="N115" s="295" t="s">
        <v>732</v>
      </c>
      <c r="O115" s="295" t="s">
        <v>618</v>
      </c>
      <c r="P115" s="293">
        <v>0</v>
      </c>
      <c r="Q115" s="293">
        <v>0</v>
      </c>
      <c r="R115" s="296">
        <v>0</v>
      </c>
      <c r="S115" s="293">
        <v>0</v>
      </c>
    </row>
    <row r="116" spans="1:19" ht="12.75" customHeight="1" x14ac:dyDescent="0.15">
      <c r="A116" s="292">
        <v>114</v>
      </c>
      <c r="B116" s="288" t="str">
        <f>Základ!B116</f>
        <v>Petr Trudič ml.</v>
      </c>
      <c r="C116" s="288" t="str">
        <f>Základ!C116</f>
        <v>KRÁKORÁCI</v>
      </c>
      <c r="D116" s="273">
        <f>SUM(Základ!D116,Základ!F116,Základ!N116,Základ!P116)</f>
        <v>388</v>
      </c>
      <c r="E116" s="273">
        <f>SUM(Základ!E116,Základ!G116,Základ!O116,Základ!Q116)</f>
        <v>202</v>
      </c>
      <c r="F116" s="273">
        <f t="shared" si="0"/>
        <v>590</v>
      </c>
      <c r="G116" s="273">
        <f>SUM(Základ!I116,Základ!S116)</f>
        <v>3</v>
      </c>
      <c r="H116" s="273"/>
      <c r="I116" s="277"/>
      <c r="J116" s="277"/>
      <c r="K116" s="277"/>
      <c r="L116" s="277"/>
      <c r="M116" s="293">
        <v>112</v>
      </c>
      <c r="N116" s="295" t="s">
        <v>733</v>
      </c>
      <c r="O116" s="295" t="s">
        <v>618</v>
      </c>
      <c r="P116" s="293">
        <v>0</v>
      </c>
      <c r="Q116" s="293">
        <v>0</v>
      </c>
      <c r="R116" s="296">
        <v>0</v>
      </c>
      <c r="S116" s="293">
        <v>0</v>
      </c>
    </row>
    <row r="117" spans="1:19" ht="12.75" customHeight="1" x14ac:dyDescent="0.15">
      <c r="A117" s="292">
        <v>115</v>
      </c>
      <c r="B117" s="288" t="str">
        <f>Základ!B117</f>
        <v>Viktor Brožek ml.</v>
      </c>
      <c r="C117" s="288" t="str">
        <f>Základ!C117</f>
        <v>KRÁKORÁCI</v>
      </c>
      <c r="D117" s="273">
        <f>SUM(Základ!D117,Základ!F117,Základ!N117,Základ!P117)</f>
        <v>400</v>
      </c>
      <c r="E117" s="273">
        <f>SUM(Základ!E117,Základ!G117,Základ!O117,Základ!Q117)</f>
        <v>173</v>
      </c>
      <c r="F117" s="273">
        <f t="shared" si="0"/>
        <v>573</v>
      </c>
      <c r="G117" s="273">
        <f>SUM(Základ!I117,Základ!S117)</f>
        <v>9</v>
      </c>
      <c r="H117" s="273"/>
      <c r="I117" s="277"/>
      <c r="J117" s="277"/>
      <c r="K117" s="277"/>
      <c r="L117" s="277"/>
      <c r="M117" s="293">
        <v>113</v>
      </c>
      <c r="N117" s="295" t="s">
        <v>730</v>
      </c>
      <c r="O117" s="295" t="s">
        <v>618</v>
      </c>
      <c r="P117" s="293">
        <v>0</v>
      </c>
      <c r="Q117" s="293">
        <v>0</v>
      </c>
      <c r="R117" s="296">
        <v>0</v>
      </c>
      <c r="S117" s="293">
        <v>0</v>
      </c>
    </row>
    <row r="118" spans="1:19" ht="12.75" customHeight="1" x14ac:dyDescent="0.15">
      <c r="A118" s="292">
        <v>116</v>
      </c>
      <c r="B118" s="273" t="str">
        <f>Základ!B118</f>
        <v>Viktor Brožek st.</v>
      </c>
      <c r="C118" s="288" t="str">
        <f>Základ!C118</f>
        <v>KRÁKORÁCI</v>
      </c>
      <c r="D118" s="273">
        <f>SUM(Základ!D118,Základ!F118,Základ!N118,Základ!P118)</f>
        <v>365</v>
      </c>
      <c r="E118" s="273">
        <f>SUM(Základ!E118,Základ!G118,Základ!O118,Základ!Q118)</f>
        <v>183</v>
      </c>
      <c r="F118" s="273">
        <f t="shared" si="0"/>
        <v>548</v>
      </c>
      <c r="G118" s="273">
        <f>SUM(Základ!I118,Základ!S118)</f>
        <v>9</v>
      </c>
      <c r="H118" s="273"/>
      <c r="I118" s="277"/>
      <c r="J118" s="277"/>
      <c r="K118" s="277"/>
      <c r="L118" s="277"/>
      <c r="M118" s="293">
        <v>114</v>
      </c>
      <c r="N118" s="295" t="s">
        <v>734</v>
      </c>
      <c r="O118" s="295" t="s">
        <v>619</v>
      </c>
      <c r="P118" s="293">
        <v>0</v>
      </c>
      <c r="Q118" s="293">
        <v>0</v>
      </c>
      <c r="R118" s="296">
        <v>0</v>
      </c>
      <c r="S118" s="293">
        <v>0</v>
      </c>
    </row>
    <row r="119" spans="1:19" ht="12.75" customHeight="1" x14ac:dyDescent="0.15">
      <c r="A119" s="292">
        <v>117</v>
      </c>
      <c r="B119" s="273" t="str">
        <f>Základ!B119</f>
        <v>Petr Trudič st.</v>
      </c>
      <c r="C119" s="273" t="str">
        <f>Základ!C119</f>
        <v>KRÁKORÁCI</v>
      </c>
      <c r="D119" s="273">
        <f>SUM(Základ!D119,Základ!F119,Základ!N119,Základ!P119)</f>
        <v>0</v>
      </c>
      <c r="E119" s="273">
        <f>SUM(Základ!E119,Základ!G119,Základ!O119,Základ!Q119)</f>
        <v>0</v>
      </c>
      <c r="F119" s="273">
        <f t="shared" si="0"/>
        <v>0</v>
      </c>
      <c r="G119" s="273">
        <f>SUM(Základ!I119,Základ!S119)</f>
        <v>0</v>
      </c>
      <c r="H119" s="273"/>
      <c r="I119" s="277"/>
      <c r="J119" s="277"/>
      <c r="K119" s="277"/>
      <c r="L119" s="277"/>
      <c r="M119" s="293">
        <v>115</v>
      </c>
      <c r="N119" s="295" t="s">
        <v>730</v>
      </c>
      <c r="O119" s="295" t="s">
        <v>619</v>
      </c>
      <c r="P119" s="293">
        <v>0</v>
      </c>
      <c r="Q119" s="293">
        <v>0</v>
      </c>
      <c r="R119" s="296">
        <v>0</v>
      </c>
      <c r="S119" s="293">
        <v>0</v>
      </c>
    </row>
    <row r="120" spans="1:19" ht="12.75" customHeight="1" x14ac:dyDescent="0.15">
      <c r="A120" s="292">
        <v>118</v>
      </c>
      <c r="B120" s="273">
        <f>Základ!B120</f>
        <v>0</v>
      </c>
      <c r="C120" s="273">
        <f>Základ!C120</f>
        <v>0</v>
      </c>
      <c r="D120" s="273">
        <f>SUM(Základ!D120,Základ!F120,Základ!N120,Základ!P120)</f>
        <v>0</v>
      </c>
      <c r="E120" s="273">
        <f>SUM(Základ!E120,Základ!G120,Základ!O120,Základ!Q120)</f>
        <v>0</v>
      </c>
      <c r="F120" s="273">
        <f t="shared" si="0"/>
        <v>0</v>
      </c>
      <c r="G120" s="273">
        <f>SUM(Základ!I120,Základ!S120)</f>
        <v>0</v>
      </c>
      <c r="H120" s="273"/>
      <c r="I120" s="277"/>
      <c r="J120" s="277"/>
      <c r="K120" s="277"/>
      <c r="L120" s="277"/>
      <c r="M120" s="293">
        <v>116</v>
      </c>
      <c r="N120" s="295"/>
      <c r="O120" s="295" t="s">
        <v>619</v>
      </c>
      <c r="P120" s="293">
        <v>0</v>
      </c>
      <c r="Q120" s="293">
        <v>0</v>
      </c>
      <c r="R120" s="296">
        <v>0</v>
      </c>
      <c r="S120" s="293">
        <v>0</v>
      </c>
    </row>
    <row r="121" spans="1:19" ht="12.75" customHeight="1" x14ac:dyDescent="0.15">
      <c r="A121" s="292">
        <v>119</v>
      </c>
      <c r="B121" s="288">
        <f>Základ!B121</f>
        <v>0</v>
      </c>
      <c r="C121" s="288">
        <f>Základ!C121</f>
        <v>0</v>
      </c>
      <c r="D121" s="273">
        <f>SUM(Základ!D121,Základ!F121,Základ!N121,Základ!P121)</f>
        <v>0</v>
      </c>
      <c r="E121" s="273">
        <f>SUM(Základ!E121,Základ!G121,Základ!O121,Základ!Q121)</f>
        <v>0</v>
      </c>
      <c r="F121" s="273">
        <f t="shared" si="0"/>
        <v>0</v>
      </c>
      <c r="G121" s="273">
        <f>SUM(Základ!I121,Základ!S121)</f>
        <v>0</v>
      </c>
      <c r="H121" s="273"/>
      <c r="I121" s="277"/>
      <c r="J121" s="277"/>
      <c r="K121" s="277"/>
      <c r="L121" s="277"/>
      <c r="M121" s="293">
        <v>117</v>
      </c>
      <c r="N121" s="295" t="s">
        <v>735</v>
      </c>
      <c r="O121" s="295" t="s">
        <v>614</v>
      </c>
      <c r="P121" s="293">
        <v>0</v>
      </c>
      <c r="Q121" s="293">
        <v>0</v>
      </c>
      <c r="R121" s="296">
        <v>0</v>
      </c>
      <c r="S121" s="293">
        <v>0</v>
      </c>
    </row>
    <row r="122" spans="1:19" ht="12.75" customHeight="1" x14ac:dyDescent="0.15">
      <c r="A122" s="291">
        <v>120</v>
      </c>
      <c r="B122" s="288" t="str">
        <f>Základ!B122</f>
        <v>Bohuslav Reitermann</v>
      </c>
      <c r="C122" s="288" t="str">
        <f>Základ!C122</f>
        <v>CENTROSTAV BROK</v>
      </c>
      <c r="D122" s="273">
        <f>SUM(Základ!D122,Základ!F122,Základ!N122,Základ!P122)</f>
        <v>374</v>
      </c>
      <c r="E122" s="273">
        <f>SUM(Základ!E122,Základ!G122,Základ!O122,Základ!Q122)</f>
        <v>172</v>
      </c>
      <c r="F122" s="273">
        <f t="shared" si="0"/>
        <v>546</v>
      </c>
      <c r="G122" s="273">
        <f>SUM(Základ!I122,Základ!S122)</f>
        <v>10</v>
      </c>
      <c r="H122" s="273"/>
      <c r="I122" s="277"/>
      <c r="J122" s="277"/>
      <c r="K122" s="277"/>
      <c r="L122" s="277"/>
      <c r="M122" s="293">
        <v>118</v>
      </c>
      <c r="N122" s="295" t="s">
        <v>736</v>
      </c>
      <c r="O122" s="295" t="s">
        <v>614</v>
      </c>
      <c r="P122" s="293">
        <v>0</v>
      </c>
      <c r="Q122" s="293">
        <v>0</v>
      </c>
      <c r="R122" s="296">
        <v>0</v>
      </c>
      <c r="S122" s="293">
        <v>0</v>
      </c>
    </row>
    <row r="123" spans="1:19" ht="12.75" customHeight="1" x14ac:dyDescent="0.15">
      <c r="A123" s="291">
        <v>121</v>
      </c>
      <c r="B123" s="288" t="str">
        <f>Základ!B123</f>
        <v>Igor Ševela</v>
      </c>
      <c r="C123" s="288" t="str">
        <f>Základ!C123</f>
        <v>CENTROSTAV BROK</v>
      </c>
      <c r="D123" s="273">
        <f>SUM(Základ!D123,Základ!F123,Základ!N123,Základ!P123)</f>
        <v>0</v>
      </c>
      <c r="E123" s="273">
        <f>SUM(Základ!E123,Základ!G123,Základ!O123,Základ!Q123)</f>
        <v>0</v>
      </c>
      <c r="F123" s="273">
        <f t="shared" si="0"/>
        <v>0</v>
      </c>
      <c r="G123" s="273">
        <f>SUM(Základ!I123,Základ!S123)</f>
        <v>0</v>
      </c>
      <c r="H123" s="273"/>
      <c r="I123" s="277"/>
      <c r="J123" s="277"/>
      <c r="K123" s="277"/>
      <c r="L123" s="277"/>
      <c r="M123" s="293">
        <v>119</v>
      </c>
      <c r="N123" s="295" t="s">
        <v>730</v>
      </c>
      <c r="O123" s="295" t="s">
        <v>730</v>
      </c>
      <c r="P123" s="293">
        <v>0</v>
      </c>
      <c r="Q123" s="293">
        <v>0</v>
      </c>
      <c r="R123" s="296">
        <v>0</v>
      </c>
      <c r="S123" s="293">
        <v>0</v>
      </c>
    </row>
    <row r="124" spans="1:19" ht="12.75" customHeight="1" x14ac:dyDescent="0.15">
      <c r="A124" s="291">
        <v>122</v>
      </c>
      <c r="B124" s="288" t="str">
        <f>Základ!B124</f>
        <v>Marian Ábel</v>
      </c>
      <c r="C124" s="288" t="str">
        <f>Základ!C124</f>
        <v>CENTROSTAV BROK</v>
      </c>
      <c r="D124" s="273">
        <f>SUM(Základ!D124,Základ!F124,Základ!N124,Základ!P124)</f>
        <v>376</v>
      </c>
      <c r="E124" s="273">
        <f>SUM(Základ!E124,Základ!G124,Základ!O124,Základ!Q124)</f>
        <v>187</v>
      </c>
      <c r="F124" s="273">
        <f t="shared" si="0"/>
        <v>563</v>
      </c>
      <c r="G124" s="273">
        <f>SUM(Základ!I124,Základ!S124)</f>
        <v>9</v>
      </c>
      <c r="H124" s="273"/>
      <c r="I124" s="277"/>
      <c r="J124" s="277"/>
      <c r="K124" s="277"/>
      <c r="L124" s="277"/>
      <c r="M124" s="293">
        <v>120</v>
      </c>
      <c r="N124" s="295" t="s">
        <v>737</v>
      </c>
      <c r="O124" s="295" t="s">
        <v>616</v>
      </c>
      <c r="P124" s="293">
        <v>0</v>
      </c>
      <c r="Q124" s="293">
        <v>0</v>
      </c>
      <c r="R124" s="296">
        <v>0</v>
      </c>
      <c r="S124" s="293">
        <v>0</v>
      </c>
    </row>
    <row r="125" spans="1:19" ht="12.75" customHeight="1" x14ac:dyDescent="0.15">
      <c r="A125" s="291">
        <v>123</v>
      </c>
      <c r="B125" s="288" t="str">
        <f>Základ!B125</f>
        <v>Aleš Zabloudil</v>
      </c>
      <c r="C125" s="288" t="str">
        <f>Základ!C125</f>
        <v>CENTROSTAV BROK</v>
      </c>
      <c r="D125" s="273">
        <f>SUM(Základ!D125,Základ!F125,Základ!N125,Základ!P125)</f>
        <v>391</v>
      </c>
      <c r="E125" s="273">
        <f>SUM(Základ!E125,Základ!G125,Základ!O125,Základ!Q125)</f>
        <v>203</v>
      </c>
      <c r="F125" s="273">
        <f t="shared" si="0"/>
        <v>594</v>
      </c>
      <c r="G125" s="273">
        <f>SUM(Základ!I125,Základ!S125)</f>
        <v>4</v>
      </c>
      <c r="H125" s="273"/>
      <c r="I125" s="277"/>
      <c r="J125" s="277"/>
      <c r="K125" s="277"/>
      <c r="L125" s="277"/>
      <c r="M125" s="293">
        <v>121</v>
      </c>
      <c r="N125" s="295" t="s">
        <v>738</v>
      </c>
      <c r="O125" s="295" t="s">
        <v>616</v>
      </c>
      <c r="P125" s="293">
        <v>0</v>
      </c>
      <c r="Q125" s="293">
        <v>0</v>
      </c>
      <c r="R125" s="296">
        <v>0</v>
      </c>
      <c r="S125" s="293">
        <v>0</v>
      </c>
    </row>
    <row r="126" spans="1:19" ht="12.75" customHeight="1" x14ac:dyDescent="0.15">
      <c r="A126" s="291">
        <v>124</v>
      </c>
      <c r="B126" s="288" t="str">
        <f>Základ!B126</f>
        <v>Roman Svoboda</v>
      </c>
      <c r="C126" s="288" t="str">
        <f>Základ!C126</f>
        <v>CENTROSTAV BROK</v>
      </c>
      <c r="D126" s="273">
        <f>SUM(Základ!D126,Základ!F126,Základ!N126,Základ!P126)</f>
        <v>385</v>
      </c>
      <c r="E126" s="273">
        <f>SUM(Základ!E126,Základ!G126,Základ!O126,Základ!Q126)</f>
        <v>177</v>
      </c>
      <c r="F126" s="273">
        <f t="shared" si="0"/>
        <v>562</v>
      </c>
      <c r="G126" s="273">
        <f>SUM(Základ!I126,Základ!S126)</f>
        <v>8</v>
      </c>
      <c r="H126" s="273"/>
      <c r="I126" s="277"/>
      <c r="J126" s="277"/>
      <c r="K126" s="277"/>
      <c r="L126" s="277"/>
      <c r="M126" s="293">
        <v>122</v>
      </c>
      <c r="N126" s="295" t="s">
        <v>730</v>
      </c>
      <c r="O126" s="295" t="s">
        <v>616</v>
      </c>
      <c r="P126" s="293">
        <v>0</v>
      </c>
      <c r="Q126" s="293">
        <v>0</v>
      </c>
      <c r="R126" s="296">
        <v>0</v>
      </c>
      <c r="S126" s="293">
        <v>0</v>
      </c>
    </row>
    <row r="127" spans="1:19" ht="12.75" customHeight="1" x14ac:dyDescent="0.15">
      <c r="A127" s="291">
        <v>125</v>
      </c>
      <c r="B127" s="288" t="str">
        <f>Základ!B127</f>
        <v>Tomáš Neužil</v>
      </c>
      <c r="C127" s="288" t="str">
        <f>Základ!C127</f>
        <v>CENTROSTAV BROK</v>
      </c>
      <c r="D127" s="273">
        <f>SUM(Základ!D127,Základ!F127,Základ!N127,Základ!P127)</f>
        <v>0</v>
      </c>
      <c r="E127" s="273">
        <f>SUM(Základ!E127,Základ!G127,Základ!O127,Základ!Q127)</f>
        <v>0</v>
      </c>
      <c r="F127" s="273">
        <f t="shared" si="0"/>
        <v>0</v>
      </c>
      <c r="G127" s="273">
        <f>SUM(Základ!I127,Základ!S127)</f>
        <v>0</v>
      </c>
      <c r="H127" s="273"/>
      <c r="I127" s="277"/>
      <c r="J127" s="277"/>
      <c r="K127" s="277"/>
      <c r="L127" s="277"/>
      <c r="M127" s="293">
        <v>123</v>
      </c>
      <c r="N127" s="295" t="s">
        <v>730</v>
      </c>
      <c r="O127" s="295" t="s">
        <v>627</v>
      </c>
      <c r="P127" s="293">
        <v>0</v>
      </c>
      <c r="Q127" s="293">
        <v>0</v>
      </c>
      <c r="R127" s="296">
        <v>0</v>
      </c>
      <c r="S127" s="293">
        <v>0</v>
      </c>
    </row>
    <row r="128" spans="1:19" ht="12.75" customHeight="1" x14ac:dyDescent="0.15">
      <c r="A128" s="291">
        <v>126</v>
      </c>
      <c r="B128" s="288" t="str">
        <f>Základ!B128</f>
        <v>Miroslav Zamazal (h)</v>
      </c>
      <c r="C128" s="288" t="str">
        <f>Základ!C128</f>
        <v>CENTROSTAV BROK</v>
      </c>
      <c r="D128" s="273">
        <f>SUM(Základ!D128,Základ!F128,Základ!N128,Základ!P128)</f>
        <v>0</v>
      </c>
      <c r="E128" s="273">
        <f>SUM(Základ!E128,Základ!G128,Základ!O128,Základ!Q128)</f>
        <v>0</v>
      </c>
      <c r="F128" s="273">
        <f t="shared" si="0"/>
        <v>0</v>
      </c>
      <c r="G128" s="273">
        <f>SUM(Základ!I128,Základ!S128)</f>
        <v>0</v>
      </c>
      <c r="H128" s="273"/>
      <c r="I128" s="277"/>
      <c r="J128" s="277"/>
      <c r="K128" s="277"/>
      <c r="L128" s="277"/>
      <c r="M128" s="293">
        <v>124</v>
      </c>
      <c r="N128" s="295" t="s">
        <v>730</v>
      </c>
      <c r="O128" s="295" t="s">
        <v>627</v>
      </c>
      <c r="P128" s="293">
        <v>0</v>
      </c>
      <c r="Q128" s="293">
        <v>0</v>
      </c>
      <c r="R128" s="296">
        <v>0</v>
      </c>
      <c r="S128" s="293">
        <v>0</v>
      </c>
    </row>
    <row r="129" spans="1:19" ht="12.75" customHeight="1" x14ac:dyDescent="0.15">
      <c r="A129" s="292">
        <v>127</v>
      </c>
      <c r="B129" s="288" t="str">
        <f>Základ!B129</f>
        <v>Miroslav Jedlička</v>
      </c>
      <c r="C129" s="288" t="str">
        <f>Základ!C129</f>
        <v>GPD JEMNICE</v>
      </c>
      <c r="D129" s="273">
        <f>SUM(Základ!D129,Základ!F129,Základ!N129,Základ!P129)</f>
        <v>204</v>
      </c>
      <c r="E129" s="273">
        <f>SUM(Základ!E129,Základ!G129,Základ!O129,Základ!Q129)</f>
        <v>72</v>
      </c>
      <c r="F129" s="273">
        <f t="shared" si="0"/>
        <v>276</v>
      </c>
      <c r="G129" s="273">
        <f>SUM(Základ!I129,Základ!S129)</f>
        <v>6</v>
      </c>
      <c r="H129" s="273"/>
      <c r="I129" s="277"/>
      <c r="J129" s="277"/>
      <c r="K129" s="277"/>
      <c r="L129" s="277"/>
      <c r="M129" s="293">
        <v>125</v>
      </c>
      <c r="N129" s="295" t="s">
        <v>730</v>
      </c>
      <c r="O129" s="295" t="s">
        <v>730</v>
      </c>
      <c r="P129" s="293">
        <v>0</v>
      </c>
      <c r="Q129" s="293">
        <v>0</v>
      </c>
      <c r="R129" s="296">
        <v>0</v>
      </c>
      <c r="S129" s="293">
        <v>0</v>
      </c>
    </row>
    <row r="130" spans="1:19" ht="12.75" customHeight="1" x14ac:dyDescent="0.15">
      <c r="A130" s="292">
        <v>128</v>
      </c>
      <c r="B130" s="288" t="str">
        <f>Základ!B130</f>
        <v>Vlastimil Sláma</v>
      </c>
      <c r="C130" s="288" t="str">
        <f>Základ!C130</f>
        <v>GPD JEMNICE</v>
      </c>
      <c r="D130" s="273">
        <f>SUM(Základ!D130,Základ!F130,Základ!N130,Základ!P130)</f>
        <v>0</v>
      </c>
      <c r="E130" s="273">
        <f>SUM(Základ!E130,Základ!G130,Základ!O130,Základ!Q130)</f>
        <v>0</v>
      </c>
      <c r="F130" s="273">
        <f t="shared" si="0"/>
        <v>0</v>
      </c>
      <c r="G130" s="273">
        <f>SUM(Základ!I130,Základ!S130)</f>
        <v>0</v>
      </c>
      <c r="H130" s="273"/>
      <c r="I130" s="277"/>
      <c r="J130" s="277"/>
      <c r="K130" s="277"/>
      <c r="L130" s="277"/>
      <c r="M130" s="293">
        <v>126</v>
      </c>
      <c r="N130" s="295" t="s">
        <v>739</v>
      </c>
      <c r="O130" s="295" t="s">
        <v>629</v>
      </c>
      <c r="P130" s="293">
        <v>0</v>
      </c>
      <c r="Q130" s="293">
        <v>0</v>
      </c>
      <c r="R130" s="296">
        <v>0</v>
      </c>
      <c r="S130" s="293">
        <v>0</v>
      </c>
    </row>
    <row r="131" spans="1:19" ht="12.75" customHeight="1" x14ac:dyDescent="0.15">
      <c r="A131" s="292">
        <v>129</v>
      </c>
      <c r="B131" s="288" t="str">
        <f>Základ!B131</f>
        <v>Lukáš Zelenka</v>
      </c>
      <c r="C131" s="288" t="str">
        <f>Základ!C131</f>
        <v>GPD JEMNICE</v>
      </c>
      <c r="D131" s="273">
        <f>SUM(Základ!D131,Základ!F131,Základ!N131,Základ!P131)</f>
        <v>185</v>
      </c>
      <c r="E131" s="273">
        <f>SUM(Základ!E131,Základ!G131,Základ!O131,Základ!Q131)</f>
        <v>88</v>
      </c>
      <c r="F131" s="273">
        <f t="shared" si="0"/>
        <v>273</v>
      </c>
      <c r="G131" s="273">
        <f>SUM(Základ!I131,Základ!S131)</f>
        <v>7</v>
      </c>
      <c r="H131" s="273"/>
      <c r="I131" s="277"/>
      <c r="J131" s="277"/>
      <c r="K131" s="277"/>
      <c r="L131" s="277"/>
      <c r="M131" s="293">
        <v>127</v>
      </c>
      <c r="N131" s="295" t="s">
        <v>740</v>
      </c>
      <c r="O131" s="295" t="s">
        <v>629</v>
      </c>
      <c r="P131" s="293">
        <v>0</v>
      </c>
      <c r="Q131" s="293">
        <v>0</v>
      </c>
      <c r="R131" s="296">
        <v>0</v>
      </c>
      <c r="S131" s="293">
        <v>0</v>
      </c>
    </row>
    <row r="132" spans="1:19" ht="12.75" customHeight="1" x14ac:dyDescent="0.15">
      <c r="A132" s="292">
        <v>130</v>
      </c>
      <c r="B132" s="288" t="str">
        <f>Základ!B132</f>
        <v>Petr Musil</v>
      </c>
      <c r="C132" s="288" t="str">
        <f>Základ!C132</f>
        <v>GPD JEMNICE</v>
      </c>
      <c r="D132" s="273">
        <f>SUM(Základ!D132,Základ!F132,Základ!N132,Základ!P132)</f>
        <v>0</v>
      </c>
      <c r="E132" s="273">
        <f>SUM(Základ!E132,Základ!G132,Základ!O132,Základ!Q132)</f>
        <v>0</v>
      </c>
      <c r="F132" s="273">
        <f t="shared" si="0"/>
        <v>0</v>
      </c>
      <c r="G132" s="273">
        <f>SUM(Základ!I132,Základ!S132)</f>
        <v>0</v>
      </c>
      <c r="H132" s="273"/>
      <c r="I132" s="277"/>
      <c r="J132" s="277"/>
      <c r="K132" s="277"/>
      <c r="L132" s="277"/>
      <c r="M132" s="293">
        <v>128</v>
      </c>
      <c r="N132" s="295"/>
      <c r="O132" s="295"/>
      <c r="P132" s="293">
        <v>0</v>
      </c>
      <c r="Q132" s="293">
        <v>0</v>
      </c>
      <c r="R132" s="296">
        <v>0</v>
      </c>
      <c r="S132" s="293">
        <v>0</v>
      </c>
    </row>
    <row r="133" spans="1:19" ht="12.75" customHeight="1" x14ac:dyDescent="0.15">
      <c r="A133" s="292">
        <v>131</v>
      </c>
      <c r="B133" s="288" t="str">
        <f>Základ!B133</f>
        <v>Petr Švec (h)</v>
      </c>
      <c r="C133" s="288" t="str">
        <f>Základ!C133</f>
        <v>GPD JEMNICE</v>
      </c>
      <c r="D133" s="273">
        <f>SUM(Základ!D133,Základ!F133,Základ!N133,Základ!P133)</f>
        <v>179</v>
      </c>
      <c r="E133" s="273">
        <f>SUM(Základ!E133,Základ!G133,Základ!O133,Základ!Q133)</f>
        <v>89</v>
      </c>
      <c r="F133" s="273">
        <f t="shared" si="0"/>
        <v>268</v>
      </c>
      <c r="G133" s="273">
        <f>SUM(Základ!I133,Základ!S133)</f>
        <v>4</v>
      </c>
      <c r="H133" s="273"/>
      <c r="I133" s="277"/>
      <c r="J133" s="277"/>
      <c r="K133" s="277"/>
      <c r="L133" s="277"/>
      <c r="M133" s="293">
        <v>129</v>
      </c>
      <c r="N133" s="295" t="s">
        <v>741</v>
      </c>
      <c r="O133" s="295" t="s">
        <v>626</v>
      </c>
      <c r="P133" s="293">
        <v>0</v>
      </c>
      <c r="Q133" s="293">
        <v>0</v>
      </c>
      <c r="R133" s="296">
        <v>0</v>
      </c>
      <c r="S133" s="293">
        <v>0</v>
      </c>
    </row>
    <row r="134" spans="1:19" ht="12.75" customHeight="1" x14ac:dyDescent="0.15">
      <c r="A134" s="292">
        <v>132</v>
      </c>
      <c r="B134" s="288" t="str">
        <f>Základ!B134</f>
        <v>Aleš Jedlička</v>
      </c>
      <c r="C134" s="288" t="str">
        <f>Základ!C134</f>
        <v>GPD JEMNICE</v>
      </c>
      <c r="D134" s="273">
        <f>SUM(Základ!D134,Základ!F134,Základ!N134,Základ!P134)</f>
        <v>166</v>
      </c>
      <c r="E134" s="273">
        <f>SUM(Základ!E134,Základ!G134,Základ!O134,Základ!Q134)</f>
        <v>87</v>
      </c>
      <c r="F134" s="273">
        <f t="shared" si="0"/>
        <v>253</v>
      </c>
      <c r="G134" s="273">
        <f>SUM(Základ!I134,Základ!S134)</f>
        <v>8</v>
      </c>
      <c r="H134" s="273"/>
      <c r="I134" s="277"/>
      <c r="J134" s="277"/>
      <c r="K134" s="277"/>
      <c r="L134" s="277"/>
      <c r="M134" s="293">
        <v>130</v>
      </c>
      <c r="N134" s="295" t="s">
        <v>742</v>
      </c>
      <c r="O134" s="295" t="s">
        <v>626</v>
      </c>
      <c r="P134" s="293">
        <v>0</v>
      </c>
      <c r="Q134" s="293">
        <v>0</v>
      </c>
      <c r="R134" s="296">
        <v>0</v>
      </c>
      <c r="S134" s="293">
        <v>0</v>
      </c>
    </row>
    <row r="135" spans="1:19" ht="12.75" customHeight="1" x14ac:dyDescent="0.15">
      <c r="A135" s="292">
        <v>133</v>
      </c>
      <c r="B135" s="288">
        <f>Základ!B135</f>
        <v>0</v>
      </c>
      <c r="C135" s="288" t="str">
        <f>Základ!C135</f>
        <v>GPD JEMNICE</v>
      </c>
      <c r="D135" s="273">
        <f>SUM(Základ!D135,Základ!F135,Základ!N135,Základ!P135)</f>
        <v>0</v>
      </c>
      <c r="E135" s="273">
        <f>SUM(Základ!E135,Základ!G135,Základ!O135,Základ!Q135)</f>
        <v>0</v>
      </c>
      <c r="F135" s="273">
        <f t="shared" si="0"/>
        <v>0</v>
      </c>
      <c r="G135" s="273">
        <f>SUM(Základ!I135,Základ!S135)</f>
        <v>0</v>
      </c>
      <c r="H135" s="273"/>
      <c r="I135" s="277"/>
      <c r="J135" s="277"/>
      <c r="K135" s="277"/>
      <c r="L135" s="277"/>
      <c r="M135" s="293">
        <v>131</v>
      </c>
      <c r="N135" s="295" t="s">
        <v>730</v>
      </c>
      <c r="O135" s="295" t="s">
        <v>626</v>
      </c>
      <c r="P135" s="293">
        <v>0</v>
      </c>
      <c r="Q135" s="293">
        <v>0</v>
      </c>
      <c r="R135" s="296">
        <v>0</v>
      </c>
      <c r="S135" s="293">
        <v>0</v>
      </c>
    </row>
    <row r="136" spans="1:19" ht="12.75" customHeight="1" x14ac:dyDescent="0.15">
      <c r="A136" s="291">
        <v>134</v>
      </c>
      <c r="B136" s="288" t="str">
        <f>Základ!B136</f>
        <v>Jaroslav Kejzlar</v>
      </c>
      <c r="C136" s="288" t="str">
        <f>Základ!C136</f>
        <v>ŠKODA AUTO KVASINY „A“</v>
      </c>
      <c r="D136" s="273">
        <f>SUM(Základ!D136,Základ!F136,Základ!N136,Základ!P136)</f>
        <v>364</v>
      </c>
      <c r="E136" s="273">
        <f>SUM(Základ!E136,Základ!G136,Základ!O136,Základ!Q136)</f>
        <v>193</v>
      </c>
      <c r="F136" s="273">
        <f t="shared" si="0"/>
        <v>557</v>
      </c>
      <c r="G136" s="273">
        <f>SUM(Základ!I136,Základ!S136)</f>
        <v>1</v>
      </c>
      <c r="H136" s="273"/>
      <c r="I136" s="277"/>
      <c r="J136" s="277"/>
      <c r="K136" s="277"/>
      <c r="L136" s="277"/>
      <c r="M136" s="293">
        <v>132</v>
      </c>
      <c r="N136" s="295" t="s">
        <v>743</v>
      </c>
      <c r="O136" s="295" t="s">
        <v>624</v>
      </c>
      <c r="P136" s="293">
        <v>0</v>
      </c>
      <c r="Q136" s="293">
        <v>0</v>
      </c>
      <c r="R136" s="296">
        <v>0</v>
      </c>
      <c r="S136" s="293">
        <v>0</v>
      </c>
    </row>
    <row r="137" spans="1:19" ht="12.75" customHeight="1" x14ac:dyDescent="0.15">
      <c r="A137" s="291">
        <v>135</v>
      </c>
      <c r="B137" s="288" t="str">
        <f>Základ!B137</f>
        <v>David Zaňka</v>
      </c>
      <c r="C137" s="288" t="str">
        <f>Základ!C137</f>
        <v>ŠKODA AUTO KVASINY „A“</v>
      </c>
      <c r="D137" s="273">
        <f>SUM(Základ!D137,Základ!F137,Základ!N137,Základ!P137)</f>
        <v>375</v>
      </c>
      <c r="E137" s="273">
        <f>SUM(Základ!E137,Základ!G137,Základ!O137,Základ!Q137)</f>
        <v>177</v>
      </c>
      <c r="F137" s="273">
        <f t="shared" si="0"/>
        <v>552</v>
      </c>
      <c r="G137" s="273">
        <f>SUM(Základ!I137,Základ!S137)</f>
        <v>5</v>
      </c>
      <c r="H137" s="273"/>
      <c r="I137" s="277"/>
      <c r="J137" s="277"/>
      <c r="K137" s="277"/>
      <c r="L137" s="277"/>
      <c r="M137" s="293">
        <v>133</v>
      </c>
      <c r="N137" s="295" t="s">
        <v>744</v>
      </c>
      <c r="O137" s="295" t="s">
        <v>624</v>
      </c>
      <c r="P137" s="293">
        <v>0</v>
      </c>
      <c r="Q137" s="293">
        <v>0</v>
      </c>
      <c r="R137" s="296">
        <v>0</v>
      </c>
      <c r="S137" s="293">
        <v>0</v>
      </c>
    </row>
    <row r="138" spans="1:19" ht="12.75" customHeight="1" x14ac:dyDescent="0.15">
      <c r="A138" s="291">
        <v>136</v>
      </c>
      <c r="B138" s="288" t="str">
        <f>Základ!B138</f>
        <v>Lukáš Hartman</v>
      </c>
      <c r="C138" s="288" t="str">
        <f>Základ!C138</f>
        <v>ŠKODA AUTO KVASINY „A“</v>
      </c>
      <c r="D138" s="273">
        <f>SUM(Základ!D138,Základ!F138,Základ!N138,Základ!P138)</f>
        <v>392</v>
      </c>
      <c r="E138" s="273">
        <f>SUM(Základ!E138,Základ!G138,Základ!O138,Základ!Q138)</f>
        <v>196</v>
      </c>
      <c r="F138" s="273">
        <f t="shared" si="0"/>
        <v>588</v>
      </c>
      <c r="G138" s="273">
        <f>SUM(Základ!I138,Základ!S138)</f>
        <v>9</v>
      </c>
      <c r="H138" s="273"/>
      <c r="I138" s="277"/>
      <c r="J138" s="277"/>
      <c r="K138" s="277"/>
      <c r="L138" s="277"/>
      <c r="M138" s="293">
        <v>134</v>
      </c>
      <c r="N138" s="295" t="s">
        <v>745</v>
      </c>
      <c r="O138" s="295" t="s">
        <v>624</v>
      </c>
      <c r="P138" s="293">
        <v>0</v>
      </c>
      <c r="Q138" s="293">
        <v>0</v>
      </c>
      <c r="R138" s="296">
        <v>0</v>
      </c>
      <c r="S138" s="293">
        <v>0</v>
      </c>
    </row>
    <row r="139" spans="1:19" ht="12.75" customHeight="1" x14ac:dyDescent="0.15">
      <c r="A139" s="291">
        <v>137</v>
      </c>
      <c r="B139" s="288" t="str">
        <f>Základ!B139</f>
        <v>Milan Koblása</v>
      </c>
      <c r="C139" s="288" t="str">
        <f>Základ!C139</f>
        <v>ŠKODA AUTO KVASINY „A“</v>
      </c>
      <c r="D139" s="273">
        <f>SUM(Základ!D139,Základ!F139,Základ!N139,Základ!P139)</f>
        <v>406</v>
      </c>
      <c r="E139" s="273">
        <f>SUM(Základ!E139,Základ!G139,Základ!O139,Základ!Q139)</f>
        <v>163</v>
      </c>
      <c r="F139" s="273">
        <f t="shared" si="0"/>
        <v>569</v>
      </c>
      <c r="G139" s="273">
        <f>SUM(Základ!I139,Základ!S139)</f>
        <v>7</v>
      </c>
      <c r="H139" s="273"/>
      <c r="I139" s="277"/>
      <c r="J139" s="277"/>
      <c r="K139" s="277"/>
      <c r="L139" s="277"/>
      <c r="M139" s="293">
        <v>135</v>
      </c>
      <c r="N139" s="295" t="s">
        <v>746</v>
      </c>
      <c r="O139" s="295" t="s">
        <v>658</v>
      </c>
      <c r="P139" s="293">
        <v>0</v>
      </c>
      <c r="Q139" s="293">
        <v>0</v>
      </c>
      <c r="R139" s="296">
        <v>0</v>
      </c>
      <c r="S139" s="293">
        <v>0</v>
      </c>
    </row>
    <row r="140" spans="1:19" ht="12.75" customHeight="1" x14ac:dyDescent="0.15">
      <c r="A140" s="291">
        <v>138</v>
      </c>
      <c r="B140" s="288" t="str">
        <f>Základ!B140</f>
        <v>Jiří Dušánek</v>
      </c>
      <c r="C140" s="288" t="str">
        <f>Základ!C140</f>
        <v>ŠKODA AUTO KVASINY „A“</v>
      </c>
      <c r="D140" s="273">
        <f>SUM(Základ!D140,Základ!F140,Základ!N140,Základ!P140)</f>
        <v>0</v>
      </c>
      <c r="E140" s="273">
        <f>SUM(Základ!E140,Základ!G140,Základ!O140,Základ!Q140)</f>
        <v>0</v>
      </c>
      <c r="F140" s="273">
        <f t="shared" si="0"/>
        <v>0</v>
      </c>
      <c r="G140" s="273">
        <f>SUM(Základ!I140,Základ!S140)</f>
        <v>0</v>
      </c>
      <c r="H140" s="273"/>
      <c r="I140" s="277"/>
      <c r="J140" s="277"/>
      <c r="K140" s="277"/>
      <c r="L140" s="277"/>
      <c r="M140" s="293">
        <v>136</v>
      </c>
      <c r="N140" s="295" t="s">
        <v>730</v>
      </c>
      <c r="O140" s="295" t="s">
        <v>730</v>
      </c>
      <c r="P140" s="293">
        <v>0</v>
      </c>
      <c r="Q140" s="293">
        <v>0</v>
      </c>
      <c r="R140" s="296">
        <v>0</v>
      </c>
      <c r="S140" s="293">
        <v>0</v>
      </c>
    </row>
    <row r="141" spans="1:19" ht="12.75" customHeight="1" x14ac:dyDescent="0.15">
      <c r="A141" s="291">
        <v>139</v>
      </c>
      <c r="B141" s="288" t="str">
        <f>Základ!B141</f>
        <v>0</v>
      </c>
      <c r="C141" s="288" t="str">
        <f>Základ!C141</f>
        <v>0</v>
      </c>
      <c r="D141" s="273">
        <f>SUM(Základ!D141,Základ!F141,Základ!N141,Základ!P141)</f>
        <v>0</v>
      </c>
      <c r="E141" s="273">
        <f>SUM(Základ!E141,Základ!G141,Základ!O141,Základ!Q141)</f>
        <v>0</v>
      </c>
      <c r="F141" s="273">
        <f t="shared" si="0"/>
        <v>0</v>
      </c>
      <c r="G141" s="273">
        <f>SUM(Základ!I141,Základ!S141)</f>
        <v>0</v>
      </c>
      <c r="H141" s="273"/>
      <c r="I141" s="277"/>
      <c r="J141" s="277"/>
      <c r="K141" s="277"/>
      <c r="L141" s="277"/>
      <c r="M141" s="293">
        <v>137</v>
      </c>
      <c r="N141" s="295" t="s">
        <v>730</v>
      </c>
      <c r="O141" s="295" t="s">
        <v>730</v>
      </c>
      <c r="P141" s="293">
        <v>0</v>
      </c>
      <c r="Q141" s="293">
        <v>0</v>
      </c>
      <c r="R141" s="296">
        <v>0</v>
      </c>
      <c r="S141" s="293">
        <v>0</v>
      </c>
    </row>
    <row r="142" spans="1:19" ht="12.75" customHeight="1" x14ac:dyDescent="0.15">
      <c r="A142" s="291">
        <v>140</v>
      </c>
      <c r="B142" s="288">
        <f>Základ!B142</f>
        <v>0</v>
      </c>
      <c r="C142" s="288">
        <f>Základ!C142</f>
        <v>0</v>
      </c>
      <c r="D142" s="273">
        <f>SUM(Základ!D142,Základ!F142,Základ!N142,Základ!P142)</f>
        <v>0</v>
      </c>
      <c r="E142" s="273">
        <f>SUM(Základ!E142,Základ!G142,Základ!O142,Základ!Q142)</f>
        <v>0</v>
      </c>
      <c r="F142" s="273">
        <f t="shared" si="0"/>
        <v>0</v>
      </c>
      <c r="G142" s="273">
        <f>SUM(Základ!I142,Základ!S142)</f>
        <v>0</v>
      </c>
      <c r="H142" s="273"/>
      <c r="I142" s="277"/>
      <c r="J142" s="277"/>
      <c r="K142" s="277"/>
      <c r="L142" s="277"/>
      <c r="M142" s="293">
        <v>138</v>
      </c>
      <c r="N142" s="295" t="s">
        <v>747</v>
      </c>
      <c r="O142" s="295" t="s">
        <v>625</v>
      </c>
      <c r="P142" s="293">
        <v>0</v>
      </c>
      <c r="Q142" s="293">
        <v>0</v>
      </c>
      <c r="R142" s="296">
        <v>0</v>
      </c>
      <c r="S142" s="293">
        <v>0</v>
      </c>
    </row>
    <row r="143" spans="1:19" ht="12.75" customHeight="1" x14ac:dyDescent="0.15">
      <c r="A143" s="292">
        <v>141</v>
      </c>
      <c r="B143" s="288" t="str">
        <f>Základ!B143</f>
        <v>David Pešák</v>
      </c>
      <c r="C143" s="288" t="str">
        <f>Základ!C143</f>
        <v>PACOŠI SLAVONICE</v>
      </c>
      <c r="D143" s="273">
        <f>SUM(Základ!D143,Základ!F143,Základ!N143,Základ!P143)</f>
        <v>355</v>
      </c>
      <c r="E143" s="273">
        <f>SUM(Základ!E143,Základ!G143,Základ!O143,Základ!Q143)</f>
        <v>148</v>
      </c>
      <c r="F143" s="273">
        <f t="shared" si="0"/>
        <v>503</v>
      </c>
      <c r="G143" s="273">
        <f>SUM(Základ!I143,Základ!S143)</f>
        <v>11</v>
      </c>
      <c r="H143" s="273"/>
      <c r="I143" s="277"/>
      <c r="J143" s="277"/>
      <c r="K143" s="277"/>
      <c r="L143" s="277"/>
      <c r="M143" s="293">
        <v>139</v>
      </c>
      <c r="N143" s="295" t="s">
        <v>748</v>
      </c>
      <c r="O143" s="295" t="s">
        <v>625</v>
      </c>
      <c r="P143" s="293">
        <v>0</v>
      </c>
      <c r="Q143" s="293">
        <v>0</v>
      </c>
      <c r="R143" s="296">
        <v>0</v>
      </c>
      <c r="S143" s="293">
        <v>0</v>
      </c>
    </row>
    <row r="144" spans="1:19" ht="12.75" customHeight="1" x14ac:dyDescent="0.15">
      <c r="A144" s="292">
        <v>142</v>
      </c>
      <c r="B144" s="288" t="str">
        <f>Základ!B144</f>
        <v>Dušan Šívr</v>
      </c>
      <c r="C144" s="288" t="str">
        <f>Základ!C144</f>
        <v>PACOŠI SLAVONICE</v>
      </c>
      <c r="D144" s="273">
        <f>SUM(Základ!D144,Základ!F144,Základ!N144,Základ!P144)</f>
        <v>358</v>
      </c>
      <c r="E144" s="273">
        <f>SUM(Základ!E144,Základ!G144,Základ!O144,Základ!Q144)</f>
        <v>194</v>
      </c>
      <c r="F144" s="273">
        <f t="shared" si="0"/>
        <v>552</v>
      </c>
      <c r="G144" s="273">
        <f>SUM(Základ!I144,Základ!S144)</f>
        <v>6</v>
      </c>
      <c r="H144" s="273"/>
      <c r="I144" s="277"/>
      <c r="J144" s="277"/>
      <c r="K144" s="277"/>
      <c r="L144" s="277"/>
      <c r="M144" s="293">
        <v>140</v>
      </c>
      <c r="N144" s="295"/>
      <c r="O144" s="295"/>
      <c r="P144" s="293">
        <v>0</v>
      </c>
      <c r="Q144" s="293">
        <v>0</v>
      </c>
      <c r="R144" s="296">
        <v>0</v>
      </c>
      <c r="S144" s="293">
        <v>0</v>
      </c>
    </row>
    <row r="145" spans="1:19" ht="12.75" customHeight="1" x14ac:dyDescent="0.15">
      <c r="A145" s="292">
        <v>143</v>
      </c>
      <c r="B145" s="288" t="str">
        <f>Základ!B145</f>
        <v>Patrik Jindra</v>
      </c>
      <c r="C145" s="288" t="str">
        <f>Základ!C145</f>
        <v>PACOŠI SLAVONICE</v>
      </c>
      <c r="D145" s="273">
        <f>SUM(Základ!D145,Základ!F145,Základ!N145,Základ!P145)</f>
        <v>368</v>
      </c>
      <c r="E145" s="273">
        <f>SUM(Základ!E145,Základ!G145,Základ!O145,Základ!Q145)</f>
        <v>175</v>
      </c>
      <c r="F145" s="273">
        <f t="shared" si="0"/>
        <v>543</v>
      </c>
      <c r="G145" s="273">
        <f>SUM(Základ!I145,Základ!S145)</f>
        <v>9</v>
      </c>
      <c r="H145" s="273"/>
      <c r="I145" s="277"/>
      <c r="J145" s="277"/>
      <c r="K145" s="277"/>
      <c r="L145" s="277"/>
      <c r="M145" s="293">
        <v>141</v>
      </c>
      <c r="N145" s="295" t="s">
        <v>730</v>
      </c>
      <c r="O145" s="295" t="s">
        <v>730</v>
      </c>
      <c r="P145" s="293">
        <v>0</v>
      </c>
      <c r="Q145" s="293">
        <v>0</v>
      </c>
      <c r="R145" s="296">
        <v>0</v>
      </c>
      <c r="S145" s="293">
        <v>0</v>
      </c>
    </row>
    <row r="146" spans="1:19" ht="12.75" customHeight="1" x14ac:dyDescent="0.15">
      <c r="A146" s="292">
        <v>144</v>
      </c>
      <c r="B146" s="288" t="str">
        <f>Základ!B146</f>
        <v>Jan Šuhaj</v>
      </c>
      <c r="C146" s="288" t="str">
        <f>Základ!C146</f>
        <v>PACOŠI SLAVONICE</v>
      </c>
      <c r="D146" s="273">
        <f>SUM(Základ!D146,Základ!F146,Základ!N146,Základ!P146)</f>
        <v>332</v>
      </c>
      <c r="E146" s="273">
        <f>SUM(Základ!E146,Základ!G146,Základ!O146,Základ!Q146)</f>
        <v>166</v>
      </c>
      <c r="F146" s="273">
        <f t="shared" si="0"/>
        <v>498</v>
      </c>
      <c r="G146" s="273">
        <f>SUM(Základ!I146,Základ!S146)</f>
        <v>9</v>
      </c>
      <c r="H146" s="273"/>
      <c r="I146" s="277"/>
      <c r="J146" s="277"/>
      <c r="K146" s="277"/>
      <c r="L146" s="277"/>
      <c r="M146" s="293">
        <v>142</v>
      </c>
      <c r="N146" s="295"/>
      <c r="O146" s="295"/>
      <c r="P146" s="293">
        <v>0</v>
      </c>
      <c r="Q146" s="293">
        <v>0</v>
      </c>
      <c r="R146" s="296">
        <v>0</v>
      </c>
      <c r="S146" s="293">
        <v>0</v>
      </c>
    </row>
    <row r="147" spans="1:19" ht="12.75" customHeight="1" x14ac:dyDescent="0.15">
      <c r="A147" s="292">
        <v>145</v>
      </c>
      <c r="B147" s="288" t="str">
        <f>Základ!B147</f>
        <v>0</v>
      </c>
      <c r="C147" s="288" t="str">
        <f>Základ!C147</f>
        <v>PACOŠI SLAVONICE</v>
      </c>
      <c r="D147" s="273">
        <f>SUM(Základ!D147,Základ!F147,Základ!N147,Základ!P147)</f>
        <v>0</v>
      </c>
      <c r="E147" s="273">
        <f>SUM(Základ!E147,Základ!G147,Základ!O147,Základ!Q147)</f>
        <v>0</v>
      </c>
      <c r="F147" s="273">
        <f t="shared" si="0"/>
        <v>0</v>
      </c>
      <c r="G147" s="273">
        <f>SUM(Základ!I147,Základ!S147)</f>
        <v>0</v>
      </c>
      <c r="H147" s="273"/>
      <c r="I147" s="277"/>
      <c r="J147" s="277"/>
      <c r="K147" s="277"/>
      <c r="L147" s="277"/>
      <c r="M147" s="293">
        <v>143</v>
      </c>
      <c r="N147" s="295" t="s">
        <v>750</v>
      </c>
      <c r="O147" s="295" t="s">
        <v>623</v>
      </c>
      <c r="P147" s="293">
        <v>0</v>
      </c>
      <c r="Q147" s="293">
        <v>0</v>
      </c>
      <c r="R147" s="296">
        <v>0</v>
      </c>
      <c r="S147" s="293">
        <v>0</v>
      </c>
    </row>
    <row r="148" spans="1:19" ht="12.75" customHeight="1" x14ac:dyDescent="0.15">
      <c r="A148" s="292">
        <v>146</v>
      </c>
      <c r="B148" s="288">
        <f>Základ!B148</f>
        <v>0</v>
      </c>
      <c r="C148" s="288">
        <f>Základ!C148</f>
        <v>0</v>
      </c>
      <c r="D148" s="273">
        <f>SUM(Základ!D148,Základ!F148,Základ!N148,Základ!P148)</f>
        <v>0</v>
      </c>
      <c r="E148" s="273">
        <f>SUM(Základ!E148,Základ!G148,Základ!O148,Základ!Q148)</f>
        <v>0</v>
      </c>
      <c r="F148" s="273">
        <f t="shared" si="0"/>
        <v>0</v>
      </c>
      <c r="G148" s="273">
        <f>SUM(Základ!I148,Základ!S148)</f>
        <v>0</v>
      </c>
      <c r="H148" s="273"/>
      <c r="I148" s="277"/>
      <c r="J148" s="277"/>
      <c r="K148" s="277"/>
      <c r="L148" s="277"/>
      <c r="M148" s="293">
        <v>144</v>
      </c>
      <c r="N148" s="295" t="s">
        <v>751</v>
      </c>
      <c r="O148" s="295" t="s">
        <v>623</v>
      </c>
      <c r="P148" s="293">
        <v>0</v>
      </c>
      <c r="Q148" s="293">
        <v>0</v>
      </c>
      <c r="R148" s="296">
        <v>0</v>
      </c>
      <c r="S148" s="293">
        <v>0</v>
      </c>
    </row>
    <row r="149" spans="1:19" ht="12.75" customHeight="1" x14ac:dyDescent="0.15">
      <c r="A149" s="292">
        <v>147</v>
      </c>
      <c r="B149" s="288">
        <f>Základ!B149</f>
        <v>0</v>
      </c>
      <c r="C149" s="288">
        <f>Základ!C149</f>
        <v>0</v>
      </c>
      <c r="D149" s="273">
        <f>SUM(Základ!D149,Základ!F149,Základ!N149,Základ!P149)</f>
        <v>0</v>
      </c>
      <c r="E149" s="273">
        <f>SUM(Základ!E149,Základ!G149,Základ!O149,Základ!Q149)</f>
        <v>0</v>
      </c>
      <c r="F149" s="273">
        <f t="shared" si="0"/>
        <v>0</v>
      </c>
      <c r="G149" s="273">
        <f>SUM(Základ!I149,Základ!S149)</f>
        <v>0</v>
      </c>
      <c r="H149" s="273"/>
      <c r="I149" s="277"/>
      <c r="J149" s="277"/>
      <c r="K149" s="277"/>
      <c r="L149" s="277"/>
      <c r="M149" s="293">
        <v>145</v>
      </c>
      <c r="N149" s="295"/>
      <c r="O149" s="295" t="s">
        <v>623</v>
      </c>
      <c r="P149" s="293">
        <v>0</v>
      </c>
      <c r="Q149" s="293">
        <v>0</v>
      </c>
      <c r="R149" s="296">
        <v>0</v>
      </c>
      <c r="S149" s="293">
        <v>0</v>
      </c>
    </row>
    <row r="150" spans="1:19" ht="12.75" customHeight="1" x14ac:dyDescent="0.15">
      <c r="A150" s="291">
        <v>148</v>
      </c>
      <c r="B150" s="288" t="str">
        <f>Základ!B150</f>
        <v>Michal Šilhavý</v>
      </c>
      <c r="C150" s="288" t="str">
        <f>Základ!C150</f>
        <v>BEDŘICH ROKYCANY</v>
      </c>
      <c r="D150" s="273">
        <f>SUM(Základ!D150,Základ!F150,Základ!N150,Základ!P150)</f>
        <v>400</v>
      </c>
      <c r="E150" s="273">
        <f>SUM(Základ!E150,Základ!G150,Základ!O150,Základ!Q150)</f>
        <v>208</v>
      </c>
      <c r="F150" s="273">
        <f t="shared" si="0"/>
        <v>608</v>
      </c>
      <c r="G150" s="273">
        <f>SUM(Základ!I150,Základ!S150)</f>
        <v>4</v>
      </c>
      <c r="H150" s="273"/>
      <c r="I150" s="277"/>
      <c r="J150" s="277"/>
      <c r="K150" s="277"/>
      <c r="L150" s="277"/>
      <c r="M150" s="293">
        <v>146</v>
      </c>
      <c r="N150" s="293" t="s">
        <v>604</v>
      </c>
      <c r="O150" s="293" t="s">
        <v>605</v>
      </c>
      <c r="P150" s="293">
        <v>0</v>
      </c>
      <c r="Q150" s="293">
        <v>0</v>
      </c>
      <c r="R150" s="296">
        <v>0</v>
      </c>
      <c r="S150" s="293">
        <v>0</v>
      </c>
    </row>
    <row r="151" spans="1:19" ht="12.75" customHeight="1" x14ac:dyDescent="0.15">
      <c r="A151" s="291">
        <v>149</v>
      </c>
      <c r="B151" s="288" t="str">
        <f>Základ!B151</f>
        <v>Ladislav Šilhavý</v>
      </c>
      <c r="C151" s="288" t="str">
        <f>Základ!C151</f>
        <v>BEDŘICH ROKYCANY</v>
      </c>
      <c r="D151" s="273">
        <f>SUM(Základ!D151,Základ!F151,Základ!N151,Základ!P151)</f>
        <v>373</v>
      </c>
      <c r="E151" s="273">
        <f>SUM(Základ!E151,Základ!G151,Základ!O151,Základ!Q151)</f>
        <v>169</v>
      </c>
      <c r="F151" s="273">
        <f t="shared" si="0"/>
        <v>542</v>
      </c>
      <c r="G151" s="273">
        <f>SUM(Základ!I151,Základ!S151)</f>
        <v>11</v>
      </c>
      <c r="H151" s="273"/>
      <c r="I151" s="277"/>
      <c r="J151" s="277"/>
      <c r="K151" s="277"/>
      <c r="L151" s="277"/>
      <c r="M151" s="293">
        <v>147</v>
      </c>
      <c r="N151" s="293">
        <v>0</v>
      </c>
      <c r="O151" s="293">
        <v>0</v>
      </c>
      <c r="P151" s="293">
        <v>0</v>
      </c>
      <c r="Q151" s="293">
        <v>0</v>
      </c>
      <c r="R151" s="296">
        <v>0</v>
      </c>
      <c r="S151" s="293">
        <v>0</v>
      </c>
    </row>
    <row r="152" spans="1:19" ht="12.75" customHeight="1" x14ac:dyDescent="0.15">
      <c r="A152" s="291">
        <v>150</v>
      </c>
      <c r="B152" s="288" t="str">
        <f>Základ!B152</f>
        <v>Ladislav Benýr</v>
      </c>
      <c r="C152" s="288" t="str">
        <f>Základ!C152</f>
        <v>BEDŘICH ROKYCANY</v>
      </c>
      <c r="D152" s="273">
        <f>SUM(Základ!D152,Základ!F152,Základ!N152,Základ!P152)</f>
        <v>179</v>
      </c>
      <c r="E152" s="273">
        <f>SUM(Základ!E152,Základ!G152,Základ!O152,Základ!Q152)</f>
        <v>85</v>
      </c>
      <c r="F152" s="273">
        <f t="shared" si="0"/>
        <v>264</v>
      </c>
      <c r="G152" s="273">
        <f>SUM(Základ!I152,Základ!S152)</f>
        <v>3</v>
      </c>
      <c r="H152" s="273"/>
      <c r="I152" s="277"/>
      <c r="J152" s="277"/>
      <c r="K152" s="277"/>
      <c r="L152" s="277"/>
      <c r="M152" s="293">
        <v>148</v>
      </c>
      <c r="N152" s="295"/>
      <c r="O152" s="295"/>
      <c r="P152" s="293">
        <v>0</v>
      </c>
      <c r="Q152" s="293">
        <v>0</v>
      </c>
      <c r="R152" s="296">
        <v>0</v>
      </c>
      <c r="S152" s="293">
        <v>0</v>
      </c>
    </row>
    <row r="153" spans="1:19" ht="12.75" customHeight="1" x14ac:dyDescent="0.15">
      <c r="A153" s="291">
        <v>151</v>
      </c>
      <c r="B153" s="288" t="str">
        <f>Základ!B153</f>
        <v>Roman Veselý</v>
      </c>
      <c r="C153" s="288" t="str">
        <f>Základ!C153</f>
        <v>BEDŘICH ROKYCANY</v>
      </c>
      <c r="D153" s="273">
        <f>SUM(Základ!D153,Základ!F153,Základ!N153,Základ!P153)</f>
        <v>181</v>
      </c>
      <c r="E153" s="273">
        <f>SUM(Základ!E153,Základ!G153,Základ!O153,Základ!Q153)</f>
        <v>89</v>
      </c>
      <c r="F153" s="273">
        <f t="shared" si="0"/>
        <v>270</v>
      </c>
      <c r="G153" s="273">
        <f>SUM(Základ!I153,Základ!S153)</f>
        <v>4</v>
      </c>
      <c r="H153" s="273"/>
      <c r="I153" s="277"/>
      <c r="J153" s="277"/>
      <c r="K153" s="277"/>
      <c r="L153" s="277"/>
      <c r="M153" s="293">
        <v>149</v>
      </c>
      <c r="N153" s="295" t="s">
        <v>752</v>
      </c>
      <c r="O153" s="295" t="s">
        <v>615</v>
      </c>
      <c r="P153" s="293">
        <v>0</v>
      </c>
      <c r="Q153" s="293">
        <v>0</v>
      </c>
      <c r="R153" s="296">
        <v>0</v>
      </c>
      <c r="S153" s="293">
        <v>0</v>
      </c>
    </row>
    <row r="154" spans="1:19" ht="12.75" customHeight="1" x14ac:dyDescent="0.15">
      <c r="A154" s="291">
        <v>152</v>
      </c>
      <c r="B154" s="288" t="str">
        <f>Základ!B154</f>
        <v>Martin Fürst (h)</v>
      </c>
      <c r="C154" s="288" t="str">
        <f>Základ!C154</f>
        <v>BEDŘICH ROKYCANY</v>
      </c>
      <c r="D154" s="273">
        <f>SUM(Základ!D154,Základ!F154,Základ!N154,Základ!P154)</f>
        <v>399</v>
      </c>
      <c r="E154" s="273">
        <f>SUM(Základ!E154,Základ!G154,Základ!O154,Základ!Q154)</f>
        <v>201</v>
      </c>
      <c r="F154" s="273">
        <f t="shared" si="0"/>
        <v>600</v>
      </c>
      <c r="G154" s="273">
        <f>SUM(Základ!I154,Základ!S154)</f>
        <v>2</v>
      </c>
      <c r="H154" s="273"/>
      <c r="I154" s="277"/>
      <c r="J154" s="277"/>
      <c r="K154" s="277"/>
      <c r="L154" s="277"/>
      <c r="M154" s="293">
        <v>150</v>
      </c>
      <c r="N154" s="295" t="s">
        <v>753</v>
      </c>
      <c r="O154" s="295" t="s">
        <v>615</v>
      </c>
      <c r="P154" s="293">
        <v>0</v>
      </c>
      <c r="Q154" s="293">
        <v>0</v>
      </c>
      <c r="R154" s="296">
        <v>0</v>
      </c>
      <c r="S154" s="293">
        <v>0</v>
      </c>
    </row>
    <row r="155" spans="1:19" ht="12.75" customHeight="1" x14ac:dyDescent="0.15">
      <c r="A155" s="291">
        <v>153</v>
      </c>
      <c r="B155" s="288">
        <f>Základ!B155</f>
        <v>0</v>
      </c>
      <c r="C155" s="288">
        <f>Základ!C155</f>
        <v>0</v>
      </c>
      <c r="D155" s="273">
        <f>SUM(Základ!D155,Základ!F155,Základ!N155,Základ!P155)</f>
        <v>0</v>
      </c>
      <c r="E155" s="273">
        <f>SUM(Základ!E155,Základ!G155,Základ!O155,Základ!Q155)</f>
        <v>0</v>
      </c>
      <c r="F155" s="273">
        <f t="shared" si="0"/>
        <v>0</v>
      </c>
      <c r="G155" s="273">
        <f>SUM(Základ!I155,Základ!S155)</f>
        <v>0</v>
      </c>
      <c r="H155" s="273"/>
      <c r="I155" s="277"/>
      <c r="J155" s="277"/>
      <c r="K155" s="277"/>
      <c r="L155" s="277"/>
      <c r="M155" s="293">
        <v>151</v>
      </c>
      <c r="N155" s="295" t="s">
        <v>754</v>
      </c>
      <c r="O155" s="295" t="s">
        <v>615</v>
      </c>
      <c r="P155" s="293">
        <v>0</v>
      </c>
      <c r="Q155" s="293">
        <v>0</v>
      </c>
      <c r="R155" s="296">
        <v>0</v>
      </c>
      <c r="S155" s="293">
        <v>0</v>
      </c>
    </row>
    <row r="156" spans="1:19" ht="12.75" customHeight="1" x14ac:dyDescent="0.15">
      <c r="A156" s="291">
        <v>154</v>
      </c>
      <c r="B156" s="288">
        <f>Základ!B156</f>
        <v>0</v>
      </c>
      <c r="C156" s="288">
        <f>Základ!C156</f>
        <v>0</v>
      </c>
      <c r="D156" s="273">
        <f>SUM(Základ!D156,Základ!F156,Základ!N156,Základ!P156)</f>
        <v>0</v>
      </c>
      <c r="E156" s="273">
        <f>SUM(Základ!E156,Základ!G156,Základ!O156,Základ!Q156)</f>
        <v>0</v>
      </c>
      <c r="F156" s="273">
        <f t="shared" si="0"/>
        <v>0</v>
      </c>
      <c r="G156" s="273">
        <f>SUM(Základ!I156,Základ!S156)</f>
        <v>0</v>
      </c>
      <c r="H156" s="273"/>
      <c r="I156" s="277"/>
      <c r="J156" s="277"/>
      <c r="K156" s="277"/>
      <c r="L156" s="277"/>
      <c r="M156" s="293">
        <v>152</v>
      </c>
      <c r="N156" s="295" t="s">
        <v>755</v>
      </c>
      <c r="O156" s="295" t="s">
        <v>628</v>
      </c>
      <c r="P156" s="293">
        <v>0</v>
      </c>
      <c r="Q156" s="293">
        <v>0</v>
      </c>
      <c r="R156" s="296">
        <v>0</v>
      </c>
      <c r="S156" s="293">
        <v>0</v>
      </c>
    </row>
    <row r="157" spans="1:19" ht="12.75" customHeight="1" x14ac:dyDescent="0.15">
      <c r="A157" s="292">
        <v>155</v>
      </c>
      <c r="B157" s="288" t="str">
        <f>Základ!B157</f>
        <v>Jan Sutr</v>
      </c>
      <c r="C157" s="288" t="str">
        <f>Základ!C157</f>
        <v>TOTALGYM</v>
      </c>
      <c r="D157" s="273">
        <f>SUM(Základ!D157,Základ!F157,Základ!N157,Základ!P157)</f>
        <v>352</v>
      </c>
      <c r="E157" s="273">
        <f>SUM(Základ!E157,Základ!G157,Základ!O157,Základ!Q157)</f>
        <v>177</v>
      </c>
      <c r="F157" s="273">
        <f t="shared" si="0"/>
        <v>529</v>
      </c>
      <c r="G157" s="273">
        <f>SUM(Základ!I157,Základ!S157)</f>
        <v>8</v>
      </c>
      <c r="H157" s="273"/>
      <c r="I157" s="277"/>
      <c r="J157" s="277"/>
      <c r="K157" s="277"/>
      <c r="L157" s="277"/>
      <c r="M157" s="293">
        <v>153</v>
      </c>
      <c r="N157" s="295" t="s">
        <v>756</v>
      </c>
      <c r="O157" s="295" t="s">
        <v>628</v>
      </c>
      <c r="P157" s="293">
        <v>0</v>
      </c>
      <c r="Q157" s="293">
        <v>0</v>
      </c>
      <c r="R157" s="296">
        <v>0</v>
      </c>
      <c r="S157" s="293">
        <v>0</v>
      </c>
    </row>
    <row r="158" spans="1:19" ht="12.75" customHeight="1" x14ac:dyDescent="0.15">
      <c r="A158" s="292">
        <v>156</v>
      </c>
      <c r="B158" s="288" t="str">
        <f>Základ!B158</f>
        <v>Jan Zítek</v>
      </c>
      <c r="C158" s="288" t="str">
        <f>Základ!C158</f>
        <v>TOTALGYM</v>
      </c>
      <c r="D158" s="273">
        <f>SUM(Základ!D158,Základ!F158,Základ!N158,Základ!P158)</f>
        <v>373</v>
      </c>
      <c r="E158" s="273">
        <f>SUM(Základ!E158,Základ!G158,Základ!O158,Základ!Q158)</f>
        <v>187</v>
      </c>
      <c r="F158" s="273">
        <f t="shared" si="0"/>
        <v>560</v>
      </c>
      <c r="G158" s="273">
        <f>SUM(Základ!I158,Základ!S158)</f>
        <v>6</v>
      </c>
      <c r="H158" s="273"/>
      <c r="I158" s="277"/>
      <c r="J158" s="277"/>
      <c r="K158" s="277"/>
      <c r="L158" s="277"/>
      <c r="M158" s="293">
        <v>154</v>
      </c>
      <c r="N158" s="295"/>
      <c r="O158" s="295" t="s">
        <v>628</v>
      </c>
      <c r="P158" s="293">
        <v>0</v>
      </c>
      <c r="Q158" s="293">
        <v>0</v>
      </c>
      <c r="R158" s="296">
        <v>0</v>
      </c>
      <c r="S158" s="293">
        <v>0</v>
      </c>
    </row>
    <row r="159" spans="1:19" ht="12.75" customHeight="1" x14ac:dyDescent="0.15">
      <c r="A159" s="292">
        <v>157</v>
      </c>
      <c r="B159" s="288" t="str">
        <f>Základ!B159</f>
        <v>Zdeněk Enžl</v>
      </c>
      <c r="C159" s="288" t="str">
        <f>Základ!C159</f>
        <v>TOTALGYM</v>
      </c>
      <c r="D159" s="273">
        <f>SUM(Základ!D159,Základ!F159,Základ!N159,Základ!P159)</f>
        <v>389</v>
      </c>
      <c r="E159" s="273">
        <f>SUM(Základ!E159,Základ!G159,Základ!O159,Základ!Q159)</f>
        <v>173</v>
      </c>
      <c r="F159" s="273">
        <f t="shared" si="0"/>
        <v>562</v>
      </c>
      <c r="G159" s="273">
        <f>SUM(Základ!I159,Základ!S159)</f>
        <v>9</v>
      </c>
      <c r="H159" s="273"/>
      <c r="I159" s="277"/>
      <c r="J159" s="277"/>
      <c r="K159" s="277"/>
      <c r="L159" s="277"/>
      <c r="M159" s="293">
        <v>155</v>
      </c>
      <c r="N159" s="295" t="s">
        <v>757</v>
      </c>
      <c r="O159" s="295" t="s">
        <v>613</v>
      </c>
      <c r="P159" s="293">
        <v>0</v>
      </c>
      <c r="Q159" s="293">
        <v>0</v>
      </c>
      <c r="R159" s="296">
        <v>0</v>
      </c>
      <c r="S159" s="293">
        <v>0</v>
      </c>
    </row>
    <row r="160" spans="1:19" ht="12.75" customHeight="1" x14ac:dyDescent="0.15">
      <c r="A160" s="292">
        <v>158</v>
      </c>
      <c r="B160" s="288" t="str">
        <f>Základ!B160</f>
        <v>Josef Pauch</v>
      </c>
      <c r="C160" s="288" t="str">
        <f>Základ!C160</f>
        <v>TOTALGYM</v>
      </c>
      <c r="D160" s="273">
        <f>SUM(Základ!D160,Základ!F160,Základ!N160,Základ!P160)</f>
        <v>0</v>
      </c>
      <c r="E160" s="273">
        <f>SUM(Základ!E160,Základ!G160,Základ!O160,Základ!Q160)</f>
        <v>0</v>
      </c>
      <c r="F160" s="273">
        <f t="shared" si="0"/>
        <v>0</v>
      </c>
      <c r="G160" s="273">
        <f>SUM(Základ!I160,Základ!S160)</f>
        <v>0</v>
      </c>
      <c r="H160" s="273"/>
      <c r="I160" s="277"/>
      <c r="J160" s="277"/>
      <c r="K160" s="277"/>
      <c r="L160" s="277"/>
      <c r="M160" s="293">
        <v>156</v>
      </c>
      <c r="N160" s="295" t="s">
        <v>730</v>
      </c>
      <c r="O160" s="295" t="s">
        <v>730</v>
      </c>
      <c r="P160" s="293">
        <v>0</v>
      </c>
      <c r="Q160" s="293">
        <v>0</v>
      </c>
      <c r="R160" s="296">
        <v>0</v>
      </c>
      <c r="S160" s="293">
        <v>0</v>
      </c>
    </row>
    <row r="161" spans="1:19" ht="12.75" customHeight="1" x14ac:dyDescent="0.15">
      <c r="A161" s="292">
        <v>159</v>
      </c>
      <c r="B161" s="288" t="str">
        <f>Základ!B161</f>
        <v>Veronika Moučková</v>
      </c>
      <c r="C161" s="288" t="str">
        <f>Základ!C161</f>
        <v>TOTALGYM</v>
      </c>
      <c r="D161" s="273">
        <f>SUM(Základ!D161,Základ!F161,Základ!N161,Základ!P161)</f>
        <v>353</v>
      </c>
      <c r="E161" s="273">
        <f>SUM(Základ!E161,Základ!G161,Základ!O161,Základ!Q161)</f>
        <v>161</v>
      </c>
      <c r="F161" s="273">
        <f t="shared" si="0"/>
        <v>514</v>
      </c>
      <c r="G161" s="273">
        <f>SUM(Základ!I161,Základ!S161)</f>
        <v>13</v>
      </c>
      <c r="H161" s="273"/>
      <c r="I161" s="277"/>
      <c r="J161" s="277"/>
      <c r="K161" s="277"/>
      <c r="L161" s="277"/>
      <c r="M161" s="293">
        <v>157</v>
      </c>
      <c r="N161" s="295"/>
      <c r="O161" s="295"/>
      <c r="P161" s="293">
        <v>0</v>
      </c>
      <c r="Q161" s="293">
        <v>0</v>
      </c>
      <c r="R161" s="296">
        <v>0</v>
      </c>
      <c r="S161" s="293">
        <v>0</v>
      </c>
    </row>
    <row r="162" spans="1:19" ht="12.75" customHeight="1" x14ac:dyDescent="0.15">
      <c r="A162" s="292">
        <v>160</v>
      </c>
      <c r="B162" s="288" t="str">
        <f>Základ!B162</f>
        <v>0</v>
      </c>
      <c r="C162" s="288" t="str">
        <f>Základ!C162</f>
        <v>TOTALGYM</v>
      </c>
      <c r="D162" s="273">
        <f>SUM(Základ!D162,Základ!F162,Základ!N162,Základ!P162)</f>
        <v>0</v>
      </c>
      <c r="E162" s="273">
        <f>SUM(Základ!E162,Základ!G162,Základ!O162,Základ!Q162)</f>
        <v>0</v>
      </c>
      <c r="F162" s="273">
        <f t="shared" si="0"/>
        <v>0</v>
      </c>
      <c r="G162" s="273">
        <f>SUM(Základ!I162,Základ!S162)</f>
        <v>0</v>
      </c>
      <c r="H162" s="273"/>
      <c r="I162" s="277"/>
      <c r="J162" s="277"/>
      <c r="K162" s="277"/>
      <c r="L162" s="277"/>
      <c r="M162" s="293">
        <v>158</v>
      </c>
      <c r="N162" s="295" t="s">
        <v>730</v>
      </c>
      <c r="O162" s="295" t="s">
        <v>622</v>
      </c>
      <c r="P162" s="293">
        <v>0</v>
      </c>
      <c r="Q162" s="293">
        <v>0</v>
      </c>
      <c r="R162" s="296">
        <v>0</v>
      </c>
      <c r="S162" s="293">
        <v>0</v>
      </c>
    </row>
    <row r="163" spans="1:19" ht="12.75" customHeight="1" x14ac:dyDescent="0.15">
      <c r="A163" s="292">
        <v>161</v>
      </c>
      <c r="B163" s="288">
        <f>Základ!B163</f>
        <v>0</v>
      </c>
      <c r="C163" s="288">
        <f>Základ!C163</f>
        <v>0</v>
      </c>
      <c r="D163" s="273">
        <f>SUM(Základ!D163,Základ!F163,Základ!N163,Základ!P163)</f>
        <v>0</v>
      </c>
      <c r="E163" s="273">
        <f>SUM(Základ!E163,Základ!G163,Základ!O163,Základ!Q163)</f>
        <v>0</v>
      </c>
      <c r="F163" s="273">
        <f t="shared" si="0"/>
        <v>0</v>
      </c>
      <c r="G163" s="273">
        <f>SUM(Základ!I163,Základ!S163)</f>
        <v>0</v>
      </c>
      <c r="H163" s="273"/>
      <c r="I163" s="277"/>
      <c r="J163" s="277"/>
      <c r="K163" s="277"/>
      <c r="L163" s="277"/>
      <c r="M163" s="293">
        <v>159</v>
      </c>
      <c r="N163" s="295"/>
      <c r="O163" s="295"/>
      <c r="P163" s="293">
        <v>0</v>
      </c>
      <c r="Q163" s="293">
        <v>0</v>
      </c>
      <c r="R163" s="296">
        <v>0</v>
      </c>
      <c r="S163" s="293">
        <v>0</v>
      </c>
    </row>
    <row r="164" spans="1:19" ht="12.75" customHeight="1" x14ac:dyDescent="0.15">
      <c r="A164" s="291">
        <v>162</v>
      </c>
      <c r="B164" s="288" t="str">
        <f>Základ!B164</f>
        <v>Ladislav Bečvář</v>
      </c>
      <c r="C164" s="288" t="str">
        <f>Základ!C164</f>
        <v>DP KARLOVY VARY</v>
      </c>
      <c r="D164" s="273">
        <f>SUM(Základ!D164,Základ!F164,Základ!N164,Základ!P164)</f>
        <v>0</v>
      </c>
      <c r="E164" s="273">
        <f>SUM(Základ!E164,Základ!G164,Základ!O164,Základ!Q164)</f>
        <v>0</v>
      </c>
      <c r="F164" s="273">
        <f t="shared" si="0"/>
        <v>0</v>
      </c>
      <c r="G164" s="273">
        <f>SUM(Základ!I164,Základ!S164)</f>
        <v>0</v>
      </c>
      <c r="H164" s="273"/>
      <c r="I164" s="277"/>
      <c r="J164" s="277"/>
      <c r="K164" s="277"/>
      <c r="L164" s="277"/>
      <c r="M164" s="293">
        <v>160</v>
      </c>
      <c r="N164" s="295"/>
      <c r="O164" s="295"/>
      <c r="P164" s="293">
        <v>0</v>
      </c>
      <c r="Q164" s="293">
        <v>0</v>
      </c>
      <c r="R164" s="296">
        <v>0</v>
      </c>
      <c r="S164" s="293">
        <v>0</v>
      </c>
    </row>
    <row r="165" spans="1:19" ht="12.75" customHeight="1" x14ac:dyDescent="0.15">
      <c r="A165" s="291">
        <v>163</v>
      </c>
      <c r="B165" s="288" t="str">
        <f>Základ!B165</f>
        <v>Roman Kalán (h)</v>
      </c>
      <c r="C165" s="288" t="str">
        <f>Základ!C165</f>
        <v>DP KARLOVY VARY</v>
      </c>
      <c r="D165" s="273">
        <f>SUM(Základ!D165,Základ!F165,Základ!N165,Základ!P165)</f>
        <v>185</v>
      </c>
      <c r="E165" s="273">
        <f>SUM(Základ!E165,Základ!G165,Základ!O165,Základ!Q165)</f>
        <v>79</v>
      </c>
      <c r="F165" s="273">
        <f t="shared" si="0"/>
        <v>264</v>
      </c>
      <c r="G165" s="273">
        <f>SUM(Základ!I165,Základ!S165)</f>
        <v>3</v>
      </c>
      <c r="H165" s="273"/>
      <c r="I165" s="277"/>
      <c r="J165" s="277"/>
      <c r="K165" s="277"/>
      <c r="L165" s="277"/>
      <c r="M165" s="293">
        <v>161</v>
      </c>
      <c r="N165" s="295"/>
      <c r="O165" s="295"/>
      <c r="P165" s="293">
        <v>0</v>
      </c>
      <c r="Q165" s="293">
        <v>0</v>
      </c>
      <c r="R165" s="296">
        <v>0</v>
      </c>
      <c r="S165" s="293">
        <v>0</v>
      </c>
    </row>
    <row r="166" spans="1:19" ht="12.75" customHeight="1" x14ac:dyDescent="0.15">
      <c r="A166" s="291">
        <v>164</v>
      </c>
      <c r="B166" s="288" t="str">
        <f>Základ!B166</f>
        <v>Martin Kekéti</v>
      </c>
      <c r="C166" s="288" t="str">
        <f>Základ!C166</f>
        <v>DP KARLOVY VARY</v>
      </c>
      <c r="D166" s="273">
        <f>SUM(Základ!D166,Základ!F166,Základ!N166,Základ!P166)</f>
        <v>185</v>
      </c>
      <c r="E166" s="273">
        <f>SUM(Základ!E166,Základ!G166,Základ!O166,Základ!Q166)</f>
        <v>81</v>
      </c>
      <c r="F166" s="273">
        <f t="shared" si="0"/>
        <v>266</v>
      </c>
      <c r="G166" s="273">
        <f>SUM(Základ!I166,Základ!S166)</f>
        <v>8</v>
      </c>
      <c r="H166" s="273"/>
      <c r="I166" s="277"/>
      <c r="J166" s="277"/>
      <c r="K166" s="277"/>
      <c r="L166" s="277"/>
      <c r="M166" s="293">
        <v>162</v>
      </c>
      <c r="N166" s="295"/>
      <c r="O166" s="295"/>
      <c r="P166" s="293">
        <v>0</v>
      </c>
      <c r="Q166" s="293">
        <v>0</v>
      </c>
      <c r="R166" s="296">
        <v>0</v>
      </c>
      <c r="S166" s="293">
        <v>0</v>
      </c>
    </row>
    <row r="167" spans="1:19" ht="12.75" customHeight="1" x14ac:dyDescent="0.15">
      <c r="A167" s="291">
        <v>165</v>
      </c>
      <c r="B167" s="288" t="str">
        <f>Základ!B167</f>
        <v>Jana Růžičková</v>
      </c>
      <c r="C167" s="288" t="str">
        <f>Základ!C167</f>
        <v>DP KARLOVY VARY</v>
      </c>
      <c r="D167" s="273">
        <f>SUM(Základ!D167,Základ!F167,Základ!N167,Základ!P167)</f>
        <v>175</v>
      </c>
      <c r="E167" s="273">
        <f>SUM(Základ!E167,Základ!G167,Základ!O167,Základ!Q167)</f>
        <v>69</v>
      </c>
      <c r="F167" s="273">
        <f t="shared" si="0"/>
        <v>244</v>
      </c>
      <c r="G167" s="273">
        <f>SUM(Základ!I167,Základ!S167)</f>
        <v>8</v>
      </c>
      <c r="H167" s="273"/>
      <c r="I167" s="277"/>
      <c r="J167" s="277"/>
      <c r="K167" s="277"/>
      <c r="L167" s="277"/>
      <c r="M167" s="293">
        <v>163</v>
      </c>
      <c r="N167" s="295" t="s">
        <v>759</v>
      </c>
      <c r="O167" s="295" t="s">
        <v>617</v>
      </c>
      <c r="P167" s="293">
        <v>0</v>
      </c>
      <c r="Q167" s="293">
        <v>0</v>
      </c>
      <c r="R167" s="296">
        <v>0</v>
      </c>
      <c r="S167" s="293">
        <v>0</v>
      </c>
    </row>
    <row r="168" spans="1:19" ht="12.75" customHeight="1" x14ac:dyDescent="0.15">
      <c r="A168" s="291">
        <v>166</v>
      </c>
      <c r="B168" s="288" t="str">
        <f>Základ!B168</f>
        <v>Martin Sedlák</v>
      </c>
      <c r="C168" s="288" t="str">
        <f>Základ!C168</f>
        <v>DP KARLOVY VARY</v>
      </c>
      <c r="D168" s="273">
        <f>SUM(Základ!D168,Základ!F168,Základ!N168,Základ!P168)</f>
        <v>0</v>
      </c>
      <c r="E168" s="273">
        <f>SUM(Základ!E168,Základ!G168,Základ!O168,Základ!Q168)</f>
        <v>0</v>
      </c>
      <c r="F168" s="273">
        <f t="shared" si="0"/>
        <v>0</v>
      </c>
      <c r="G168" s="273">
        <f>SUM(Základ!I168,Základ!S168)</f>
        <v>0</v>
      </c>
      <c r="H168" s="273"/>
      <c r="I168" s="277"/>
      <c r="J168" s="277"/>
      <c r="K168" s="277"/>
      <c r="L168" s="277"/>
      <c r="M168" s="293">
        <v>164</v>
      </c>
      <c r="N168" s="295" t="s">
        <v>730</v>
      </c>
      <c r="O168" s="295" t="s">
        <v>617</v>
      </c>
      <c r="P168" s="293">
        <v>0</v>
      </c>
      <c r="Q168" s="293">
        <v>0</v>
      </c>
      <c r="R168" s="296">
        <v>0</v>
      </c>
      <c r="S168" s="293">
        <v>0</v>
      </c>
    </row>
    <row r="169" spans="1:19" ht="12.75" customHeight="1" x14ac:dyDescent="0.15">
      <c r="A169" s="291">
        <v>167</v>
      </c>
      <c r="B169" s="288" t="str">
        <f>Základ!B169</f>
        <v>Josef Štech</v>
      </c>
      <c r="C169" s="288" t="str">
        <f>Základ!C169</f>
        <v>DP KARLOVY VARY</v>
      </c>
      <c r="D169" s="273">
        <f>SUM(Základ!D169,Základ!F169,Základ!N169,Základ!P169)</f>
        <v>168</v>
      </c>
      <c r="E169" s="273">
        <f>SUM(Základ!E169,Základ!G169,Základ!O169,Základ!Q169)</f>
        <v>108</v>
      </c>
      <c r="F169" s="273">
        <f t="shared" si="0"/>
        <v>276</v>
      </c>
      <c r="G169" s="273">
        <f>SUM(Základ!I169,Základ!S169)</f>
        <v>2</v>
      </c>
      <c r="H169" s="273"/>
      <c r="I169" s="277"/>
      <c r="J169" s="277"/>
      <c r="K169" s="277"/>
      <c r="L169" s="277"/>
      <c r="M169" s="293">
        <v>165</v>
      </c>
      <c r="N169" s="295"/>
      <c r="O169" s="295"/>
      <c r="P169" s="293">
        <v>0</v>
      </c>
      <c r="Q169" s="293">
        <v>0</v>
      </c>
      <c r="R169" s="296">
        <v>0</v>
      </c>
      <c r="S169" s="293">
        <v>0</v>
      </c>
    </row>
    <row r="170" spans="1:19" ht="12.75" customHeight="1" x14ac:dyDescent="0.15">
      <c r="A170" s="291">
        <v>168</v>
      </c>
      <c r="B170" s="288">
        <f>Základ!B170</f>
        <v>0</v>
      </c>
      <c r="C170" s="288" t="str">
        <f>Základ!C170</f>
        <v>DP KARLOVY VARY</v>
      </c>
      <c r="D170" s="273">
        <f>SUM(Základ!D170,Základ!F170,Základ!N170,Základ!P170)</f>
        <v>0</v>
      </c>
      <c r="E170" s="273">
        <f>SUM(Základ!E170,Základ!G170,Základ!O170,Základ!Q170)</f>
        <v>0</v>
      </c>
      <c r="F170" s="273">
        <f t="shared" si="0"/>
        <v>0</v>
      </c>
      <c r="G170" s="273">
        <f>SUM(Základ!I170,Základ!S170)</f>
        <v>0</v>
      </c>
      <c r="H170" s="273"/>
      <c r="I170" s="277"/>
      <c r="J170" s="277"/>
      <c r="K170" s="277"/>
      <c r="L170" s="277"/>
      <c r="M170" s="293">
        <v>166</v>
      </c>
      <c r="N170" s="295" t="s">
        <v>760</v>
      </c>
      <c r="O170" s="295" t="s">
        <v>631</v>
      </c>
      <c r="P170" s="293">
        <v>0</v>
      </c>
      <c r="Q170" s="293">
        <v>0</v>
      </c>
      <c r="R170" s="296">
        <v>0</v>
      </c>
      <c r="S170" s="293">
        <v>0</v>
      </c>
    </row>
    <row r="171" spans="1:19" ht="12.75" customHeight="1" x14ac:dyDescent="0.15">
      <c r="A171" s="292">
        <v>169</v>
      </c>
      <c r="B171" s="273">
        <f>Základ!B171</f>
        <v>0</v>
      </c>
      <c r="C171" s="273">
        <f>Základ!C171</f>
        <v>0</v>
      </c>
      <c r="D171" s="273">
        <f>SUM(Základ!D171,Základ!F171,Základ!N171,Základ!P171)</f>
        <v>0</v>
      </c>
      <c r="E171" s="273">
        <f>SUM(Základ!E171,Základ!G171,Základ!O171,Základ!Q171)</f>
        <v>0</v>
      </c>
      <c r="F171" s="273">
        <f t="shared" si="0"/>
        <v>0</v>
      </c>
      <c r="G171" s="273">
        <f>SUM(Základ!I171,Základ!S171)</f>
        <v>0</v>
      </c>
      <c r="H171" s="273"/>
      <c r="I171" s="277"/>
      <c r="J171" s="277"/>
      <c r="K171" s="277"/>
      <c r="L171" s="277"/>
      <c r="N171" s="297" t="s">
        <v>761</v>
      </c>
      <c r="O171" s="297" t="s">
        <v>631</v>
      </c>
      <c r="P171" s="298">
        <v>0</v>
      </c>
      <c r="Q171" s="298">
        <v>0</v>
      </c>
      <c r="R171" s="298">
        <v>0</v>
      </c>
      <c r="S171" s="298">
        <v>0</v>
      </c>
    </row>
    <row r="172" spans="1:19" ht="12.75" customHeight="1" x14ac:dyDescent="0.15">
      <c r="A172" s="292">
        <v>170</v>
      </c>
      <c r="B172" s="273">
        <f>Základ!B172</f>
        <v>0</v>
      </c>
      <c r="C172" s="273">
        <f>Základ!C172</f>
        <v>0</v>
      </c>
      <c r="D172" s="273">
        <f>SUM(Základ!D172,Základ!F172,Základ!N172,Základ!P172)</f>
        <v>0</v>
      </c>
      <c r="E172" s="273">
        <f>SUM(Základ!E172,Základ!G172,Základ!O172,Základ!Q172)</f>
        <v>0</v>
      </c>
      <c r="F172" s="273">
        <f t="shared" si="0"/>
        <v>0</v>
      </c>
      <c r="G172" s="273">
        <f>SUM(Základ!I172,Základ!S172)</f>
        <v>0</v>
      </c>
      <c r="H172" s="273"/>
      <c r="I172" s="277"/>
      <c r="J172" s="277"/>
      <c r="K172" s="277"/>
      <c r="L172" s="277"/>
    </row>
    <row r="173" spans="1:19" ht="12.75" customHeight="1" x14ac:dyDescent="0.15">
      <c r="A173" s="292">
        <v>171</v>
      </c>
      <c r="B173" s="273">
        <f>Základ!B173</f>
        <v>0</v>
      </c>
      <c r="C173" s="273">
        <f>Základ!C173</f>
        <v>0</v>
      </c>
      <c r="D173" s="273">
        <f>SUM(Základ!D173,Základ!F173,Základ!N173,Základ!P173)</f>
        <v>0</v>
      </c>
      <c r="E173" s="273">
        <f>SUM(Základ!E173,Základ!G173,Základ!O173,Základ!Q173)</f>
        <v>0</v>
      </c>
      <c r="F173" s="273">
        <f t="shared" si="0"/>
        <v>0</v>
      </c>
      <c r="G173" s="273">
        <f>SUM(Základ!I173,Základ!S173)</f>
        <v>0</v>
      </c>
      <c r="H173" s="273"/>
      <c r="I173" s="277"/>
      <c r="J173" s="277"/>
      <c r="K173" s="277"/>
      <c r="L173" s="277"/>
    </row>
    <row r="174" spans="1:19" ht="12.75" customHeight="1" x14ac:dyDescent="0.15">
      <c r="A174" s="292">
        <v>172</v>
      </c>
      <c r="B174" s="273">
        <f>Základ!B174</f>
        <v>0</v>
      </c>
      <c r="C174" s="273">
        <f>Základ!C174</f>
        <v>0</v>
      </c>
      <c r="D174" s="273">
        <f>SUM(Základ!D174,Základ!F174,Základ!N174,Základ!P174)</f>
        <v>0</v>
      </c>
      <c r="E174" s="273">
        <f>SUM(Základ!E174,Základ!G174,Základ!O174,Základ!Q174)</f>
        <v>0</v>
      </c>
      <c r="F174" s="273">
        <f t="shared" si="0"/>
        <v>0</v>
      </c>
      <c r="G174" s="273">
        <f>SUM(Základ!I174,Základ!S174)</f>
        <v>0</v>
      </c>
      <c r="H174" s="273"/>
      <c r="I174" s="277"/>
      <c r="J174" s="277"/>
      <c r="K174" s="277"/>
      <c r="L174" s="277"/>
    </row>
    <row r="175" spans="1:19" ht="12.75" customHeight="1" x14ac:dyDescent="0.15">
      <c r="A175" s="292">
        <v>173</v>
      </c>
      <c r="B175" s="273">
        <f>Základ!B175</f>
        <v>0</v>
      </c>
      <c r="C175" s="273">
        <f>Základ!C175</f>
        <v>0</v>
      </c>
      <c r="D175" s="273">
        <f>SUM(Základ!D175,Základ!F175,Základ!N175,Základ!P175)</f>
        <v>0</v>
      </c>
      <c r="E175" s="273">
        <f>SUM(Základ!E175,Základ!G175,Základ!O175,Základ!Q175)</f>
        <v>0</v>
      </c>
      <c r="F175" s="273">
        <f t="shared" si="0"/>
        <v>0</v>
      </c>
      <c r="G175" s="273">
        <f>SUM(Základ!I175,Základ!S175)</f>
        <v>0</v>
      </c>
      <c r="H175" s="273"/>
      <c r="I175" s="277"/>
      <c r="J175" s="277"/>
      <c r="K175" s="277"/>
      <c r="L175" s="277"/>
    </row>
    <row r="176" spans="1:19" ht="12.75" customHeight="1" x14ac:dyDescent="0.15">
      <c r="A176" s="292">
        <v>174</v>
      </c>
      <c r="B176" s="288">
        <f>Základ!B176</f>
        <v>0</v>
      </c>
      <c r="C176" s="288">
        <f>Základ!C176</f>
        <v>0</v>
      </c>
      <c r="D176" s="273">
        <f>SUM(Základ!D176,Základ!F176,Základ!N176,Základ!P176)</f>
        <v>0</v>
      </c>
      <c r="E176" s="273">
        <f>SUM(Základ!E176,Základ!G176,Základ!O176,Základ!Q176)</f>
        <v>0</v>
      </c>
      <c r="F176" s="273">
        <f t="shared" si="0"/>
        <v>0</v>
      </c>
      <c r="G176" s="273">
        <f>SUM(Základ!I176,Základ!S176)</f>
        <v>0</v>
      </c>
      <c r="H176" s="273"/>
      <c r="I176" s="277"/>
      <c r="J176" s="277"/>
      <c r="K176" s="277"/>
      <c r="L176" s="277"/>
    </row>
    <row r="177" spans="1:12" ht="12.75" customHeight="1" x14ac:dyDescent="0.15">
      <c r="A177" s="292">
        <v>175</v>
      </c>
      <c r="B177" s="288">
        <f>Základ!B177</f>
        <v>0</v>
      </c>
      <c r="C177" s="288">
        <f>Základ!C177</f>
        <v>0</v>
      </c>
      <c r="D177" s="273">
        <f>SUM(Základ!D177,Základ!F177,Základ!N177,Základ!P177)</f>
        <v>0</v>
      </c>
      <c r="E177" s="273">
        <f>SUM(Základ!E177,Základ!G177,Základ!O177,Základ!Q177)</f>
        <v>0</v>
      </c>
      <c r="F177" s="273">
        <f t="shared" si="0"/>
        <v>0</v>
      </c>
      <c r="G177" s="273">
        <f>SUM(Základ!I177,Základ!S177)</f>
        <v>0</v>
      </c>
      <c r="H177" s="273"/>
      <c r="I177" s="277"/>
      <c r="J177" s="277"/>
      <c r="K177" s="277"/>
      <c r="L177" s="277"/>
    </row>
    <row r="178" spans="1:12" ht="12.75" customHeight="1" x14ac:dyDescent="0.15">
      <c r="A178" s="291">
        <v>176</v>
      </c>
      <c r="B178" s="288">
        <f>Základ!B178</f>
        <v>0</v>
      </c>
      <c r="C178" s="288">
        <f>Základ!C178</f>
        <v>0</v>
      </c>
      <c r="D178" s="273">
        <f>SUM(Základ!D178,Základ!F178,Základ!N178,Základ!P178)</f>
        <v>0</v>
      </c>
      <c r="E178" s="273">
        <f>SUM(Základ!E178,Základ!G178,Základ!O178,Základ!Q178)</f>
        <v>0</v>
      </c>
      <c r="F178" s="273">
        <f t="shared" si="0"/>
        <v>0</v>
      </c>
      <c r="G178" s="273">
        <f>SUM(Základ!I178,Základ!S178)</f>
        <v>0</v>
      </c>
      <c r="H178" s="273"/>
      <c r="I178" s="277"/>
      <c r="J178" s="277"/>
      <c r="K178" s="277"/>
      <c r="L178" s="277"/>
    </row>
    <row r="179" spans="1:12" ht="12.75" customHeight="1" x14ac:dyDescent="0.15">
      <c r="A179" s="291">
        <v>177</v>
      </c>
      <c r="B179" s="288">
        <f>Základ!B179</f>
        <v>0</v>
      </c>
      <c r="C179" s="288">
        <f>Základ!C179</f>
        <v>0</v>
      </c>
      <c r="D179" s="273">
        <f>SUM(Základ!D179,Základ!F179,Základ!N179,Základ!P179)</f>
        <v>0</v>
      </c>
      <c r="E179" s="273">
        <f>SUM(Základ!E179,Základ!G179,Základ!O179,Základ!Q179)</f>
        <v>0</v>
      </c>
      <c r="F179" s="273">
        <f t="shared" si="0"/>
        <v>0</v>
      </c>
      <c r="G179" s="273">
        <f>SUM(Základ!I179,Základ!S179)</f>
        <v>0</v>
      </c>
      <c r="H179" s="273"/>
      <c r="I179" s="277"/>
      <c r="J179" s="277"/>
      <c r="K179" s="277"/>
      <c r="L179" s="277"/>
    </row>
    <row r="180" spans="1:12" ht="12.75" customHeight="1" x14ac:dyDescent="0.15">
      <c r="A180" s="291">
        <v>178</v>
      </c>
      <c r="B180" s="288">
        <f>Základ!B180</f>
        <v>0</v>
      </c>
      <c r="C180" s="288">
        <f>Základ!C180</f>
        <v>0</v>
      </c>
      <c r="D180" s="273">
        <f>SUM(Základ!D180,Základ!F180,Základ!N180,Základ!P180)</f>
        <v>0</v>
      </c>
      <c r="E180" s="273">
        <f>SUM(Základ!E180,Základ!G180,Základ!O180,Základ!Q180)</f>
        <v>0</v>
      </c>
      <c r="F180" s="273">
        <f t="shared" si="0"/>
        <v>0</v>
      </c>
      <c r="G180" s="273">
        <f>SUM(Základ!I180,Základ!S180)</f>
        <v>0</v>
      </c>
      <c r="H180" s="273"/>
      <c r="I180" s="277"/>
      <c r="J180" s="277"/>
      <c r="K180" s="277"/>
      <c r="L180" s="277"/>
    </row>
    <row r="181" spans="1:12" ht="12.75" customHeight="1" x14ac:dyDescent="0.15">
      <c r="A181" s="291">
        <v>179</v>
      </c>
      <c r="B181" s="288">
        <f>Základ!B181</f>
        <v>0</v>
      </c>
      <c r="C181" s="288">
        <f>Základ!C181</f>
        <v>0</v>
      </c>
      <c r="D181" s="273">
        <f>SUM(Základ!D181,Základ!F181,Základ!N181,Základ!P181)</f>
        <v>0</v>
      </c>
      <c r="E181" s="273">
        <f>SUM(Základ!E181,Základ!G181,Základ!O181,Základ!Q181)</f>
        <v>0</v>
      </c>
      <c r="F181" s="273">
        <f t="shared" si="0"/>
        <v>0</v>
      </c>
      <c r="G181" s="273">
        <f>SUM(Základ!I181,Základ!S181)</f>
        <v>0</v>
      </c>
      <c r="H181" s="273"/>
      <c r="I181" s="277"/>
      <c r="J181" s="277"/>
      <c r="K181" s="277"/>
      <c r="L181" s="277"/>
    </row>
    <row r="182" spans="1:12" ht="12.75" customHeight="1" x14ac:dyDescent="0.15">
      <c r="A182" s="291">
        <v>180</v>
      </c>
      <c r="B182" s="288">
        <f>Základ!B182</f>
        <v>0</v>
      </c>
      <c r="C182" s="288">
        <f>Základ!C182</f>
        <v>0</v>
      </c>
      <c r="D182" s="273">
        <f>SUM(Základ!D182,Základ!F182,Základ!N182,Základ!P182)</f>
        <v>0</v>
      </c>
      <c r="E182" s="273">
        <f>SUM(Základ!E182,Základ!G182,Základ!O182,Základ!Q182)</f>
        <v>0</v>
      </c>
      <c r="F182" s="273">
        <f t="shared" si="0"/>
        <v>0</v>
      </c>
      <c r="G182" s="273">
        <f>SUM(Základ!I182,Základ!S182)</f>
        <v>0</v>
      </c>
      <c r="H182" s="273"/>
      <c r="I182" s="277"/>
      <c r="J182" s="277"/>
      <c r="K182" s="277"/>
      <c r="L182" s="277"/>
    </row>
    <row r="183" spans="1:12" ht="12.75" customHeight="1" x14ac:dyDescent="0.15">
      <c r="A183" s="291">
        <v>181</v>
      </c>
      <c r="B183" s="288">
        <f>Základ!B183</f>
        <v>0</v>
      </c>
      <c r="C183" s="288">
        <f>Základ!C183</f>
        <v>0</v>
      </c>
      <c r="D183" s="273">
        <f>SUM(Základ!D183,Základ!F183,Základ!N183,Základ!P183)</f>
        <v>0</v>
      </c>
      <c r="E183" s="273">
        <f>SUM(Základ!E183,Základ!G183,Základ!O183,Základ!Q183)</f>
        <v>0</v>
      </c>
      <c r="F183" s="273">
        <f t="shared" si="0"/>
        <v>0</v>
      </c>
      <c r="G183" s="273">
        <f>SUM(Základ!I183,Základ!S183)</f>
        <v>0</v>
      </c>
      <c r="H183" s="273"/>
      <c r="I183" s="277"/>
      <c r="J183" s="277"/>
      <c r="K183" s="277"/>
      <c r="L183" s="277"/>
    </row>
    <row r="184" spans="1:12" ht="12.75" customHeight="1" x14ac:dyDescent="0.15">
      <c r="A184" s="291">
        <v>182</v>
      </c>
      <c r="B184" s="288">
        <f>Základ!B184</f>
        <v>0</v>
      </c>
      <c r="C184" s="288">
        <f>Základ!C184</f>
        <v>0</v>
      </c>
      <c r="D184" s="273">
        <f>SUM(Základ!D184,Základ!F184,Základ!N184,Základ!P184)</f>
        <v>0</v>
      </c>
      <c r="E184" s="273">
        <f>SUM(Základ!E184,Základ!G184,Základ!O184,Základ!Q184)</f>
        <v>0</v>
      </c>
      <c r="F184" s="273">
        <f t="shared" si="0"/>
        <v>0</v>
      </c>
      <c r="G184" s="273">
        <f>SUM(Základ!I184,Základ!S184)</f>
        <v>0</v>
      </c>
      <c r="H184" s="273"/>
      <c r="I184" s="277"/>
      <c r="J184" s="277"/>
      <c r="K184" s="277"/>
      <c r="L184" s="277"/>
    </row>
    <row r="185" spans="1:12" ht="12.75" customHeight="1" x14ac:dyDescent="0.15">
      <c r="A185" s="292">
        <v>183</v>
      </c>
      <c r="B185" s="288">
        <f>Základ!B185</f>
        <v>0</v>
      </c>
      <c r="C185" s="288">
        <f>Základ!C185</f>
        <v>0</v>
      </c>
      <c r="D185" s="273">
        <f>SUM(Základ!D185,Základ!F185,Základ!N185,Základ!P185)</f>
        <v>0</v>
      </c>
      <c r="E185" s="273">
        <f>SUM(Základ!E185,Základ!G185,Základ!O185,Základ!Q185)</f>
        <v>0</v>
      </c>
      <c r="F185" s="273">
        <f t="shared" si="0"/>
        <v>0</v>
      </c>
      <c r="G185" s="273">
        <f>SUM(Základ!I185,Základ!S185)</f>
        <v>0</v>
      </c>
      <c r="H185" s="273"/>
      <c r="I185" s="277"/>
      <c r="J185" s="277"/>
      <c r="K185" s="277"/>
      <c r="L185" s="277"/>
    </row>
    <row r="186" spans="1:12" ht="12.75" customHeight="1" x14ac:dyDescent="0.15">
      <c r="A186" s="292">
        <v>184</v>
      </c>
      <c r="B186" s="288">
        <f>Základ!B186</f>
        <v>0</v>
      </c>
      <c r="C186" s="288">
        <f>Základ!C186</f>
        <v>0</v>
      </c>
      <c r="D186" s="273">
        <f>SUM(Základ!D186,Základ!F186,Základ!N186,Základ!P186)</f>
        <v>0</v>
      </c>
      <c r="E186" s="273">
        <f>SUM(Základ!E186,Základ!G186,Základ!O186,Základ!Q186)</f>
        <v>0</v>
      </c>
      <c r="F186" s="273">
        <f t="shared" si="0"/>
        <v>0</v>
      </c>
      <c r="G186" s="273">
        <f>SUM(Základ!I186,Základ!S186)</f>
        <v>0</v>
      </c>
      <c r="H186" s="273"/>
      <c r="I186" s="277"/>
      <c r="J186" s="277"/>
      <c r="K186" s="277"/>
      <c r="L186" s="277"/>
    </row>
    <row r="187" spans="1:12" ht="12.75" customHeight="1" x14ac:dyDescent="0.15">
      <c r="A187" s="292">
        <v>185</v>
      </c>
      <c r="B187" s="288">
        <f>Základ!B187</f>
        <v>0</v>
      </c>
      <c r="C187" s="288">
        <f>Základ!C187</f>
        <v>0</v>
      </c>
      <c r="D187" s="273">
        <f>SUM(Základ!D187,Základ!F187,Základ!N187,Základ!P187)</f>
        <v>0</v>
      </c>
      <c r="E187" s="273">
        <f>SUM(Základ!E187,Základ!G187,Základ!O187,Základ!Q187)</f>
        <v>0</v>
      </c>
      <c r="F187" s="273">
        <f t="shared" si="0"/>
        <v>0</v>
      </c>
      <c r="G187" s="273">
        <f>SUM(Základ!I187,Základ!S187)</f>
        <v>0</v>
      </c>
      <c r="H187" s="273"/>
      <c r="I187" s="277"/>
      <c r="J187" s="277"/>
      <c r="K187" s="277"/>
      <c r="L187" s="277"/>
    </row>
    <row r="188" spans="1:12" ht="12.75" customHeight="1" x14ac:dyDescent="0.15">
      <c r="A188" s="292">
        <v>186</v>
      </c>
      <c r="B188" s="288">
        <f>Základ!B188</f>
        <v>0</v>
      </c>
      <c r="C188" s="288">
        <f>Základ!C188</f>
        <v>0</v>
      </c>
      <c r="D188" s="273">
        <f>SUM(Základ!D188,Základ!F188,Základ!N188,Základ!P188)</f>
        <v>0</v>
      </c>
      <c r="E188" s="273">
        <f>SUM(Základ!E188,Základ!G188,Základ!O188,Základ!Q188)</f>
        <v>0</v>
      </c>
      <c r="F188" s="273">
        <f t="shared" si="0"/>
        <v>0</v>
      </c>
      <c r="G188" s="273">
        <f>SUM(Základ!I188,Základ!S188)</f>
        <v>0</v>
      </c>
      <c r="H188" s="273"/>
      <c r="I188" s="277"/>
      <c r="J188" s="277"/>
      <c r="K188" s="277"/>
      <c r="L188" s="277"/>
    </row>
    <row r="189" spans="1:12" ht="12.75" customHeight="1" x14ac:dyDescent="0.15">
      <c r="A189" s="292">
        <v>187</v>
      </c>
      <c r="B189" s="288">
        <f>Základ!B189</f>
        <v>0</v>
      </c>
      <c r="C189" s="288">
        <f>Základ!C189</f>
        <v>0</v>
      </c>
      <c r="D189" s="273">
        <f>SUM(Základ!D189,Základ!F189,Základ!N189,Základ!P189)</f>
        <v>0</v>
      </c>
      <c r="E189" s="273">
        <f>SUM(Základ!E189,Základ!G189,Základ!O189,Základ!Q189)</f>
        <v>0</v>
      </c>
      <c r="F189" s="273">
        <f t="shared" si="0"/>
        <v>0</v>
      </c>
      <c r="G189" s="273">
        <f>SUM(Základ!I189,Základ!S189)</f>
        <v>0</v>
      </c>
      <c r="H189" s="273"/>
      <c r="I189" s="277"/>
      <c r="J189" s="277"/>
      <c r="K189" s="277"/>
      <c r="L189" s="277"/>
    </row>
    <row r="190" spans="1:12" ht="12.75" customHeight="1" x14ac:dyDescent="0.15">
      <c r="A190" s="292">
        <v>188</v>
      </c>
      <c r="B190" s="288">
        <f>Základ!B190</f>
        <v>0</v>
      </c>
      <c r="C190" s="288">
        <f>Základ!C190</f>
        <v>0</v>
      </c>
      <c r="D190" s="273">
        <f>SUM(Základ!D190,Základ!F190,Základ!N190,Základ!P190)</f>
        <v>0</v>
      </c>
      <c r="E190" s="273">
        <f>SUM(Základ!E190,Základ!G190,Základ!O190,Základ!Q190)</f>
        <v>0</v>
      </c>
      <c r="F190" s="273">
        <f t="shared" si="0"/>
        <v>0</v>
      </c>
      <c r="G190" s="273">
        <f>SUM(Základ!I190,Základ!S190)</f>
        <v>0</v>
      </c>
      <c r="H190" s="273"/>
      <c r="I190" s="277"/>
      <c r="J190" s="277"/>
      <c r="K190" s="277"/>
      <c r="L190" s="277"/>
    </row>
    <row r="191" spans="1:12" ht="12.75" customHeight="1" x14ac:dyDescent="0.15">
      <c r="A191" s="292">
        <v>189</v>
      </c>
      <c r="B191" s="288">
        <f>Základ!B191</f>
        <v>0</v>
      </c>
      <c r="C191" s="288">
        <f>Základ!C191</f>
        <v>0</v>
      </c>
      <c r="D191" s="273">
        <f>SUM(Základ!D191,Základ!F191,Základ!N191,Základ!P191)</f>
        <v>0</v>
      </c>
      <c r="E191" s="273">
        <f>SUM(Základ!E191,Základ!G191,Základ!O191,Základ!Q191)</f>
        <v>0</v>
      </c>
      <c r="F191" s="273">
        <f t="shared" si="0"/>
        <v>0</v>
      </c>
      <c r="G191" s="273">
        <f>SUM(Základ!I191,Základ!S191)</f>
        <v>0</v>
      </c>
      <c r="H191" s="273"/>
      <c r="I191" s="277"/>
      <c r="J191" s="277"/>
      <c r="K191" s="277"/>
      <c r="L191" s="277"/>
    </row>
    <row r="192" spans="1:12" ht="12.75" customHeight="1" x14ac:dyDescent="0.15">
      <c r="A192" s="291">
        <v>190</v>
      </c>
      <c r="B192" s="288">
        <f>Základ!B192</f>
        <v>0</v>
      </c>
      <c r="C192" s="288">
        <f>Základ!C192</f>
        <v>0</v>
      </c>
      <c r="D192" s="273">
        <f>SUM(Základ!D192,Základ!F192,Základ!N192,Základ!P192)</f>
        <v>0</v>
      </c>
      <c r="E192" s="273">
        <f>SUM(Základ!E192,Základ!G192,Základ!O192,Základ!Q192)</f>
        <v>0</v>
      </c>
      <c r="F192" s="273">
        <f t="shared" si="0"/>
        <v>0</v>
      </c>
      <c r="G192" s="273">
        <f>SUM(Základ!I192,Základ!S192)</f>
        <v>0</v>
      </c>
      <c r="H192" s="273"/>
      <c r="I192" s="277"/>
      <c r="J192" s="277"/>
      <c r="K192" s="277"/>
      <c r="L192" s="277"/>
    </row>
    <row r="193" spans="1:12" ht="12.75" customHeight="1" x14ac:dyDescent="0.15">
      <c r="A193" s="291">
        <v>191</v>
      </c>
      <c r="B193" s="288">
        <f>Základ!B193</f>
        <v>0</v>
      </c>
      <c r="C193" s="288">
        <f>Základ!C193</f>
        <v>0</v>
      </c>
      <c r="D193" s="273">
        <f>SUM(Základ!D193,Základ!F193,Základ!N193,Základ!P193)</f>
        <v>0</v>
      </c>
      <c r="E193" s="273">
        <f>SUM(Základ!E193,Základ!G193,Základ!O193,Základ!Q193)</f>
        <v>0</v>
      </c>
      <c r="F193" s="273">
        <f t="shared" si="0"/>
        <v>0</v>
      </c>
      <c r="G193" s="273">
        <f>SUM(Základ!I193,Základ!S193)</f>
        <v>0</v>
      </c>
      <c r="H193" s="273"/>
      <c r="I193" s="277"/>
      <c r="J193" s="277"/>
      <c r="K193" s="277"/>
      <c r="L193" s="277"/>
    </row>
    <row r="194" spans="1:12" ht="12.75" customHeight="1" x14ac:dyDescent="0.15">
      <c r="A194" s="291">
        <v>192</v>
      </c>
      <c r="B194" s="288">
        <f>Základ!B194</f>
        <v>0</v>
      </c>
      <c r="C194" s="288">
        <f>Základ!C194</f>
        <v>0</v>
      </c>
      <c r="D194" s="273">
        <f>SUM(Základ!D194,Základ!F194,Základ!N194,Základ!P194)</f>
        <v>0</v>
      </c>
      <c r="E194" s="273">
        <f>SUM(Základ!E194,Základ!G194,Základ!O194,Základ!Q194)</f>
        <v>0</v>
      </c>
      <c r="F194" s="273">
        <f t="shared" si="0"/>
        <v>0</v>
      </c>
      <c r="G194" s="273">
        <f>SUM(Základ!I194,Základ!S194)</f>
        <v>0</v>
      </c>
      <c r="H194" s="273"/>
      <c r="I194" s="277"/>
      <c r="J194" s="277"/>
      <c r="K194" s="277"/>
      <c r="L194" s="277"/>
    </row>
    <row r="195" spans="1:12" ht="12.75" customHeight="1" x14ac:dyDescent="0.15">
      <c r="A195" s="291">
        <v>193</v>
      </c>
      <c r="B195" s="288">
        <f>Základ!B195</f>
        <v>0</v>
      </c>
      <c r="C195" s="288">
        <f>Základ!C195</f>
        <v>0</v>
      </c>
      <c r="D195" s="273">
        <f>SUM(Základ!D195,Základ!F195,Základ!N195,Základ!P195)</f>
        <v>0</v>
      </c>
      <c r="E195" s="273">
        <f>SUM(Základ!E195,Základ!G195,Základ!O195,Základ!Q195)</f>
        <v>0</v>
      </c>
      <c r="F195" s="273">
        <f t="shared" si="0"/>
        <v>0</v>
      </c>
      <c r="G195" s="273">
        <f>SUM(Základ!I195,Základ!S195)</f>
        <v>0</v>
      </c>
      <c r="H195" s="273"/>
      <c r="I195" s="277"/>
      <c r="J195" s="277"/>
      <c r="K195" s="277"/>
      <c r="L195" s="277"/>
    </row>
    <row r="196" spans="1:12" ht="12.75" customHeight="1" x14ac:dyDescent="0.15">
      <c r="A196" s="291">
        <v>194</v>
      </c>
      <c r="B196" s="288">
        <f>Základ!B196</f>
        <v>0</v>
      </c>
      <c r="C196" s="288">
        <f>Základ!C196</f>
        <v>0</v>
      </c>
      <c r="D196" s="273">
        <f>SUM(Základ!D196,Základ!F196,Základ!N196,Základ!P196)</f>
        <v>0</v>
      </c>
      <c r="E196" s="273">
        <f>SUM(Základ!E196,Základ!G196,Základ!O196,Základ!Q196)</f>
        <v>0</v>
      </c>
      <c r="F196" s="273">
        <f t="shared" si="0"/>
        <v>0</v>
      </c>
      <c r="G196" s="273">
        <f>SUM(Základ!I196,Základ!S196)</f>
        <v>0</v>
      </c>
      <c r="H196" s="273"/>
      <c r="I196" s="277"/>
      <c r="J196" s="277"/>
      <c r="K196" s="277"/>
      <c r="L196" s="277"/>
    </row>
    <row r="197" spans="1:12" ht="12.75" customHeight="1" x14ac:dyDescent="0.15">
      <c r="A197" s="291">
        <v>195</v>
      </c>
      <c r="B197" s="288">
        <f>Základ!B197</f>
        <v>0</v>
      </c>
      <c r="C197" s="288">
        <f>Základ!C197</f>
        <v>0</v>
      </c>
      <c r="D197" s="273">
        <f>SUM(Základ!D197,Základ!F197,Základ!N197,Základ!P197)</f>
        <v>0</v>
      </c>
      <c r="E197" s="273">
        <f>SUM(Základ!E197,Základ!G197,Základ!O197,Základ!Q197)</f>
        <v>0</v>
      </c>
      <c r="F197" s="273">
        <f t="shared" si="0"/>
        <v>0</v>
      </c>
      <c r="G197" s="273">
        <f>SUM(Základ!I197,Základ!S197)</f>
        <v>0</v>
      </c>
      <c r="H197" s="273"/>
      <c r="I197" s="277"/>
      <c r="J197" s="277"/>
      <c r="K197" s="277"/>
      <c r="L197" s="277"/>
    </row>
    <row r="198" spans="1:12" ht="12.75" customHeight="1" x14ac:dyDescent="0.15">
      <c r="A198" s="291">
        <v>196</v>
      </c>
      <c r="B198" s="288">
        <f>Základ!B198</f>
        <v>0</v>
      </c>
      <c r="C198" s="288">
        <f>Základ!C198</f>
        <v>0</v>
      </c>
      <c r="D198" s="273">
        <f>SUM(Základ!D198,Základ!F198,Základ!N198,Základ!P198)</f>
        <v>0</v>
      </c>
      <c r="E198" s="273">
        <f>SUM(Základ!E198,Základ!G198,Základ!O198,Základ!Q198)</f>
        <v>0</v>
      </c>
      <c r="F198" s="273">
        <f t="shared" si="0"/>
        <v>0</v>
      </c>
      <c r="G198" s="273">
        <f>SUM(Základ!I198,Základ!S198)</f>
        <v>0</v>
      </c>
      <c r="H198" s="273"/>
      <c r="I198" s="277"/>
      <c r="J198" s="277"/>
      <c r="K198" s="277"/>
      <c r="L198" s="277"/>
    </row>
    <row r="199" spans="1:12" ht="12.75" customHeight="1" x14ac:dyDescent="0.15">
      <c r="A199" s="292">
        <v>197</v>
      </c>
      <c r="B199" s="288">
        <f>Základ!B199</f>
        <v>0</v>
      </c>
      <c r="C199" s="288">
        <f>Základ!C199</f>
        <v>0</v>
      </c>
      <c r="D199" s="273">
        <f>SUM(Základ!D199,Základ!F199,Základ!N199,Základ!P199)</f>
        <v>0</v>
      </c>
      <c r="E199" s="273">
        <f>SUM(Základ!E199,Základ!G199,Základ!O199,Základ!Q199)</f>
        <v>0</v>
      </c>
      <c r="F199" s="273">
        <f t="shared" si="0"/>
        <v>0</v>
      </c>
      <c r="G199" s="273">
        <f>SUM(Základ!I199,Základ!S199)</f>
        <v>0</v>
      </c>
      <c r="H199" s="273"/>
      <c r="I199" s="277"/>
      <c r="J199" s="277"/>
      <c r="K199" s="277"/>
      <c r="L199" s="277"/>
    </row>
    <row r="200" spans="1:12" ht="12.75" customHeight="1" x14ac:dyDescent="0.15">
      <c r="A200" s="292">
        <v>198</v>
      </c>
      <c r="B200" s="288">
        <f>Základ!B200</f>
        <v>0</v>
      </c>
      <c r="C200" s="288">
        <f>Základ!C200</f>
        <v>0</v>
      </c>
      <c r="D200" s="273">
        <f>SUM(Základ!D200,Základ!F200,Základ!N200,Základ!P200)</f>
        <v>0</v>
      </c>
      <c r="E200" s="273">
        <f>SUM(Základ!E200,Základ!G200,Základ!O200,Základ!Q200)</f>
        <v>0</v>
      </c>
      <c r="F200" s="273">
        <f t="shared" si="0"/>
        <v>0</v>
      </c>
      <c r="G200" s="273">
        <f>SUM(Základ!I200,Základ!S200)</f>
        <v>0</v>
      </c>
      <c r="H200" s="273"/>
      <c r="I200" s="277"/>
      <c r="J200" s="277"/>
      <c r="K200" s="277"/>
      <c r="L200" s="277"/>
    </row>
    <row r="201" spans="1:12" ht="12.75" customHeight="1" x14ac:dyDescent="0.15">
      <c r="A201" s="292">
        <v>199</v>
      </c>
      <c r="B201" s="288">
        <f>Základ!B201</f>
        <v>0</v>
      </c>
      <c r="C201" s="288">
        <f>Základ!C201</f>
        <v>0</v>
      </c>
      <c r="D201" s="273">
        <f>SUM(Základ!D201,Základ!F201,Základ!N201,Základ!P201)</f>
        <v>0</v>
      </c>
      <c r="E201" s="273">
        <f>SUM(Základ!E201,Základ!G201,Základ!O201,Základ!Q201)</f>
        <v>0</v>
      </c>
      <c r="F201" s="273">
        <f t="shared" si="0"/>
        <v>0</v>
      </c>
      <c r="G201" s="273">
        <f>SUM(Základ!I201,Základ!S201)</f>
        <v>0</v>
      </c>
      <c r="H201" s="273"/>
      <c r="I201" s="277"/>
      <c r="J201" s="277"/>
      <c r="K201" s="277"/>
      <c r="L201" s="277"/>
    </row>
    <row r="202" spans="1:12" ht="12.75" customHeight="1" x14ac:dyDescent="0.15">
      <c r="A202" s="292">
        <v>200</v>
      </c>
      <c r="B202" s="288">
        <f>Základ!B202</f>
        <v>0</v>
      </c>
      <c r="C202" s="288">
        <f>Základ!C202</f>
        <v>0</v>
      </c>
      <c r="D202" s="273">
        <f>SUM(Základ!D202,Základ!F202,Základ!N202,Základ!P202)</f>
        <v>0</v>
      </c>
      <c r="E202" s="273">
        <f>SUM(Základ!E202,Základ!G202,Základ!O202,Základ!Q202)</f>
        <v>0</v>
      </c>
      <c r="F202" s="273">
        <f t="shared" si="0"/>
        <v>0</v>
      </c>
      <c r="G202" s="273">
        <f>SUM(Základ!I202,Základ!S202)</f>
        <v>0</v>
      </c>
      <c r="H202" s="273"/>
      <c r="I202" s="277"/>
      <c r="J202" s="277"/>
      <c r="K202" s="277"/>
      <c r="L202" s="277"/>
    </row>
    <row r="203" spans="1:12" ht="12.75" customHeight="1" x14ac:dyDescent="0.15">
      <c r="A203" s="292">
        <v>201</v>
      </c>
      <c r="B203" s="288">
        <f>Základ!B203</f>
        <v>0</v>
      </c>
      <c r="C203" s="288">
        <f>Základ!C203</f>
        <v>0</v>
      </c>
      <c r="D203" s="273">
        <f>SUM(Základ!D203,Základ!F203,Základ!N203,Základ!P203)</f>
        <v>0</v>
      </c>
      <c r="E203" s="273">
        <f>SUM(Základ!E203,Základ!G203,Základ!O203,Základ!Q203)</f>
        <v>0</v>
      </c>
      <c r="F203" s="273">
        <f t="shared" si="0"/>
        <v>0</v>
      </c>
      <c r="G203" s="273">
        <f>SUM(Základ!I203,Základ!S203)</f>
        <v>0</v>
      </c>
      <c r="H203" s="273"/>
      <c r="I203" s="277"/>
      <c r="J203" s="277"/>
      <c r="K203" s="277"/>
      <c r="L203" s="277"/>
    </row>
    <row r="204" spans="1:12" ht="12.75" customHeight="1" x14ac:dyDescent="0.15">
      <c r="A204" s="292">
        <v>202</v>
      </c>
      <c r="B204" s="288">
        <f>Základ!B204</f>
        <v>0</v>
      </c>
      <c r="C204" s="288">
        <f>Základ!C204</f>
        <v>0</v>
      </c>
      <c r="D204" s="273">
        <f>SUM(Základ!D204,Základ!F204,Základ!N204,Základ!P204)</f>
        <v>0</v>
      </c>
      <c r="E204" s="273">
        <f>SUM(Základ!E204,Základ!G204,Základ!O204,Základ!Q204)</f>
        <v>0</v>
      </c>
      <c r="F204" s="273">
        <f t="shared" si="0"/>
        <v>0</v>
      </c>
      <c r="G204" s="273">
        <f>SUM(Základ!I204,Základ!S204)</f>
        <v>0</v>
      </c>
      <c r="H204" s="273"/>
      <c r="I204" s="277"/>
      <c r="J204" s="277"/>
      <c r="K204" s="277"/>
      <c r="L204" s="277"/>
    </row>
    <row r="205" spans="1:12" ht="12.75" customHeight="1" x14ac:dyDescent="0.15">
      <c r="A205" s="292">
        <v>203</v>
      </c>
      <c r="B205" s="288">
        <f>Základ!B205</f>
        <v>0</v>
      </c>
      <c r="C205" s="288">
        <f>Základ!C205</f>
        <v>0</v>
      </c>
      <c r="D205" s="273">
        <f>SUM(Základ!D205,Základ!F205,Základ!N205,Základ!P205)</f>
        <v>0</v>
      </c>
      <c r="E205" s="273">
        <f>SUM(Základ!E205,Základ!G205,Základ!O205,Základ!Q205)</f>
        <v>0</v>
      </c>
      <c r="F205" s="273">
        <f t="shared" si="0"/>
        <v>0</v>
      </c>
      <c r="G205" s="273">
        <f>SUM(Základ!I205,Základ!S205)</f>
        <v>0</v>
      </c>
      <c r="H205" s="273"/>
      <c r="I205" s="277"/>
      <c r="J205" s="277"/>
      <c r="K205" s="277"/>
      <c r="L205" s="277"/>
    </row>
    <row r="206" spans="1:12" ht="12.75" customHeight="1" x14ac:dyDescent="0.15">
      <c r="A206" s="291">
        <v>204</v>
      </c>
      <c r="B206" s="288">
        <f>Základ!B206</f>
        <v>0</v>
      </c>
      <c r="C206" s="288">
        <f>Základ!C206</f>
        <v>0</v>
      </c>
      <c r="D206" s="273">
        <f>SUM(Základ!D206,Základ!F206,Základ!N206,Základ!P206)</f>
        <v>0</v>
      </c>
      <c r="E206" s="273">
        <f>SUM(Základ!E206,Základ!G206,Základ!O206,Základ!Q206)</f>
        <v>0</v>
      </c>
      <c r="F206" s="273">
        <f t="shared" si="0"/>
        <v>0</v>
      </c>
      <c r="G206" s="273">
        <f>SUM(Základ!I206,Základ!S206)</f>
        <v>0</v>
      </c>
      <c r="H206" s="273"/>
      <c r="I206" s="277"/>
      <c r="J206" s="277"/>
      <c r="K206" s="277"/>
      <c r="L206" s="277"/>
    </row>
    <row r="207" spans="1:12" ht="12.75" customHeight="1" x14ac:dyDescent="0.15">
      <c r="A207" s="291">
        <v>205</v>
      </c>
      <c r="B207" s="288">
        <f>Základ!B207</f>
        <v>0</v>
      </c>
      <c r="C207" s="288">
        <f>Základ!C207</f>
        <v>0</v>
      </c>
      <c r="D207" s="273">
        <f>SUM(Základ!D207,Základ!F207,Základ!N207,Základ!P207)</f>
        <v>0</v>
      </c>
      <c r="E207" s="273">
        <f>SUM(Základ!E207,Základ!G207,Základ!O207,Základ!Q207)</f>
        <v>0</v>
      </c>
      <c r="F207" s="273">
        <f t="shared" si="0"/>
        <v>0</v>
      </c>
      <c r="G207" s="273">
        <f>SUM(Základ!I207,Základ!S207)</f>
        <v>0</v>
      </c>
      <c r="H207" s="273"/>
      <c r="I207" s="277"/>
      <c r="J207" s="277"/>
      <c r="K207" s="277"/>
      <c r="L207" s="277"/>
    </row>
    <row r="208" spans="1:12" ht="12.75" customHeight="1" x14ac:dyDescent="0.15">
      <c r="A208" s="291">
        <v>206</v>
      </c>
      <c r="B208" s="288">
        <f>Základ!B208</f>
        <v>0</v>
      </c>
      <c r="C208" s="288">
        <f>Základ!C208</f>
        <v>0</v>
      </c>
      <c r="D208" s="273">
        <f>SUM(Základ!D208,Základ!F208,Základ!N208,Základ!P208)</f>
        <v>0</v>
      </c>
      <c r="E208" s="273">
        <f>SUM(Základ!E208,Základ!G208,Základ!O208,Základ!Q208)</f>
        <v>0</v>
      </c>
      <c r="F208" s="273">
        <f t="shared" si="0"/>
        <v>0</v>
      </c>
      <c r="G208" s="273">
        <f>SUM(Základ!I208,Základ!S208)</f>
        <v>0</v>
      </c>
      <c r="H208" s="273"/>
      <c r="I208" s="277"/>
      <c r="J208" s="277"/>
      <c r="K208" s="277"/>
      <c r="L208" s="277"/>
    </row>
    <row r="209" spans="1:12" ht="12.75" customHeight="1" x14ac:dyDescent="0.15">
      <c r="A209" s="291">
        <v>207</v>
      </c>
      <c r="B209" s="288">
        <f>Základ!B209</f>
        <v>0</v>
      </c>
      <c r="C209" s="288">
        <f>Základ!C209</f>
        <v>0</v>
      </c>
      <c r="D209" s="273">
        <f>SUM(Základ!D209,Základ!F209,Základ!N209,Základ!P209)</f>
        <v>0</v>
      </c>
      <c r="E209" s="273">
        <f>SUM(Základ!E209,Základ!G209,Základ!O209,Základ!Q209)</f>
        <v>0</v>
      </c>
      <c r="F209" s="273">
        <f t="shared" si="0"/>
        <v>0</v>
      </c>
      <c r="G209" s="273">
        <f>SUM(Základ!I209,Základ!S209)</f>
        <v>0</v>
      </c>
      <c r="H209" s="273"/>
      <c r="I209" s="277"/>
      <c r="J209" s="277"/>
      <c r="K209" s="277"/>
      <c r="L209" s="277"/>
    </row>
    <row r="210" spans="1:12" ht="12.75" customHeight="1" x14ac:dyDescent="0.15">
      <c r="A210" s="291">
        <v>208</v>
      </c>
      <c r="B210" s="288">
        <f>Základ!B210</f>
        <v>0</v>
      </c>
      <c r="C210" s="288">
        <f>Základ!C210</f>
        <v>0</v>
      </c>
      <c r="D210" s="273">
        <f>SUM(Základ!D210,Základ!F210,Základ!N210,Základ!P210)</f>
        <v>0</v>
      </c>
      <c r="E210" s="273">
        <f>SUM(Základ!E210,Základ!G210,Základ!O210,Základ!Q210)</f>
        <v>0</v>
      </c>
      <c r="F210" s="273">
        <f t="shared" si="0"/>
        <v>0</v>
      </c>
      <c r="G210" s="273">
        <f>SUM(Základ!I210,Základ!S210)</f>
        <v>0</v>
      </c>
      <c r="H210" s="273"/>
      <c r="I210" s="277"/>
      <c r="J210" s="277"/>
      <c r="K210" s="277"/>
      <c r="L210" s="277"/>
    </row>
    <row r="211" spans="1:12" ht="12.75" customHeight="1" x14ac:dyDescent="0.15">
      <c r="A211" s="291">
        <v>209</v>
      </c>
      <c r="B211" s="288">
        <f>Základ!B211</f>
        <v>0</v>
      </c>
      <c r="C211" s="288">
        <f>Základ!C211</f>
        <v>0</v>
      </c>
      <c r="D211" s="273">
        <f>SUM(Základ!D211,Základ!F211,Základ!N211,Základ!P211)</f>
        <v>0</v>
      </c>
      <c r="E211" s="273">
        <f>SUM(Základ!E211,Základ!G211,Základ!O211,Základ!Q211)</f>
        <v>0</v>
      </c>
      <c r="F211" s="273">
        <f t="shared" si="0"/>
        <v>0</v>
      </c>
      <c r="G211" s="273">
        <f>SUM(Základ!I211,Základ!S211)</f>
        <v>0</v>
      </c>
      <c r="H211" s="273"/>
      <c r="I211" s="277"/>
      <c r="J211" s="277"/>
      <c r="K211" s="277"/>
      <c r="L211" s="277"/>
    </row>
    <row r="212" spans="1:12" ht="12.75" customHeight="1" x14ac:dyDescent="0.15">
      <c r="A212" s="291">
        <v>210</v>
      </c>
      <c r="B212" s="288">
        <f>Základ!B212</f>
        <v>0</v>
      </c>
      <c r="C212" s="288">
        <f>Základ!C212</f>
        <v>0</v>
      </c>
      <c r="D212" s="273">
        <f>SUM(Základ!D212,Základ!F212,Základ!N212,Základ!P212)</f>
        <v>0</v>
      </c>
      <c r="E212" s="273">
        <f>SUM(Základ!E212,Základ!G212,Základ!O212,Základ!Q212)</f>
        <v>0</v>
      </c>
      <c r="F212" s="273">
        <f t="shared" si="0"/>
        <v>0</v>
      </c>
      <c r="G212" s="273">
        <f>SUM(Základ!I212,Základ!S212)</f>
        <v>0</v>
      </c>
      <c r="H212" s="273"/>
      <c r="I212" s="277"/>
      <c r="J212" s="277"/>
      <c r="K212" s="277"/>
      <c r="L212" s="277"/>
    </row>
    <row r="213" spans="1:12" ht="12.75" customHeight="1" x14ac:dyDescent="0.15">
      <c r="A213" s="292">
        <v>211</v>
      </c>
      <c r="B213" s="288">
        <f>Základ!B213</f>
        <v>0</v>
      </c>
      <c r="C213" s="288">
        <f>Základ!C213</f>
        <v>0</v>
      </c>
      <c r="D213" s="273">
        <f>SUM(Základ!D213,Základ!F213,Základ!N213,Základ!P213)</f>
        <v>0</v>
      </c>
      <c r="E213" s="273">
        <f>SUM(Základ!E213,Základ!G213,Základ!O213,Základ!Q213)</f>
        <v>0</v>
      </c>
      <c r="F213" s="273">
        <f t="shared" si="0"/>
        <v>0</v>
      </c>
      <c r="G213" s="273">
        <f>SUM(Základ!I213,Základ!S213)</f>
        <v>0</v>
      </c>
      <c r="H213" s="273"/>
      <c r="I213" s="277"/>
      <c r="J213" s="277"/>
      <c r="K213" s="277"/>
      <c r="L213" s="277"/>
    </row>
    <row r="214" spans="1:12" ht="12.75" customHeight="1" x14ac:dyDescent="0.15">
      <c r="A214" s="292">
        <v>212</v>
      </c>
      <c r="B214" s="288">
        <f>Základ!B214</f>
        <v>0</v>
      </c>
      <c r="C214" s="288">
        <f>Základ!C214</f>
        <v>0</v>
      </c>
      <c r="D214" s="273">
        <f>SUM(Základ!D214,Základ!F214,Základ!N214,Základ!P214)</f>
        <v>0</v>
      </c>
      <c r="E214" s="273">
        <f>SUM(Základ!E214,Základ!G214,Základ!O214,Základ!Q214)</f>
        <v>0</v>
      </c>
      <c r="F214" s="273">
        <f t="shared" si="0"/>
        <v>0</v>
      </c>
      <c r="G214" s="273">
        <f>SUM(Základ!I214,Základ!S214)</f>
        <v>0</v>
      </c>
      <c r="H214" s="273"/>
      <c r="I214" s="277"/>
      <c r="J214" s="277"/>
      <c r="K214" s="277"/>
      <c r="L214" s="277"/>
    </row>
    <row r="215" spans="1:12" ht="12.75" customHeight="1" x14ac:dyDescent="0.15">
      <c r="A215" s="292">
        <v>213</v>
      </c>
      <c r="B215" s="288">
        <f>Základ!B215</f>
        <v>0</v>
      </c>
      <c r="C215" s="288">
        <f>Základ!C215</f>
        <v>0</v>
      </c>
      <c r="D215" s="273">
        <f>SUM(Základ!D215,Základ!F215,Základ!N215,Základ!P215)</f>
        <v>0</v>
      </c>
      <c r="E215" s="273">
        <f>SUM(Základ!E215,Základ!G215,Základ!O215,Základ!Q215)</f>
        <v>0</v>
      </c>
      <c r="F215" s="273">
        <f t="shared" si="0"/>
        <v>0</v>
      </c>
      <c r="G215" s="273">
        <f>SUM(Základ!I215,Základ!S215)</f>
        <v>0</v>
      </c>
      <c r="H215" s="273"/>
      <c r="I215" s="277"/>
      <c r="J215" s="277"/>
      <c r="K215" s="277"/>
      <c r="L215" s="277"/>
    </row>
    <row r="216" spans="1:12" ht="12.75" customHeight="1" x14ac:dyDescent="0.15">
      <c r="A216" s="292">
        <v>214</v>
      </c>
      <c r="B216" s="288">
        <f>Základ!B216</f>
        <v>0</v>
      </c>
      <c r="C216" s="288">
        <f>Základ!C216</f>
        <v>0</v>
      </c>
      <c r="D216" s="273">
        <f>SUM(Základ!D216,Základ!F216,Základ!N216,Základ!P216)</f>
        <v>0</v>
      </c>
      <c r="E216" s="273">
        <f>SUM(Základ!E216,Základ!G216,Základ!O216,Základ!Q216)</f>
        <v>0</v>
      </c>
      <c r="F216" s="273">
        <f t="shared" si="0"/>
        <v>0</v>
      </c>
      <c r="G216" s="273">
        <f>SUM(Základ!I216,Základ!S216)</f>
        <v>0</v>
      </c>
      <c r="H216" s="273"/>
      <c r="I216" s="277"/>
      <c r="J216" s="277"/>
      <c r="K216" s="277"/>
      <c r="L216" s="277"/>
    </row>
    <row r="217" spans="1:12" ht="12.75" customHeight="1" x14ac:dyDescent="0.15">
      <c r="A217" s="292">
        <v>215</v>
      </c>
      <c r="B217" s="288">
        <f>Základ!B217</f>
        <v>0</v>
      </c>
      <c r="C217" s="288">
        <f>Základ!C217</f>
        <v>0</v>
      </c>
      <c r="D217" s="273">
        <f>SUM(Základ!D217,Základ!F217,Základ!N217,Základ!P217)</f>
        <v>0</v>
      </c>
      <c r="E217" s="273">
        <f>SUM(Základ!E217,Základ!G217,Základ!O217,Základ!Q217)</f>
        <v>0</v>
      </c>
      <c r="F217" s="273">
        <f t="shared" si="0"/>
        <v>0</v>
      </c>
      <c r="G217" s="273">
        <f>SUM(Základ!I217,Základ!S217)</f>
        <v>0</v>
      </c>
      <c r="H217" s="273"/>
      <c r="I217" s="277"/>
      <c r="J217" s="277"/>
      <c r="K217" s="277"/>
      <c r="L217" s="277"/>
    </row>
    <row r="218" spans="1:12" ht="12.75" customHeight="1" x14ac:dyDescent="0.15">
      <c r="A218" s="292">
        <v>216</v>
      </c>
      <c r="B218" s="288">
        <f>Základ!B218</f>
        <v>0</v>
      </c>
      <c r="C218" s="288">
        <f>Základ!C218</f>
        <v>0</v>
      </c>
      <c r="D218" s="273">
        <f>SUM(Základ!D218,Základ!F218,Základ!N218,Základ!P218)</f>
        <v>0</v>
      </c>
      <c r="E218" s="273">
        <f>SUM(Základ!E218,Základ!G218,Základ!O218,Základ!Q218)</f>
        <v>0</v>
      </c>
      <c r="F218" s="273">
        <f t="shared" si="0"/>
        <v>0</v>
      </c>
      <c r="G218" s="273">
        <f>SUM(Základ!I218,Základ!S218)</f>
        <v>0</v>
      </c>
      <c r="H218" s="273"/>
      <c r="I218" s="277"/>
      <c r="J218" s="277"/>
      <c r="K218" s="277"/>
      <c r="L218" s="277"/>
    </row>
    <row r="219" spans="1:12" ht="12.75" customHeight="1" x14ac:dyDescent="0.15">
      <c r="A219" s="292">
        <v>217</v>
      </c>
      <c r="B219" s="288">
        <f>Základ!B219</f>
        <v>0</v>
      </c>
      <c r="C219" s="288">
        <f>Základ!C219</f>
        <v>0</v>
      </c>
      <c r="D219" s="273">
        <f>SUM(Základ!D219,Základ!F219,Základ!N219,Základ!P219)</f>
        <v>0</v>
      </c>
      <c r="E219" s="273">
        <f>SUM(Základ!E219,Základ!G219,Základ!O219,Základ!Q219)</f>
        <v>0</v>
      </c>
      <c r="F219" s="273">
        <f t="shared" si="0"/>
        <v>0</v>
      </c>
      <c r="G219" s="273">
        <f>SUM(Základ!I219,Základ!S219)</f>
        <v>0</v>
      </c>
      <c r="H219" s="273"/>
      <c r="I219" s="277"/>
      <c r="J219" s="277"/>
      <c r="K219" s="277"/>
      <c r="L219" s="277"/>
    </row>
    <row r="220" spans="1:12" ht="12.75" customHeight="1" x14ac:dyDescent="0.15">
      <c r="A220" s="291">
        <v>218</v>
      </c>
      <c r="B220" s="288">
        <f>Základ!B220</f>
        <v>0</v>
      </c>
      <c r="C220" s="288">
        <f>Základ!C220</f>
        <v>0</v>
      </c>
      <c r="D220" s="273">
        <f>SUM(Základ!D220,Základ!F220,Základ!N220,Základ!P220)</f>
        <v>0</v>
      </c>
      <c r="E220" s="273">
        <f>SUM(Základ!E220,Základ!G220,Základ!O220,Základ!Q220)</f>
        <v>0</v>
      </c>
      <c r="F220" s="273">
        <f t="shared" si="0"/>
        <v>0</v>
      </c>
      <c r="G220" s="273">
        <f>SUM(Základ!I220,Základ!S220)</f>
        <v>0</v>
      </c>
      <c r="H220" s="273"/>
      <c r="I220" s="277"/>
      <c r="J220" s="277"/>
      <c r="K220" s="277"/>
      <c r="L220" s="277"/>
    </row>
    <row r="221" spans="1:12" ht="12.75" customHeight="1" x14ac:dyDescent="0.15">
      <c r="A221" s="291">
        <v>219</v>
      </c>
      <c r="B221" s="288">
        <f>Základ!B221</f>
        <v>0</v>
      </c>
      <c r="C221" s="288">
        <f>Základ!C221</f>
        <v>0</v>
      </c>
      <c r="D221" s="273">
        <f>SUM(Základ!D221,Základ!F221,Základ!N221,Základ!P221)</f>
        <v>0</v>
      </c>
      <c r="E221" s="273">
        <f>SUM(Základ!E221,Základ!G221,Základ!O221,Základ!Q221)</f>
        <v>0</v>
      </c>
      <c r="F221" s="273">
        <f t="shared" si="0"/>
        <v>0</v>
      </c>
      <c r="G221" s="273">
        <f>SUM(Základ!I221,Základ!S221)</f>
        <v>0</v>
      </c>
      <c r="H221" s="273"/>
      <c r="I221" s="277"/>
      <c r="J221" s="277"/>
      <c r="K221" s="277"/>
      <c r="L221" s="277"/>
    </row>
    <row r="222" spans="1:12" ht="12.75" customHeight="1" x14ac:dyDescent="0.15">
      <c r="A222" s="291">
        <v>220</v>
      </c>
      <c r="B222" s="288">
        <f>Základ!B222</f>
        <v>0</v>
      </c>
      <c r="C222" s="288">
        <f>Základ!C222</f>
        <v>0</v>
      </c>
      <c r="D222" s="273">
        <f>SUM(Základ!D222,Základ!F222,Základ!N222,Základ!P222)</f>
        <v>0</v>
      </c>
      <c r="E222" s="273">
        <f>SUM(Základ!E222,Základ!G222,Základ!O222,Základ!Q222)</f>
        <v>0</v>
      </c>
      <c r="F222" s="273">
        <f t="shared" si="0"/>
        <v>0</v>
      </c>
      <c r="G222" s="273">
        <f>SUM(Základ!I222,Základ!S222)</f>
        <v>0</v>
      </c>
      <c r="H222" s="273"/>
      <c r="I222" s="277"/>
      <c r="J222" s="277"/>
      <c r="K222" s="277"/>
      <c r="L222" s="277"/>
    </row>
    <row r="223" spans="1:12" ht="12.75" customHeight="1" x14ac:dyDescent="0.15">
      <c r="A223" s="291">
        <v>221</v>
      </c>
      <c r="B223" s="288">
        <f>Základ!B223</f>
        <v>0</v>
      </c>
      <c r="C223" s="288">
        <f>Základ!C223</f>
        <v>0</v>
      </c>
      <c r="D223" s="273">
        <f>SUM(Základ!D223,Základ!F223,Základ!N223,Základ!P223)</f>
        <v>0</v>
      </c>
      <c r="E223" s="273">
        <f>SUM(Základ!E223,Základ!G223,Základ!O223,Základ!Q223)</f>
        <v>0</v>
      </c>
      <c r="F223" s="273">
        <f t="shared" si="0"/>
        <v>0</v>
      </c>
      <c r="G223" s="273">
        <f>SUM(Základ!I223,Základ!S223)</f>
        <v>0</v>
      </c>
      <c r="H223" s="273"/>
      <c r="I223" s="277"/>
      <c r="J223" s="277"/>
      <c r="K223" s="277"/>
      <c r="L223" s="277"/>
    </row>
    <row r="224" spans="1:12" ht="12.75" customHeight="1" x14ac:dyDescent="0.15">
      <c r="A224" s="291">
        <v>222</v>
      </c>
      <c r="B224" s="288">
        <f>Základ!B224</f>
        <v>0</v>
      </c>
      <c r="C224" s="288">
        <f>Základ!C224</f>
        <v>0</v>
      </c>
      <c r="D224" s="273">
        <f>SUM(Základ!D224,Základ!F224,Základ!N224,Základ!P224)</f>
        <v>0</v>
      </c>
      <c r="E224" s="273">
        <f>SUM(Základ!E224,Základ!G224,Základ!O224,Základ!Q224)</f>
        <v>0</v>
      </c>
      <c r="F224" s="273">
        <f t="shared" si="0"/>
        <v>0</v>
      </c>
      <c r="G224" s="273">
        <f>SUM(Základ!I224,Základ!S224)</f>
        <v>0</v>
      </c>
      <c r="H224" s="273"/>
      <c r="I224" s="277"/>
      <c r="J224" s="277"/>
      <c r="K224" s="277"/>
      <c r="L224" s="277"/>
    </row>
    <row r="225" spans="1:12" ht="12.75" customHeight="1" x14ac:dyDescent="0.15">
      <c r="A225" s="291">
        <v>223</v>
      </c>
      <c r="B225" s="288">
        <f>Základ!B225</f>
        <v>0</v>
      </c>
      <c r="C225" s="288">
        <f>Základ!C225</f>
        <v>0</v>
      </c>
      <c r="D225" s="273">
        <f>SUM(Základ!D225,Základ!F225,Základ!N225,Základ!P225)</f>
        <v>0</v>
      </c>
      <c r="E225" s="273">
        <f>SUM(Základ!E225,Základ!G225,Základ!O225,Základ!Q225)</f>
        <v>0</v>
      </c>
      <c r="F225" s="273">
        <f t="shared" si="0"/>
        <v>0</v>
      </c>
      <c r="G225" s="273">
        <f>SUM(Základ!I225,Základ!S225)</f>
        <v>0</v>
      </c>
      <c r="H225" s="273"/>
      <c r="I225" s="277"/>
      <c r="J225" s="277"/>
      <c r="K225" s="277"/>
      <c r="L225" s="277"/>
    </row>
    <row r="226" spans="1:12" ht="12.75" customHeight="1" x14ac:dyDescent="0.15">
      <c r="A226" s="291">
        <v>224</v>
      </c>
      <c r="B226" s="288">
        <f>Základ!B226</f>
        <v>0</v>
      </c>
      <c r="C226" s="288">
        <f>Základ!C226</f>
        <v>0</v>
      </c>
      <c r="D226" s="273">
        <f>SUM(Základ!D226,Základ!F226,Základ!N226,Základ!P226)</f>
        <v>0</v>
      </c>
      <c r="E226" s="273">
        <f>SUM(Základ!E226,Základ!G226,Základ!O226,Základ!Q226)</f>
        <v>0</v>
      </c>
      <c r="F226" s="273">
        <f t="shared" si="0"/>
        <v>0</v>
      </c>
      <c r="G226" s="273">
        <f>SUM(Základ!I226,Základ!S226)</f>
        <v>0</v>
      </c>
      <c r="H226" s="273"/>
      <c r="I226" s="277"/>
      <c r="J226" s="277"/>
      <c r="K226" s="277"/>
      <c r="L226" s="277"/>
    </row>
    <row r="227" spans="1:12" ht="12.75" customHeight="1" x14ac:dyDescent="0.15">
      <c r="A227" s="292">
        <v>225</v>
      </c>
      <c r="B227" s="288">
        <f>Základ!B227</f>
        <v>0</v>
      </c>
      <c r="C227" s="288">
        <f>Základ!C227</f>
        <v>0</v>
      </c>
      <c r="D227" s="273">
        <f>SUM(Základ!D227,Základ!F227,Základ!N227,Základ!P227)</f>
        <v>0</v>
      </c>
      <c r="E227" s="273">
        <f>SUM(Základ!E227,Základ!G227,Základ!O227,Základ!Q227)</f>
        <v>0</v>
      </c>
      <c r="F227" s="273">
        <f t="shared" si="0"/>
        <v>0</v>
      </c>
      <c r="G227" s="273">
        <f>SUM(Základ!I227,Základ!S227)</f>
        <v>0</v>
      </c>
      <c r="H227" s="273"/>
      <c r="I227" s="277"/>
      <c r="J227" s="277"/>
      <c r="K227" s="277"/>
      <c r="L227" s="277"/>
    </row>
    <row r="228" spans="1:12" ht="12.75" customHeight="1" x14ac:dyDescent="0.15">
      <c r="A228" s="292">
        <v>226</v>
      </c>
      <c r="B228" s="288">
        <f>Základ!B228</f>
        <v>0</v>
      </c>
      <c r="C228" s="288">
        <f>Základ!C228</f>
        <v>0</v>
      </c>
      <c r="D228" s="273">
        <f>SUM(Základ!D228,Základ!F228,Základ!N228,Základ!P228)</f>
        <v>0</v>
      </c>
      <c r="E228" s="273">
        <f>SUM(Základ!E228,Základ!G228,Základ!O228,Základ!Q228)</f>
        <v>0</v>
      </c>
      <c r="F228" s="273">
        <f t="shared" si="0"/>
        <v>0</v>
      </c>
      <c r="G228" s="273">
        <f>SUM(Základ!I228,Základ!S228)</f>
        <v>0</v>
      </c>
      <c r="H228" s="273"/>
      <c r="I228" s="277"/>
      <c r="J228" s="277"/>
      <c r="K228" s="277"/>
      <c r="L228" s="277"/>
    </row>
    <row r="229" spans="1:12" ht="12.75" customHeight="1" x14ac:dyDescent="0.15">
      <c r="A229" s="292">
        <v>227</v>
      </c>
      <c r="B229" s="288">
        <f>Základ!B229</f>
        <v>0</v>
      </c>
      <c r="C229" s="288">
        <f>Základ!C229</f>
        <v>0</v>
      </c>
      <c r="D229" s="273">
        <f>SUM(Základ!D229,Základ!F229,Základ!N229,Základ!P229)</f>
        <v>0</v>
      </c>
      <c r="E229" s="273">
        <f>SUM(Základ!E229,Základ!G229,Základ!O229,Základ!Q229)</f>
        <v>0</v>
      </c>
      <c r="F229" s="273">
        <f t="shared" si="0"/>
        <v>0</v>
      </c>
      <c r="G229" s="273">
        <f>SUM(Základ!I229,Základ!S229)</f>
        <v>0</v>
      </c>
      <c r="H229" s="273"/>
      <c r="I229" s="277"/>
      <c r="J229" s="277"/>
      <c r="K229" s="277"/>
      <c r="L229" s="277"/>
    </row>
    <row r="230" spans="1:12" ht="12.75" customHeight="1" x14ac:dyDescent="0.15">
      <c r="A230" s="292">
        <v>228</v>
      </c>
      <c r="B230" s="288">
        <f>Základ!B230</f>
        <v>0</v>
      </c>
      <c r="C230" s="288">
        <f>Základ!C230</f>
        <v>0</v>
      </c>
      <c r="D230" s="273">
        <f>SUM(Základ!D230,Základ!F230,Základ!N230,Základ!P230)</f>
        <v>0</v>
      </c>
      <c r="E230" s="273">
        <f>SUM(Základ!E230,Základ!G230,Základ!O230,Základ!Q230)</f>
        <v>0</v>
      </c>
      <c r="F230" s="273">
        <f t="shared" si="0"/>
        <v>0</v>
      </c>
      <c r="G230" s="273">
        <f>SUM(Základ!I230,Základ!S230)</f>
        <v>0</v>
      </c>
      <c r="H230" s="273"/>
      <c r="I230" s="277"/>
      <c r="J230" s="277"/>
      <c r="K230" s="277"/>
      <c r="L230" s="277"/>
    </row>
    <row r="231" spans="1:12" ht="12.75" customHeight="1" x14ac:dyDescent="0.15">
      <c r="A231" s="292">
        <v>229</v>
      </c>
      <c r="B231" s="288">
        <f>Základ!B231</f>
        <v>0</v>
      </c>
      <c r="C231" s="288">
        <f>Základ!C231</f>
        <v>0</v>
      </c>
      <c r="D231" s="273">
        <f>SUM(Základ!D231,Základ!F231,Základ!N231,Základ!P231)</f>
        <v>0</v>
      </c>
      <c r="E231" s="273">
        <f>SUM(Základ!E231,Základ!G231,Základ!O231,Základ!Q231)</f>
        <v>0</v>
      </c>
      <c r="F231" s="273">
        <f t="shared" si="0"/>
        <v>0</v>
      </c>
      <c r="G231" s="273">
        <f>SUM(Základ!I231,Základ!S231)</f>
        <v>0</v>
      </c>
      <c r="H231" s="273"/>
      <c r="I231" s="277"/>
      <c r="J231" s="277"/>
      <c r="K231" s="277"/>
      <c r="L231" s="277"/>
    </row>
    <row r="232" spans="1:12" ht="12.75" customHeight="1" x14ac:dyDescent="0.15">
      <c r="A232" s="292">
        <v>230</v>
      </c>
      <c r="B232" s="288">
        <f>Základ!B232</f>
        <v>0</v>
      </c>
      <c r="C232" s="288">
        <f>Základ!C232</f>
        <v>0</v>
      </c>
      <c r="D232" s="273">
        <f>SUM(Základ!D232,Základ!F232,Základ!N232,Základ!P232)</f>
        <v>0</v>
      </c>
      <c r="E232" s="273">
        <f>SUM(Základ!E232,Základ!G232,Základ!O232,Základ!Q232)</f>
        <v>0</v>
      </c>
      <c r="F232" s="273">
        <f t="shared" si="0"/>
        <v>0</v>
      </c>
      <c r="G232" s="273">
        <f>SUM(Základ!I232,Základ!S232)</f>
        <v>0</v>
      </c>
      <c r="H232" s="273"/>
      <c r="I232" s="277"/>
      <c r="J232" s="277"/>
      <c r="K232" s="277"/>
      <c r="L232" s="277"/>
    </row>
    <row r="233" spans="1:12" ht="12.75" customHeight="1" x14ac:dyDescent="0.15">
      <c r="A233" s="292">
        <v>231</v>
      </c>
      <c r="B233" s="288">
        <f>Základ!B233</f>
        <v>0</v>
      </c>
      <c r="C233" s="288">
        <f>Základ!C233</f>
        <v>0</v>
      </c>
      <c r="D233" s="273">
        <f>SUM(Základ!D233,Základ!F233,Základ!N233,Základ!P233)</f>
        <v>0</v>
      </c>
      <c r="E233" s="273">
        <f>SUM(Základ!E233,Základ!G233,Základ!O233,Základ!Q233)</f>
        <v>0</v>
      </c>
      <c r="F233" s="273">
        <f t="shared" si="0"/>
        <v>0</v>
      </c>
      <c r="G233" s="273">
        <f>SUM(Základ!I233,Základ!S233)</f>
        <v>0</v>
      </c>
      <c r="H233" s="273"/>
      <c r="I233" s="277"/>
      <c r="J233" s="277"/>
      <c r="K233" s="277"/>
      <c r="L233" s="277"/>
    </row>
    <row r="234" spans="1:12" ht="12.75" customHeight="1" x14ac:dyDescent="0.15">
      <c r="A234" s="291">
        <v>232</v>
      </c>
      <c r="B234" s="288">
        <f>Základ!B234</f>
        <v>0</v>
      </c>
      <c r="C234" s="288">
        <f>Základ!C234</f>
        <v>0</v>
      </c>
      <c r="D234" s="273">
        <f>SUM(Základ!D234,Základ!F234,Základ!N234,Základ!P234)</f>
        <v>0</v>
      </c>
      <c r="E234" s="273">
        <f>SUM(Základ!E234,Základ!G234,Základ!O234,Základ!Q234)</f>
        <v>0</v>
      </c>
      <c r="F234" s="273">
        <f t="shared" si="0"/>
        <v>0</v>
      </c>
      <c r="G234" s="273">
        <f>SUM(Základ!I234,Základ!S234)</f>
        <v>0</v>
      </c>
      <c r="H234" s="273"/>
      <c r="I234" s="277"/>
      <c r="J234" s="277"/>
      <c r="K234" s="277"/>
      <c r="L234" s="277"/>
    </row>
    <row r="235" spans="1:12" ht="12.75" customHeight="1" x14ac:dyDescent="0.15">
      <c r="A235" s="291">
        <v>233</v>
      </c>
      <c r="B235" s="288">
        <f>Základ!B235</f>
        <v>0</v>
      </c>
      <c r="C235" s="288">
        <f>Základ!C235</f>
        <v>0</v>
      </c>
      <c r="D235" s="273">
        <f>SUM(Základ!D235,Základ!F235,Základ!N235,Základ!P235)</f>
        <v>0</v>
      </c>
      <c r="E235" s="273">
        <f>SUM(Základ!E235,Základ!G235,Základ!O235,Základ!Q235)</f>
        <v>0</v>
      </c>
      <c r="F235" s="273">
        <f t="shared" si="0"/>
        <v>0</v>
      </c>
      <c r="G235" s="273">
        <f>SUM(Základ!I235,Základ!S235)</f>
        <v>0</v>
      </c>
      <c r="H235" s="273"/>
      <c r="I235" s="277"/>
      <c r="J235" s="277"/>
      <c r="K235" s="277"/>
      <c r="L235" s="277"/>
    </row>
    <row r="236" spans="1:12" ht="12.75" customHeight="1" x14ac:dyDescent="0.15">
      <c r="A236" s="291">
        <v>234</v>
      </c>
      <c r="B236" s="288">
        <f>Základ!B236</f>
        <v>0</v>
      </c>
      <c r="C236" s="288">
        <f>Základ!C236</f>
        <v>0</v>
      </c>
      <c r="D236" s="273">
        <f>SUM(Základ!D236,Základ!F236,Základ!N236,Základ!P236)</f>
        <v>0</v>
      </c>
      <c r="E236" s="273">
        <f>SUM(Základ!E236,Základ!G236,Základ!O236,Základ!Q236)</f>
        <v>0</v>
      </c>
      <c r="F236" s="273">
        <f t="shared" si="0"/>
        <v>0</v>
      </c>
      <c r="G236" s="273">
        <f>SUM(Základ!I236,Základ!S236)</f>
        <v>0</v>
      </c>
      <c r="H236" s="273"/>
      <c r="I236" s="277"/>
      <c r="J236" s="277"/>
      <c r="K236" s="277"/>
      <c r="L236" s="277"/>
    </row>
    <row r="237" spans="1:12" ht="12.75" customHeight="1" x14ac:dyDescent="0.15">
      <c r="A237" s="291">
        <v>235</v>
      </c>
      <c r="B237" s="288">
        <f>Základ!B237</f>
        <v>0</v>
      </c>
      <c r="C237" s="288">
        <f>Základ!C237</f>
        <v>0</v>
      </c>
      <c r="D237" s="273">
        <f>SUM(Základ!D237,Základ!F237,Základ!N237,Základ!P237)</f>
        <v>0</v>
      </c>
      <c r="E237" s="273">
        <f>SUM(Základ!E237,Základ!G237,Základ!O237,Základ!Q237)</f>
        <v>0</v>
      </c>
      <c r="F237" s="273">
        <f t="shared" si="0"/>
        <v>0</v>
      </c>
      <c r="G237" s="273">
        <f>SUM(Základ!I237,Základ!S237)</f>
        <v>0</v>
      </c>
      <c r="H237" s="273"/>
      <c r="I237" s="277"/>
      <c r="J237" s="277"/>
      <c r="K237" s="277"/>
      <c r="L237" s="277"/>
    </row>
    <row r="238" spans="1:12" ht="12.75" customHeight="1" x14ac:dyDescent="0.15">
      <c r="A238" s="291">
        <v>236</v>
      </c>
      <c r="B238" s="288">
        <f>Základ!B238</f>
        <v>0</v>
      </c>
      <c r="C238" s="288">
        <f>Základ!C238</f>
        <v>0</v>
      </c>
      <c r="D238" s="273">
        <f>SUM(Základ!D238,Základ!F238,Základ!N238,Základ!P238)</f>
        <v>0</v>
      </c>
      <c r="E238" s="273">
        <f>SUM(Základ!E238,Základ!G238,Základ!O238,Základ!Q238)</f>
        <v>0</v>
      </c>
      <c r="F238" s="273">
        <f t="shared" si="0"/>
        <v>0</v>
      </c>
      <c r="G238" s="273">
        <f>SUM(Základ!I238,Základ!S238)</f>
        <v>0</v>
      </c>
      <c r="H238" s="273"/>
      <c r="I238" s="277"/>
      <c r="J238" s="277"/>
      <c r="K238" s="277"/>
      <c r="L238" s="277"/>
    </row>
    <row r="239" spans="1:12" ht="12.75" customHeight="1" x14ac:dyDescent="0.15">
      <c r="A239" s="291">
        <v>237</v>
      </c>
      <c r="B239" s="288">
        <f>Základ!B239</f>
        <v>0</v>
      </c>
      <c r="C239" s="288">
        <f>Základ!C239</f>
        <v>0</v>
      </c>
      <c r="D239" s="273">
        <f>SUM(Základ!D239,Základ!F239,Základ!N239,Základ!P239)</f>
        <v>0</v>
      </c>
      <c r="E239" s="273">
        <f>SUM(Základ!E239,Základ!G239,Základ!O239,Základ!Q239)</f>
        <v>0</v>
      </c>
      <c r="F239" s="273">
        <f t="shared" si="0"/>
        <v>0</v>
      </c>
      <c r="G239" s="273">
        <f>SUM(Základ!I239,Základ!S239)</f>
        <v>0</v>
      </c>
      <c r="H239" s="273"/>
      <c r="I239" s="277"/>
      <c r="J239" s="277"/>
      <c r="K239" s="277"/>
      <c r="L239" s="277"/>
    </row>
    <row r="240" spans="1:12" ht="12.75" customHeight="1" x14ac:dyDescent="0.15">
      <c r="A240" s="291">
        <v>238</v>
      </c>
      <c r="B240" s="288">
        <f>Základ!B240</f>
        <v>0</v>
      </c>
      <c r="C240" s="288">
        <f>Základ!C240</f>
        <v>0</v>
      </c>
      <c r="D240" s="273">
        <f>SUM(Základ!D240,Základ!F240,Základ!N240,Základ!P240)</f>
        <v>0</v>
      </c>
      <c r="E240" s="273">
        <f>SUM(Základ!E240,Základ!G240,Základ!O240,Základ!Q240)</f>
        <v>0</v>
      </c>
      <c r="F240" s="273">
        <f t="shared" si="0"/>
        <v>0</v>
      </c>
      <c r="G240" s="273">
        <f>SUM(Základ!I240,Základ!S240)</f>
        <v>0</v>
      </c>
      <c r="H240" s="273"/>
      <c r="I240" s="277"/>
      <c r="J240" s="277"/>
      <c r="K240" s="277"/>
      <c r="L240" s="277"/>
    </row>
    <row r="241" spans="1:12" ht="12.75" customHeight="1" x14ac:dyDescent="0.15">
      <c r="A241" s="292">
        <v>239</v>
      </c>
      <c r="B241" s="288">
        <f>Základ!B241</f>
        <v>0</v>
      </c>
      <c r="C241" s="288">
        <f>Základ!C241</f>
        <v>0</v>
      </c>
      <c r="D241" s="273">
        <f>SUM(Základ!D241,Základ!F241,Základ!N241,Základ!P241)</f>
        <v>0</v>
      </c>
      <c r="E241" s="273">
        <f>SUM(Základ!E241,Základ!G241,Základ!O241,Základ!Q241)</f>
        <v>0</v>
      </c>
      <c r="F241" s="273">
        <f t="shared" si="0"/>
        <v>0</v>
      </c>
      <c r="G241" s="273">
        <f>SUM(Základ!I241,Základ!S241)</f>
        <v>0</v>
      </c>
      <c r="H241" s="273"/>
      <c r="I241" s="277"/>
      <c r="J241" s="277"/>
      <c r="K241" s="277"/>
      <c r="L241" s="277"/>
    </row>
    <row r="242" spans="1:12" ht="12.75" customHeight="1" x14ac:dyDescent="0.15">
      <c r="A242" s="292">
        <v>240</v>
      </c>
      <c r="B242" s="288">
        <f>Základ!B242</f>
        <v>0</v>
      </c>
      <c r="C242" s="288">
        <f>Základ!C242</f>
        <v>0</v>
      </c>
      <c r="D242" s="273">
        <f>SUM(Základ!D242,Základ!F242,Základ!N242,Základ!P242)</f>
        <v>0</v>
      </c>
      <c r="E242" s="273">
        <f>SUM(Základ!E242,Základ!G242,Základ!O242,Základ!Q242)</f>
        <v>0</v>
      </c>
      <c r="F242" s="273">
        <f t="shared" si="0"/>
        <v>0</v>
      </c>
      <c r="G242" s="273">
        <f>SUM(Základ!I242,Základ!S242)</f>
        <v>0</v>
      </c>
      <c r="H242" s="273"/>
      <c r="I242" s="277"/>
      <c r="J242" s="277"/>
      <c r="K242" s="277"/>
      <c r="L242" s="277"/>
    </row>
    <row r="243" spans="1:12" ht="12.75" customHeight="1" x14ac:dyDescent="0.15">
      <c r="A243" s="292">
        <v>241</v>
      </c>
      <c r="B243" s="288">
        <f>Základ!B243</f>
        <v>0</v>
      </c>
      <c r="C243" s="288">
        <f>Základ!C243</f>
        <v>0</v>
      </c>
      <c r="D243" s="273">
        <f>SUM(Základ!D243,Základ!F243,Základ!N243,Základ!P243)</f>
        <v>0</v>
      </c>
      <c r="E243" s="273">
        <f>SUM(Základ!E243,Základ!G243,Základ!O243,Základ!Q243)</f>
        <v>0</v>
      </c>
      <c r="F243" s="273">
        <f t="shared" si="0"/>
        <v>0</v>
      </c>
      <c r="G243" s="273">
        <f>SUM(Základ!I243,Základ!S243)</f>
        <v>0</v>
      </c>
      <c r="H243" s="273"/>
      <c r="I243" s="277"/>
      <c r="J243" s="277"/>
      <c r="K243" s="277"/>
      <c r="L243" s="277"/>
    </row>
    <row r="244" spans="1:12" ht="12.75" customHeight="1" x14ac:dyDescent="0.15">
      <c r="A244" s="292">
        <v>242</v>
      </c>
      <c r="B244" s="288">
        <f>Základ!B244</f>
        <v>0</v>
      </c>
      <c r="C244" s="288">
        <f>Základ!C244</f>
        <v>0</v>
      </c>
      <c r="D244" s="273">
        <f>SUM(Základ!D244,Základ!F244,Základ!N244,Základ!P244)</f>
        <v>0</v>
      </c>
      <c r="E244" s="273">
        <f>SUM(Základ!E244,Základ!G244,Základ!O244,Základ!Q244)</f>
        <v>0</v>
      </c>
      <c r="F244" s="273">
        <f t="shared" si="0"/>
        <v>0</v>
      </c>
      <c r="G244" s="273">
        <f>SUM(Základ!I244,Základ!S244)</f>
        <v>0</v>
      </c>
      <c r="H244" s="273"/>
      <c r="I244" s="277"/>
      <c r="J244" s="277"/>
      <c r="K244" s="277"/>
      <c r="L244" s="277"/>
    </row>
    <row r="245" spans="1:12" ht="12.75" customHeight="1" x14ac:dyDescent="0.15">
      <c r="A245" s="292">
        <v>243</v>
      </c>
      <c r="B245" s="288">
        <f>Základ!B245</f>
        <v>0</v>
      </c>
      <c r="C245" s="288">
        <f>Základ!C245</f>
        <v>0</v>
      </c>
      <c r="D245" s="273">
        <f>SUM(Základ!D245,Základ!F245,Základ!N245,Základ!P245)</f>
        <v>0</v>
      </c>
      <c r="E245" s="273">
        <f>SUM(Základ!E245,Základ!G245,Základ!O245,Základ!Q245)</f>
        <v>0</v>
      </c>
      <c r="F245" s="273">
        <f t="shared" si="0"/>
        <v>0</v>
      </c>
      <c r="G245" s="273">
        <f>SUM(Základ!I245,Základ!S245)</f>
        <v>0</v>
      </c>
      <c r="H245" s="273"/>
      <c r="I245" s="277"/>
      <c r="J245" s="277"/>
      <c r="K245" s="277"/>
      <c r="L245" s="277"/>
    </row>
    <row r="246" spans="1:12" ht="12.75" customHeight="1" x14ac:dyDescent="0.15">
      <c r="A246" s="292">
        <v>244</v>
      </c>
      <c r="B246" s="288">
        <f>Základ!B246</f>
        <v>0</v>
      </c>
      <c r="C246" s="288">
        <f>Základ!C246</f>
        <v>0</v>
      </c>
      <c r="D246" s="273">
        <f>SUM(Základ!D246,Základ!F246,Základ!N246,Základ!P246)</f>
        <v>0</v>
      </c>
      <c r="E246" s="273">
        <f>SUM(Základ!E246,Základ!G246,Základ!O246,Základ!Q246)</f>
        <v>0</v>
      </c>
      <c r="F246" s="273">
        <f t="shared" si="0"/>
        <v>0</v>
      </c>
      <c r="G246" s="273">
        <f>SUM(Základ!I246,Základ!S246)</f>
        <v>0</v>
      </c>
      <c r="H246" s="273"/>
      <c r="I246" s="277"/>
      <c r="J246" s="277"/>
      <c r="K246" s="277"/>
      <c r="L246" s="277"/>
    </row>
    <row r="247" spans="1:12" ht="12.75" customHeight="1" x14ac:dyDescent="0.15">
      <c r="A247" s="292">
        <v>245</v>
      </c>
      <c r="B247" s="288">
        <f>Základ!B247</f>
        <v>0</v>
      </c>
      <c r="C247" s="288">
        <f>Základ!C247</f>
        <v>0</v>
      </c>
      <c r="D247" s="273">
        <f>SUM(Základ!D247,Základ!F247,Základ!N247,Základ!P247)</f>
        <v>0</v>
      </c>
      <c r="E247" s="273">
        <f>SUM(Základ!E247,Základ!G247,Základ!O247,Základ!Q247)</f>
        <v>0</v>
      </c>
      <c r="F247" s="273">
        <f t="shared" si="0"/>
        <v>0</v>
      </c>
      <c r="G247" s="273">
        <f>SUM(Základ!I247,Základ!S247)</f>
        <v>0</v>
      </c>
      <c r="H247" s="273"/>
      <c r="I247" s="277"/>
      <c r="J247" s="277"/>
      <c r="K247" s="277"/>
      <c r="L247" s="277"/>
    </row>
    <row r="248" spans="1:12" ht="12.75" customHeight="1" x14ac:dyDescent="0.15">
      <c r="A248" s="291">
        <v>246</v>
      </c>
      <c r="B248" s="288">
        <f>Základ!B248</f>
        <v>0</v>
      </c>
      <c r="C248" s="288">
        <f>Základ!C248</f>
        <v>0</v>
      </c>
      <c r="D248" s="273">
        <f>SUM(Základ!D248,Základ!F248,Základ!N248,Základ!P248)</f>
        <v>0</v>
      </c>
      <c r="E248" s="273">
        <f>SUM(Základ!E248,Základ!G248,Základ!O248,Základ!Q248)</f>
        <v>0</v>
      </c>
      <c r="F248" s="273">
        <f t="shared" si="0"/>
        <v>0</v>
      </c>
      <c r="G248" s="273">
        <f>SUM(Základ!I248,Základ!S248)</f>
        <v>0</v>
      </c>
      <c r="H248" s="273"/>
      <c r="I248" s="277"/>
      <c r="J248" s="277"/>
      <c r="K248" s="277"/>
      <c r="L248" s="277"/>
    </row>
    <row r="249" spans="1:12" ht="12.75" customHeight="1" x14ac:dyDescent="0.15">
      <c r="A249" s="291">
        <v>247</v>
      </c>
      <c r="B249" s="288">
        <f>Základ!B249</f>
        <v>0</v>
      </c>
      <c r="C249" s="288">
        <f>Základ!C249</f>
        <v>0</v>
      </c>
      <c r="D249" s="273">
        <f>SUM(Základ!D249,Základ!F249,Základ!N249,Základ!P249)</f>
        <v>0</v>
      </c>
      <c r="E249" s="273">
        <f>SUM(Základ!E249,Základ!G249,Základ!O249,Základ!Q249)</f>
        <v>0</v>
      </c>
      <c r="F249" s="273">
        <f t="shared" si="0"/>
        <v>0</v>
      </c>
      <c r="G249" s="273">
        <f>SUM(Základ!I249,Základ!S249)</f>
        <v>0</v>
      </c>
      <c r="H249" s="273"/>
      <c r="I249" s="277"/>
      <c r="J249" s="277"/>
      <c r="K249" s="277"/>
      <c r="L249" s="277"/>
    </row>
    <row r="250" spans="1:12" ht="12.75" customHeight="1" x14ac:dyDescent="0.15">
      <c r="A250" s="291">
        <v>248</v>
      </c>
      <c r="B250" s="288">
        <f>Základ!B250</f>
        <v>0</v>
      </c>
      <c r="C250" s="288">
        <f>Základ!C250</f>
        <v>0</v>
      </c>
      <c r="D250" s="273">
        <f>SUM(Základ!D250,Základ!F250,Základ!N250,Základ!P250)</f>
        <v>0</v>
      </c>
      <c r="E250" s="273">
        <f>SUM(Základ!E250,Základ!G250,Základ!O250,Základ!Q250)</f>
        <v>0</v>
      </c>
      <c r="F250" s="273">
        <f t="shared" si="0"/>
        <v>0</v>
      </c>
      <c r="G250" s="273">
        <f>SUM(Základ!I250,Základ!S250)</f>
        <v>0</v>
      </c>
      <c r="H250" s="273"/>
      <c r="I250" s="277"/>
      <c r="J250" s="277"/>
      <c r="K250" s="277"/>
      <c r="L250" s="277"/>
    </row>
    <row r="251" spans="1:12" ht="12.75" customHeight="1" x14ac:dyDescent="0.15">
      <c r="A251" s="291">
        <v>249</v>
      </c>
      <c r="B251" s="288">
        <f>Základ!B251</f>
        <v>0</v>
      </c>
      <c r="C251" s="288">
        <f>Základ!C251</f>
        <v>0</v>
      </c>
      <c r="D251" s="273">
        <f>SUM(Základ!D251,Základ!F251,Základ!N251,Základ!P251)</f>
        <v>0</v>
      </c>
      <c r="E251" s="273">
        <f>SUM(Základ!E251,Základ!G251,Základ!O251,Základ!Q251)</f>
        <v>0</v>
      </c>
      <c r="F251" s="273">
        <f t="shared" si="0"/>
        <v>0</v>
      </c>
      <c r="G251" s="273">
        <f>SUM(Základ!I251,Základ!S251)</f>
        <v>0</v>
      </c>
      <c r="H251" s="273"/>
      <c r="I251" s="277"/>
      <c r="J251" s="277"/>
      <c r="K251" s="277"/>
      <c r="L251" s="277"/>
    </row>
    <row r="252" spans="1:12" ht="12.75" customHeight="1" x14ac:dyDescent="0.15">
      <c r="A252" s="291">
        <v>250</v>
      </c>
      <c r="B252" s="288">
        <f>Základ!B252</f>
        <v>0</v>
      </c>
      <c r="C252" s="288">
        <f>Základ!C252</f>
        <v>0</v>
      </c>
      <c r="D252" s="273">
        <f>SUM(Základ!D252,Základ!F252,Základ!N252,Základ!P252)</f>
        <v>0</v>
      </c>
      <c r="E252" s="273">
        <f>SUM(Základ!E252,Základ!G252,Základ!O252,Základ!Q252)</f>
        <v>0</v>
      </c>
      <c r="F252" s="273">
        <f t="shared" si="0"/>
        <v>0</v>
      </c>
      <c r="G252" s="273">
        <f>SUM(Základ!I252,Základ!S252)</f>
        <v>0</v>
      </c>
      <c r="H252" s="273"/>
      <c r="I252" s="277"/>
      <c r="J252" s="277"/>
      <c r="K252" s="277"/>
      <c r="L252" s="277"/>
    </row>
    <row r="253" spans="1:12" ht="12.75" customHeight="1" x14ac:dyDescent="0.15">
      <c r="A253" s="291">
        <v>251</v>
      </c>
      <c r="B253" s="288">
        <f>Základ!B253</f>
        <v>0</v>
      </c>
      <c r="C253" s="288">
        <f>Základ!C253</f>
        <v>0</v>
      </c>
      <c r="D253" s="273">
        <f>SUM(Základ!D253,Základ!F253,Základ!N253,Základ!P253)</f>
        <v>0</v>
      </c>
      <c r="E253" s="273">
        <f>SUM(Základ!E253,Základ!G253,Základ!O253,Základ!Q253)</f>
        <v>0</v>
      </c>
      <c r="F253" s="273">
        <f t="shared" si="0"/>
        <v>0</v>
      </c>
      <c r="G253" s="273">
        <f>SUM(Základ!I253,Základ!S253)</f>
        <v>0</v>
      </c>
      <c r="H253" s="273"/>
      <c r="I253" s="277"/>
      <c r="J253" s="277"/>
      <c r="K253" s="277"/>
      <c r="L253" s="277"/>
    </row>
    <row r="254" spans="1:12" ht="12.75" customHeight="1" x14ac:dyDescent="0.15">
      <c r="A254" s="291">
        <v>252</v>
      </c>
      <c r="B254" s="288">
        <f>Základ!B254</f>
        <v>0</v>
      </c>
      <c r="C254" s="288">
        <f>Základ!C254</f>
        <v>0</v>
      </c>
      <c r="D254" s="273">
        <f>SUM(Základ!D254,Základ!F254,Základ!N254,Základ!P254)</f>
        <v>0</v>
      </c>
      <c r="E254" s="273">
        <f>SUM(Základ!E254,Základ!G254,Základ!O254,Základ!Q254)</f>
        <v>0</v>
      </c>
      <c r="F254" s="273">
        <f t="shared" si="0"/>
        <v>0</v>
      </c>
      <c r="G254" s="273">
        <f>SUM(Základ!I254,Základ!S254)</f>
        <v>0</v>
      </c>
      <c r="H254" s="273"/>
      <c r="I254" s="277"/>
      <c r="J254" s="277"/>
      <c r="K254" s="277"/>
      <c r="L254" s="277"/>
    </row>
    <row r="255" spans="1:12" ht="12.75" customHeight="1" x14ac:dyDescent="0.15">
      <c r="A255" s="292">
        <v>253</v>
      </c>
      <c r="B255" s="288">
        <f>Základ!B255</f>
        <v>0</v>
      </c>
      <c r="C255" s="288">
        <f>Základ!C255</f>
        <v>0</v>
      </c>
      <c r="D255" s="273">
        <f>SUM(Základ!D255,Základ!F255,Základ!N255,Základ!P255)</f>
        <v>0</v>
      </c>
      <c r="E255" s="273">
        <f>SUM(Základ!E255,Základ!G255,Základ!O255,Základ!Q255)</f>
        <v>0</v>
      </c>
      <c r="F255" s="273">
        <f t="shared" si="0"/>
        <v>0</v>
      </c>
      <c r="G255" s="273">
        <f>SUM(Základ!I255,Základ!S255)</f>
        <v>0</v>
      </c>
      <c r="H255" s="273"/>
      <c r="I255" s="277"/>
      <c r="J255" s="277"/>
      <c r="K255" s="277"/>
      <c r="L255" s="277"/>
    </row>
    <row r="256" spans="1:12" ht="12.75" customHeight="1" x14ac:dyDescent="0.15">
      <c r="A256" s="292">
        <v>254</v>
      </c>
      <c r="B256" s="288">
        <f>Základ!B256</f>
        <v>0</v>
      </c>
      <c r="C256" s="288">
        <f>Základ!C256</f>
        <v>0</v>
      </c>
      <c r="D256" s="273">
        <f>SUM(Základ!D256,Základ!F256,Základ!N256,Základ!P256)</f>
        <v>0</v>
      </c>
      <c r="E256" s="273">
        <f>SUM(Základ!E256,Základ!G256,Základ!O256,Základ!Q256)</f>
        <v>0</v>
      </c>
      <c r="F256" s="273">
        <f t="shared" si="0"/>
        <v>0</v>
      </c>
      <c r="G256" s="273">
        <f>SUM(Základ!I256,Základ!S256)</f>
        <v>0</v>
      </c>
      <c r="H256" s="273"/>
      <c r="I256" s="277"/>
      <c r="J256" s="277"/>
      <c r="K256" s="277"/>
      <c r="L256" s="277"/>
    </row>
    <row r="257" spans="1:12" ht="12.75" customHeight="1" x14ac:dyDescent="0.15">
      <c r="A257" s="292">
        <v>255</v>
      </c>
      <c r="B257" s="288">
        <f>Základ!B257</f>
        <v>0</v>
      </c>
      <c r="C257" s="288">
        <f>Základ!C257</f>
        <v>0</v>
      </c>
      <c r="D257" s="273">
        <f>SUM(Základ!D257,Základ!F257,Základ!N257,Základ!P257)</f>
        <v>0</v>
      </c>
      <c r="E257" s="273">
        <f>SUM(Základ!E257,Základ!G257,Základ!O257,Základ!Q257)</f>
        <v>0</v>
      </c>
      <c r="F257" s="273">
        <f t="shared" si="0"/>
        <v>0</v>
      </c>
      <c r="G257" s="273">
        <f>SUM(Základ!I257,Základ!S257)</f>
        <v>0</v>
      </c>
      <c r="H257" s="273"/>
      <c r="I257" s="277"/>
      <c r="J257" s="277"/>
      <c r="K257" s="277"/>
      <c r="L257" s="277"/>
    </row>
    <row r="258" spans="1:12" ht="12.75" customHeight="1" x14ac:dyDescent="0.15">
      <c r="A258" s="292">
        <v>256</v>
      </c>
      <c r="B258" s="288">
        <f>Základ!B258</f>
        <v>0</v>
      </c>
      <c r="C258" s="288">
        <f>Základ!C258</f>
        <v>0</v>
      </c>
      <c r="D258" s="273">
        <f>SUM(Základ!D258,Základ!F258,Základ!N258,Základ!P258)</f>
        <v>0</v>
      </c>
      <c r="E258" s="273">
        <f>SUM(Základ!E258,Základ!G258,Základ!O258,Základ!Q258)</f>
        <v>0</v>
      </c>
      <c r="F258" s="273">
        <f t="shared" ref="F258:F296" si="1">SUM(D258:E258)</f>
        <v>0</v>
      </c>
      <c r="G258" s="273">
        <f>SUM(Základ!I258,Základ!S258)</f>
        <v>0</v>
      </c>
      <c r="H258" s="273"/>
      <c r="I258" s="277"/>
      <c r="J258" s="277"/>
      <c r="K258" s="277"/>
      <c r="L258" s="277"/>
    </row>
    <row r="259" spans="1:12" ht="12.75" customHeight="1" x14ac:dyDescent="0.15">
      <c r="A259" s="292">
        <v>257</v>
      </c>
      <c r="B259" s="288">
        <f>Základ!B259</f>
        <v>0</v>
      </c>
      <c r="C259" s="288">
        <f>Základ!C259</f>
        <v>0</v>
      </c>
      <c r="D259" s="273">
        <f>SUM(Základ!D259,Základ!F259,Základ!N259,Základ!P259)</f>
        <v>0</v>
      </c>
      <c r="E259" s="273">
        <f>SUM(Základ!E259,Základ!G259,Základ!O259,Základ!Q259)</f>
        <v>0</v>
      </c>
      <c r="F259" s="273">
        <f t="shared" si="1"/>
        <v>0</v>
      </c>
      <c r="G259" s="273">
        <f>SUM(Základ!I259,Základ!S259)</f>
        <v>0</v>
      </c>
      <c r="H259" s="273"/>
      <c r="I259" s="277"/>
      <c r="J259" s="277"/>
      <c r="K259" s="277"/>
      <c r="L259" s="277"/>
    </row>
    <row r="260" spans="1:12" ht="12.75" customHeight="1" x14ac:dyDescent="0.15">
      <c r="A260" s="292">
        <v>258</v>
      </c>
      <c r="B260" s="288">
        <f>Základ!B260</f>
        <v>0</v>
      </c>
      <c r="C260" s="288">
        <f>Základ!C260</f>
        <v>0</v>
      </c>
      <c r="D260" s="273">
        <f>SUM(Základ!D260,Základ!F260,Základ!N260,Základ!P260)</f>
        <v>0</v>
      </c>
      <c r="E260" s="273">
        <f>SUM(Základ!E260,Základ!G260,Základ!O260,Základ!Q260)</f>
        <v>0</v>
      </c>
      <c r="F260" s="273">
        <f t="shared" si="1"/>
        <v>0</v>
      </c>
      <c r="G260" s="273">
        <f>SUM(Základ!I260,Základ!S260)</f>
        <v>0</v>
      </c>
      <c r="H260" s="273"/>
      <c r="I260" s="277"/>
      <c r="J260" s="277"/>
      <c r="K260" s="277"/>
      <c r="L260" s="277"/>
    </row>
    <row r="261" spans="1:12" ht="12.75" customHeight="1" x14ac:dyDescent="0.15">
      <c r="A261" s="292">
        <v>259</v>
      </c>
      <c r="B261" s="288">
        <f>Základ!B261</f>
        <v>0</v>
      </c>
      <c r="C261" s="288">
        <f>Základ!C261</f>
        <v>0</v>
      </c>
      <c r="D261" s="273">
        <f>SUM(Základ!D261,Základ!F261,Základ!N261,Základ!P261)</f>
        <v>0</v>
      </c>
      <c r="E261" s="273">
        <f>SUM(Základ!E261,Základ!G261,Základ!O261,Základ!Q261)</f>
        <v>0</v>
      </c>
      <c r="F261" s="273">
        <f t="shared" si="1"/>
        <v>0</v>
      </c>
      <c r="G261" s="273">
        <f>SUM(Základ!I261,Základ!S261)</f>
        <v>0</v>
      </c>
      <c r="H261" s="273"/>
      <c r="I261" s="277"/>
      <c r="J261" s="277"/>
      <c r="K261" s="277"/>
      <c r="L261" s="277"/>
    </row>
    <row r="262" spans="1:12" ht="12.75" customHeight="1" x14ac:dyDescent="0.15">
      <c r="A262" s="291">
        <v>260</v>
      </c>
      <c r="B262" s="288">
        <f>Základ!B262</f>
        <v>0</v>
      </c>
      <c r="C262" s="288">
        <f>Základ!C262</f>
        <v>0</v>
      </c>
      <c r="D262" s="273">
        <f>SUM(Základ!D262,Základ!F262,Základ!N262,Základ!P262)</f>
        <v>0</v>
      </c>
      <c r="E262" s="273">
        <f>SUM(Základ!E262,Základ!G262,Základ!O262,Základ!Q262)</f>
        <v>0</v>
      </c>
      <c r="F262" s="273">
        <f t="shared" si="1"/>
        <v>0</v>
      </c>
      <c r="G262" s="273">
        <f>SUM(Základ!I262,Základ!S262)</f>
        <v>0</v>
      </c>
      <c r="H262" s="273"/>
      <c r="I262" s="277"/>
      <c r="J262" s="277"/>
      <c r="K262" s="277"/>
      <c r="L262" s="277"/>
    </row>
    <row r="263" spans="1:12" ht="12.75" customHeight="1" x14ac:dyDescent="0.15">
      <c r="A263" s="291">
        <v>261</v>
      </c>
      <c r="B263" s="288">
        <f>Základ!B263</f>
        <v>0</v>
      </c>
      <c r="C263" s="288">
        <f>Základ!C263</f>
        <v>0</v>
      </c>
      <c r="D263" s="273">
        <f>SUM(Základ!D263,Základ!F263,Základ!N263,Základ!P263)</f>
        <v>0</v>
      </c>
      <c r="E263" s="273">
        <f>SUM(Základ!E263,Základ!G263,Základ!O263,Základ!Q263)</f>
        <v>0</v>
      </c>
      <c r="F263" s="273">
        <f t="shared" si="1"/>
        <v>0</v>
      </c>
      <c r="G263" s="273">
        <f>SUM(Základ!I263,Základ!S263)</f>
        <v>0</v>
      </c>
      <c r="H263" s="273"/>
      <c r="I263" s="277"/>
      <c r="J263" s="277"/>
      <c r="K263" s="277"/>
      <c r="L263" s="277"/>
    </row>
    <row r="264" spans="1:12" ht="12.75" customHeight="1" x14ac:dyDescent="0.15">
      <c r="A264" s="291">
        <v>262</v>
      </c>
      <c r="B264" s="288">
        <f>Základ!B264</f>
        <v>0</v>
      </c>
      <c r="C264" s="288">
        <f>Základ!C264</f>
        <v>0</v>
      </c>
      <c r="D264" s="273">
        <f>SUM(Základ!D264,Základ!F264,Základ!N264,Základ!P264)</f>
        <v>0</v>
      </c>
      <c r="E264" s="273">
        <f>SUM(Základ!E264,Základ!G264,Základ!O264,Základ!Q264)</f>
        <v>0</v>
      </c>
      <c r="F264" s="273">
        <f t="shared" si="1"/>
        <v>0</v>
      </c>
      <c r="G264" s="273">
        <f>SUM(Základ!I264,Základ!S264)</f>
        <v>0</v>
      </c>
      <c r="H264" s="273"/>
      <c r="I264" s="277"/>
      <c r="J264" s="277"/>
      <c r="K264" s="277"/>
      <c r="L264" s="277"/>
    </row>
    <row r="265" spans="1:12" ht="12.75" customHeight="1" x14ac:dyDescent="0.15">
      <c r="A265" s="291">
        <v>263</v>
      </c>
      <c r="B265" s="288">
        <f>Základ!B265</f>
        <v>0</v>
      </c>
      <c r="C265" s="288">
        <f>Základ!C265</f>
        <v>0</v>
      </c>
      <c r="D265" s="273">
        <f>SUM(Základ!D265,Základ!F265,Základ!N265,Základ!P265)</f>
        <v>0</v>
      </c>
      <c r="E265" s="273">
        <f>SUM(Základ!E265,Základ!G265,Základ!O265,Základ!Q265)</f>
        <v>0</v>
      </c>
      <c r="F265" s="273">
        <f t="shared" si="1"/>
        <v>0</v>
      </c>
      <c r="G265" s="273">
        <f>SUM(Základ!I265,Základ!S265)</f>
        <v>0</v>
      </c>
      <c r="H265" s="273"/>
      <c r="I265" s="277"/>
      <c r="J265" s="277"/>
      <c r="K265" s="277"/>
      <c r="L265" s="277"/>
    </row>
    <row r="266" spans="1:12" ht="12.75" customHeight="1" x14ac:dyDescent="0.15">
      <c r="A266" s="291">
        <v>264</v>
      </c>
      <c r="B266" s="288">
        <f>Základ!B266</f>
        <v>0</v>
      </c>
      <c r="C266" s="288">
        <f>Základ!C266</f>
        <v>0</v>
      </c>
      <c r="D266" s="273">
        <f>SUM(Základ!D266,Základ!F266,Základ!N266,Základ!P266)</f>
        <v>0</v>
      </c>
      <c r="E266" s="273">
        <f>SUM(Základ!E266,Základ!G266,Základ!O266,Základ!Q266)</f>
        <v>0</v>
      </c>
      <c r="F266" s="273">
        <f t="shared" si="1"/>
        <v>0</v>
      </c>
      <c r="G266" s="273">
        <f>SUM(Základ!I266,Základ!S266)</f>
        <v>0</v>
      </c>
      <c r="H266" s="273"/>
      <c r="I266" s="277"/>
      <c r="J266" s="277"/>
      <c r="K266" s="277"/>
      <c r="L266" s="277"/>
    </row>
    <row r="267" spans="1:12" ht="12.75" customHeight="1" x14ac:dyDescent="0.15">
      <c r="A267" s="291">
        <v>265</v>
      </c>
      <c r="B267" s="288">
        <f>Základ!B267</f>
        <v>0</v>
      </c>
      <c r="C267" s="288">
        <f>Základ!C267</f>
        <v>0</v>
      </c>
      <c r="D267" s="273">
        <f>SUM(Základ!D267,Základ!F267,Základ!N267,Základ!P267)</f>
        <v>0</v>
      </c>
      <c r="E267" s="273">
        <f>SUM(Základ!E267,Základ!G267,Základ!O267,Základ!Q267)</f>
        <v>0</v>
      </c>
      <c r="F267" s="273">
        <f t="shared" si="1"/>
        <v>0</v>
      </c>
      <c r="G267" s="273">
        <f>SUM(Základ!I267,Základ!S267)</f>
        <v>0</v>
      </c>
      <c r="H267" s="273"/>
      <c r="I267" s="277"/>
      <c r="J267" s="277"/>
      <c r="K267" s="277"/>
      <c r="L267" s="277"/>
    </row>
    <row r="268" spans="1:12" ht="12.75" customHeight="1" x14ac:dyDescent="0.15">
      <c r="A268" s="291">
        <v>266</v>
      </c>
      <c r="B268" s="288">
        <f>Základ!B268</f>
        <v>0</v>
      </c>
      <c r="C268" s="288">
        <f>Základ!C268</f>
        <v>0</v>
      </c>
      <c r="D268" s="273">
        <f>SUM(Základ!D268,Základ!F268,Základ!N268,Základ!P268)</f>
        <v>0</v>
      </c>
      <c r="E268" s="273">
        <f>SUM(Základ!E268,Základ!G268,Základ!O268,Základ!Q268)</f>
        <v>0</v>
      </c>
      <c r="F268" s="273">
        <f t="shared" si="1"/>
        <v>0</v>
      </c>
      <c r="G268" s="273">
        <f>SUM(Základ!I268,Základ!S268)</f>
        <v>0</v>
      </c>
      <c r="H268" s="273"/>
      <c r="I268" s="277"/>
      <c r="J268" s="277"/>
      <c r="K268" s="277"/>
      <c r="L268" s="277"/>
    </row>
    <row r="269" spans="1:12" ht="12.75" customHeight="1" x14ac:dyDescent="0.15">
      <c r="A269" s="292">
        <v>267</v>
      </c>
      <c r="B269" s="288">
        <f>Základ!B269</f>
        <v>0</v>
      </c>
      <c r="C269" s="288">
        <f>Základ!C269</f>
        <v>0</v>
      </c>
      <c r="D269" s="273">
        <f>SUM(Základ!D269,Základ!F269,Základ!N269,Základ!P269)</f>
        <v>0</v>
      </c>
      <c r="E269" s="273">
        <f>SUM(Základ!E269,Základ!G269,Základ!O269,Základ!Q269)</f>
        <v>0</v>
      </c>
      <c r="F269" s="273">
        <f t="shared" si="1"/>
        <v>0</v>
      </c>
      <c r="G269" s="273">
        <f>SUM(Základ!I269,Základ!S269)</f>
        <v>0</v>
      </c>
      <c r="H269" s="273"/>
      <c r="I269" s="277"/>
      <c r="J269" s="277"/>
      <c r="K269" s="277"/>
      <c r="L269" s="277"/>
    </row>
    <row r="270" spans="1:12" ht="12.75" customHeight="1" x14ac:dyDescent="0.15">
      <c r="A270" s="292">
        <v>268</v>
      </c>
      <c r="B270" s="288">
        <f>Základ!B270</f>
        <v>0</v>
      </c>
      <c r="C270" s="288">
        <f>Základ!C270</f>
        <v>0</v>
      </c>
      <c r="D270" s="273">
        <f>SUM(Základ!D270,Základ!F270,Základ!N270,Základ!P270)</f>
        <v>0</v>
      </c>
      <c r="E270" s="273">
        <f>SUM(Základ!E270,Základ!G270,Základ!O270,Základ!Q270)</f>
        <v>0</v>
      </c>
      <c r="F270" s="273">
        <f t="shared" si="1"/>
        <v>0</v>
      </c>
      <c r="G270" s="273">
        <f>SUM(Základ!I270,Základ!S270)</f>
        <v>0</v>
      </c>
      <c r="H270" s="273"/>
      <c r="I270" s="277"/>
      <c r="J270" s="277"/>
      <c r="K270" s="277"/>
      <c r="L270" s="277"/>
    </row>
    <row r="271" spans="1:12" ht="12.75" customHeight="1" x14ac:dyDescent="0.15">
      <c r="A271" s="292">
        <v>269</v>
      </c>
      <c r="B271" s="288">
        <f>Základ!B271</f>
        <v>0</v>
      </c>
      <c r="C271" s="288">
        <f>Základ!C271</f>
        <v>0</v>
      </c>
      <c r="D271" s="273">
        <f>SUM(Základ!D271,Základ!F271,Základ!N271,Základ!P271)</f>
        <v>0</v>
      </c>
      <c r="E271" s="273">
        <f>SUM(Základ!E271,Základ!G271,Základ!O271,Základ!Q271)</f>
        <v>0</v>
      </c>
      <c r="F271" s="273">
        <f t="shared" si="1"/>
        <v>0</v>
      </c>
      <c r="G271" s="273">
        <f>SUM(Základ!I271,Základ!S271)</f>
        <v>0</v>
      </c>
      <c r="H271" s="273"/>
      <c r="I271" s="277"/>
      <c r="J271" s="277"/>
      <c r="K271" s="277"/>
      <c r="L271" s="277"/>
    </row>
    <row r="272" spans="1:12" ht="12.75" customHeight="1" x14ac:dyDescent="0.15">
      <c r="A272" s="292">
        <v>270</v>
      </c>
      <c r="B272" s="288">
        <f>Základ!B272</f>
        <v>0</v>
      </c>
      <c r="C272" s="288">
        <f>Základ!C272</f>
        <v>0</v>
      </c>
      <c r="D272" s="273">
        <f>SUM(Základ!D272,Základ!F272,Základ!N272,Základ!P272)</f>
        <v>0</v>
      </c>
      <c r="E272" s="273">
        <f>SUM(Základ!E272,Základ!G272,Základ!O272,Základ!Q272)</f>
        <v>0</v>
      </c>
      <c r="F272" s="273">
        <f t="shared" si="1"/>
        <v>0</v>
      </c>
      <c r="G272" s="273">
        <f>SUM(Základ!I272,Základ!S272)</f>
        <v>0</v>
      </c>
      <c r="H272" s="273"/>
      <c r="I272" s="277"/>
      <c r="J272" s="277"/>
      <c r="K272" s="277"/>
      <c r="L272" s="277"/>
    </row>
    <row r="273" spans="1:12" ht="12.75" customHeight="1" x14ac:dyDescent="0.15">
      <c r="A273" s="292">
        <v>271</v>
      </c>
      <c r="B273" s="288">
        <f>Základ!B273</f>
        <v>0</v>
      </c>
      <c r="C273" s="288">
        <f>Základ!C273</f>
        <v>0</v>
      </c>
      <c r="D273" s="273">
        <f>SUM(Základ!D273,Základ!F273,Základ!N273,Základ!P273)</f>
        <v>0</v>
      </c>
      <c r="E273" s="273">
        <f>SUM(Základ!E273,Základ!G273,Základ!O273,Základ!Q273)</f>
        <v>0</v>
      </c>
      <c r="F273" s="273">
        <f t="shared" si="1"/>
        <v>0</v>
      </c>
      <c r="G273" s="273">
        <f>SUM(Základ!I273,Základ!S273)</f>
        <v>0</v>
      </c>
      <c r="H273" s="273"/>
      <c r="I273" s="277"/>
      <c r="J273" s="277"/>
      <c r="K273" s="277"/>
      <c r="L273" s="277"/>
    </row>
    <row r="274" spans="1:12" ht="12.75" customHeight="1" x14ac:dyDescent="0.15">
      <c r="A274" s="292">
        <v>272</v>
      </c>
      <c r="B274" s="288">
        <f>Základ!B274</f>
        <v>0</v>
      </c>
      <c r="C274" s="288">
        <f>Základ!C274</f>
        <v>0</v>
      </c>
      <c r="D274" s="273">
        <f>SUM(Základ!D274,Základ!F274,Základ!N274,Základ!P274)</f>
        <v>0</v>
      </c>
      <c r="E274" s="273">
        <f>SUM(Základ!E274,Základ!G274,Základ!O274,Základ!Q274)</f>
        <v>0</v>
      </c>
      <c r="F274" s="273">
        <f t="shared" si="1"/>
        <v>0</v>
      </c>
      <c r="G274" s="273">
        <f>SUM(Základ!I274,Základ!S274)</f>
        <v>0</v>
      </c>
      <c r="H274" s="273"/>
      <c r="I274" s="277"/>
      <c r="J274" s="277"/>
      <c r="K274" s="277"/>
      <c r="L274" s="277"/>
    </row>
    <row r="275" spans="1:12" ht="12.75" customHeight="1" x14ac:dyDescent="0.15">
      <c r="A275" s="292">
        <v>273</v>
      </c>
      <c r="B275" s="288">
        <f>Základ!B275</f>
        <v>0</v>
      </c>
      <c r="C275" s="288">
        <f>Základ!C275</f>
        <v>0</v>
      </c>
      <c r="D275" s="273">
        <f>SUM(Základ!D275,Základ!F275,Základ!N275,Základ!P275)</f>
        <v>0</v>
      </c>
      <c r="E275" s="273">
        <f>SUM(Základ!E275,Základ!G275,Základ!O275,Základ!Q275)</f>
        <v>0</v>
      </c>
      <c r="F275" s="273">
        <f t="shared" si="1"/>
        <v>0</v>
      </c>
      <c r="G275" s="273">
        <f>SUM(Základ!I275,Základ!S275)</f>
        <v>0</v>
      </c>
      <c r="H275" s="273"/>
      <c r="I275" s="277"/>
      <c r="J275" s="277"/>
      <c r="K275" s="277"/>
      <c r="L275" s="277"/>
    </row>
    <row r="276" spans="1:12" ht="12.75" customHeight="1" x14ac:dyDescent="0.15">
      <c r="A276" s="291">
        <v>274</v>
      </c>
      <c r="B276" s="288">
        <f>Základ!B276</f>
        <v>0</v>
      </c>
      <c r="C276" s="288">
        <f>Základ!C276</f>
        <v>0</v>
      </c>
      <c r="D276" s="273">
        <f>SUM(Základ!D276,Základ!F276,Základ!N276,Základ!P276)</f>
        <v>0</v>
      </c>
      <c r="E276" s="273">
        <f>SUM(Základ!E276,Základ!G276,Základ!O276,Základ!Q276)</f>
        <v>0</v>
      </c>
      <c r="F276" s="273">
        <f t="shared" si="1"/>
        <v>0</v>
      </c>
      <c r="G276" s="273">
        <f>SUM(Základ!I276,Základ!S276)</f>
        <v>0</v>
      </c>
      <c r="H276" s="273"/>
      <c r="I276" s="277"/>
      <c r="J276" s="277"/>
      <c r="K276" s="277"/>
      <c r="L276" s="277"/>
    </row>
    <row r="277" spans="1:12" ht="12.75" customHeight="1" x14ac:dyDescent="0.15">
      <c r="A277" s="291">
        <v>275</v>
      </c>
      <c r="B277" s="288">
        <f>Základ!B277</f>
        <v>0</v>
      </c>
      <c r="C277" s="288">
        <f>Základ!C277</f>
        <v>0</v>
      </c>
      <c r="D277" s="273">
        <f>SUM(Základ!D277,Základ!F277,Základ!N277,Základ!P277)</f>
        <v>0</v>
      </c>
      <c r="E277" s="273">
        <f>SUM(Základ!E277,Základ!G277,Základ!O277,Základ!Q277)</f>
        <v>0</v>
      </c>
      <c r="F277" s="273">
        <f t="shared" si="1"/>
        <v>0</v>
      </c>
      <c r="G277" s="273">
        <f>SUM(Základ!I277,Základ!S277)</f>
        <v>0</v>
      </c>
      <c r="H277" s="273"/>
      <c r="I277" s="277"/>
      <c r="J277" s="277"/>
      <c r="K277" s="277"/>
      <c r="L277" s="277"/>
    </row>
    <row r="278" spans="1:12" ht="12.75" customHeight="1" x14ac:dyDescent="0.15">
      <c r="A278" s="291">
        <v>276</v>
      </c>
      <c r="B278" s="288">
        <f>Základ!B278</f>
        <v>0</v>
      </c>
      <c r="C278" s="288">
        <f>Základ!C278</f>
        <v>0</v>
      </c>
      <c r="D278" s="273">
        <f>SUM(Základ!D278,Základ!F278,Základ!N278,Základ!P278)</f>
        <v>0</v>
      </c>
      <c r="E278" s="273">
        <f>SUM(Základ!E278,Základ!G278,Základ!O278,Základ!Q278)</f>
        <v>0</v>
      </c>
      <c r="F278" s="273">
        <f t="shared" si="1"/>
        <v>0</v>
      </c>
      <c r="G278" s="273">
        <f>SUM(Základ!I278,Základ!S278)</f>
        <v>0</v>
      </c>
      <c r="H278" s="273"/>
      <c r="I278" s="277"/>
      <c r="J278" s="277"/>
      <c r="K278" s="277"/>
      <c r="L278" s="277"/>
    </row>
    <row r="279" spans="1:12" ht="12.75" customHeight="1" x14ac:dyDescent="0.15">
      <c r="A279" s="291">
        <v>277</v>
      </c>
      <c r="B279" s="288">
        <f>Základ!B279</f>
        <v>0</v>
      </c>
      <c r="C279" s="288">
        <f>Základ!C279</f>
        <v>0</v>
      </c>
      <c r="D279" s="273">
        <f>SUM(Základ!D279,Základ!F279,Základ!N279,Základ!P279)</f>
        <v>0</v>
      </c>
      <c r="E279" s="273">
        <f>SUM(Základ!E279,Základ!G279,Základ!O279,Základ!Q279)</f>
        <v>0</v>
      </c>
      <c r="F279" s="273">
        <f t="shared" si="1"/>
        <v>0</v>
      </c>
      <c r="G279" s="273">
        <f>SUM(Základ!I279,Základ!S279)</f>
        <v>0</v>
      </c>
      <c r="H279" s="273"/>
      <c r="I279" s="277"/>
      <c r="J279" s="277"/>
      <c r="K279" s="277"/>
      <c r="L279" s="277"/>
    </row>
    <row r="280" spans="1:12" ht="12.75" customHeight="1" x14ac:dyDescent="0.15">
      <c r="A280" s="291">
        <v>278</v>
      </c>
      <c r="B280" s="288">
        <f>Základ!B280</f>
        <v>0</v>
      </c>
      <c r="C280" s="288">
        <f>Základ!C280</f>
        <v>0</v>
      </c>
      <c r="D280" s="273">
        <f>SUM(Základ!D280,Základ!F280,Základ!N280,Základ!P280)</f>
        <v>0</v>
      </c>
      <c r="E280" s="273">
        <f>SUM(Základ!E280,Základ!G280,Základ!O280,Základ!Q280)</f>
        <v>0</v>
      </c>
      <c r="F280" s="273">
        <f t="shared" si="1"/>
        <v>0</v>
      </c>
      <c r="G280" s="273">
        <f>SUM(Základ!I280,Základ!S280)</f>
        <v>0</v>
      </c>
      <c r="H280" s="273"/>
      <c r="I280" s="277"/>
      <c r="J280" s="277"/>
      <c r="K280" s="277"/>
      <c r="L280" s="277"/>
    </row>
    <row r="281" spans="1:12" ht="12.75" customHeight="1" x14ac:dyDescent="0.15">
      <c r="A281" s="291">
        <v>279</v>
      </c>
      <c r="B281" s="288">
        <f>Základ!B281</f>
        <v>0</v>
      </c>
      <c r="C281" s="288">
        <f>Základ!C281</f>
        <v>0</v>
      </c>
      <c r="D281" s="273">
        <f>SUM(Základ!D281,Základ!F281,Základ!N281,Základ!P281)</f>
        <v>0</v>
      </c>
      <c r="E281" s="273">
        <f>SUM(Základ!E281,Základ!G281,Základ!O281,Základ!Q281)</f>
        <v>0</v>
      </c>
      <c r="F281" s="273">
        <f t="shared" si="1"/>
        <v>0</v>
      </c>
      <c r="G281" s="273">
        <f>SUM(Základ!I281,Základ!S281)</f>
        <v>0</v>
      </c>
      <c r="H281" s="273"/>
      <c r="I281" s="277"/>
      <c r="J281" s="277"/>
      <c r="K281" s="277"/>
      <c r="L281" s="277"/>
    </row>
    <row r="282" spans="1:12" ht="12.75" customHeight="1" x14ac:dyDescent="0.15">
      <c r="A282" s="291">
        <v>280</v>
      </c>
      <c r="B282" s="288">
        <f>Základ!B282</f>
        <v>0</v>
      </c>
      <c r="C282" s="288">
        <f>Základ!C282</f>
        <v>0</v>
      </c>
      <c r="D282" s="273">
        <f>SUM(Základ!D282,Základ!F282,Základ!N282,Základ!P282)</f>
        <v>0</v>
      </c>
      <c r="E282" s="273">
        <f>SUM(Základ!E282,Základ!G282,Základ!O282,Základ!Q282)</f>
        <v>0</v>
      </c>
      <c r="F282" s="273">
        <f t="shared" si="1"/>
        <v>0</v>
      </c>
      <c r="G282" s="273">
        <f>SUM(Základ!I282,Základ!S282)</f>
        <v>0</v>
      </c>
      <c r="H282" s="273"/>
      <c r="I282" s="277"/>
      <c r="J282" s="277"/>
      <c r="K282" s="277"/>
      <c r="L282" s="277"/>
    </row>
    <row r="283" spans="1:12" ht="12.75" customHeight="1" x14ac:dyDescent="0.15">
      <c r="A283" s="292">
        <v>281</v>
      </c>
      <c r="B283" s="288">
        <f>Základ!B283</f>
        <v>0</v>
      </c>
      <c r="C283" s="288">
        <f>Základ!C283</f>
        <v>0</v>
      </c>
      <c r="D283" s="273">
        <f>SUM(Základ!D283,Základ!F283,Základ!N283,Základ!P283)</f>
        <v>0</v>
      </c>
      <c r="E283" s="273">
        <f>SUM(Základ!E283,Základ!G283,Základ!O283,Základ!Q283)</f>
        <v>0</v>
      </c>
      <c r="F283" s="273">
        <f t="shared" si="1"/>
        <v>0</v>
      </c>
      <c r="G283" s="273">
        <f>SUM(Základ!I283,Základ!S283)</f>
        <v>0</v>
      </c>
      <c r="H283" s="273"/>
      <c r="I283" s="277"/>
      <c r="J283" s="277"/>
      <c r="K283" s="277"/>
      <c r="L283" s="277"/>
    </row>
    <row r="284" spans="1:12" ht="12.75" customHeight="1" x14ac:dyDescent="0.15">
      <c r="A284" s="292">
        <v>282</v>
      </c>
      <c r="B284" s="288">
        <f>Základ!B284</f>
        <v>0</v>
      </c>
      <c r="C284" s="288">
        <f>Základ!C284</f>
        <v>0</v>
      </c>
      <c r="D284" s="273">
        <f>SUM(Základ!D284,Základ!F284,Základ!N284,Základ!P284)</f>
        <v>0</v>
      </c>
      <c r="E284" s="273">
        <f>SUM(Základ!E284,Základ!G284,Základ!O284,Základ!Q284)</f>
        <v>0</v>
      </c>
      <c r="F284" s="273">
        <f t="shared" si="1"/>
        <v>0</v>
      </c>
      <c r="G284" s="273">
        <f>SUM(Základ!I284,Základ!S284)</f>
        <v>0</v>
      </c>
      <c r="H284" s="273"/>
      <c r="I284" s="277"/>
      <c r="J284" s="277"/>
      <c r="K284" s="277"/>
      <c r="L284" s="277"/>
    </row>
    <row r="285" spans="1:12" ht="12.75" customHeight="1" x14ac:dyDescent="0.15">
      <c r="A285" s="292">
        <v>283</v>
      </c>
      <c r="B285" s="288">
        <f>Základ!B285</f>
        <v>0</v>
      </c>
      <c r="C285" s="288">
        <f>Základ!C285</f>
        <v>0</v>
      </c>
      <c r="D285" s="273">
        <f>SUM(Základ!D285,Základ!F285,Základ!N285,Základ!P285)</f>
        <v>0</v>
      </c>
      <c r="E285" s="273">
        <f>SUM(Základ!E285,Základ!G285,Základ!O285,Základ!Q285)</f>
        <v>0</v>
      </c>
      <c r="F285" s="273">
        <f t="shared" si="1"/>
        <v>0</v>
      </c>
      <c r="G285" s="273">
        <f>SUM(Základ!I285,Základ!S285)</f>
        <v>0</v>
      </c>
      <c r="H285" s="273"/>
      <c r="I285" s="277"/>
      <c r="J285" s="277"/>
      <c r="K285" s="277"/>
      <c r="L285" s="277"/>
    </row>
    <row r="286" spans="1:12" ht="12.75" customHeight="1" x14ac:dyDescent="0.15">
      <c r="A286" s="292">
        <v>284</v>
      </c>
      <c r="B286" s="288">
        <f>Základ!B286</f>
        <v>0</v>
      </c>
      <c r="C286" s="288">
        <f>Základ!C286</f>
        <v>0</v>
      </c>
      <c r="D286" s="273">
        <f>SUM(Základ!D286,Základ!F286,Základ!N286,Základ!P286)</f>
        <v>0</v>
      </c>
      <c r="E286" s="273">
        <f>SUM(Základ!E286,Základ!G286,Základ!O286,Základ!Q286)</f>
        <v>0</v>
      </c>
      <c r="F286" s="273">
        <f t="shared" si="1"/>
        <v>0</v>
      </c>
      <c r="G286" s="273">
        <f>SUM(Základ!I286,Základ!S286)</f>
        <v>0</v>
      </c>
      <c r="H286" s="273"/>
      <c r="I286" s="277"/>
      <c r="J286" s="277"/>
      <c r="K286" s="277"/>
      <c r="L286" s="277"/>
    </row>
    <row r="287" spans="1:12" ht="12.75" customHeight="1" x14ac:dyDescent="0.15">
      <c r="A287" s="292">
        <v>285</v>
      </c>
      <c r="B287" s="288">
        <f>Základ!B287</f>
        <v>0</v>
      </c>
      <c r="C287" s="288">
        <f>Základ!C287</f>
        <v>0</v>
      </c>
      <c r="D287" s="273">
        <f>SUM(Základ!D287,Základ!F287,Základ!N287,Základ!P287)</f>
        <v>0</v>
      </c>
      <c r="E287" s="273">
        <f>SUM(Základ!E287,Základ!G287,Základ!O287,Základ!Q287)</f>
        <v>0</v>
      </c>
      <c r="F287" s="273">
        <f t="shared" si="1"/>
        <v>0</v>
      </c>
      <c r="G287" s="273">
        <f>SUM(Základ!I287,Základ!S287)</f>
        <v>0</v>
      </c>
      <c r="H287" s="273"/>
      <c r="I287" s="277"/>
      <c r="J287" s="277"/>
      <c r="K287" s="277"/>
      <c r="L287" s="277"/>
    </row>
    <row r="288" spans="1:12" ht="12.75" customHeight="1" x14ac:dyDescent="0.15">
      <c r="A288" s="292">
        <v>286</v>
      </c>
      <c r="B288" s="288">
        <f>Základ!B288</f>
        <v>0</v>
      </c>
      <c r="C288" s="288">
        <f>Základ!C288</f>
        <v>0</v>
      </c>
      <c r="D288" s="273">
        <f>SUM(Základ!D288,Základ!F288,Základ!N288,Základ!P288)</f>
        <v>0</v>
      </c>
      <c r="E288" s="273">
        <f>SUM(Základ!E288,Základ!G288,Základ!O288,Základ!Q288)</f>
        <v>0</v>
      </c>
      <c r="F288" s="273">
        <f t="shared" si="1"/>
        <v>0</v>
      </c>
      <c r="G288" s="273">
        <f>SUM(Základ!I288,Základ!S288)</f>
        <v>0</v>
      </c>
      <c r="H288" s="273"/>
      <c r="I288" s="277"/>
      <c r="J288" s="277"/>
      <c r="K288" s="277"/>
      <c r="L288" s="277"/>
    </row>
    <row r="289" spans="1:26" ht="12.75" customHeight="1" x14ac:dyDescent="0.15">
      <c r="A289" s="292">
        <v>287</v>
      </c>
      <c r="B289" s="288">
        <f>Základ!B289</f>
        <v>0</v>
      </c>
      <c r="C289" s="288">
        <f>Základ!C289</f>
        <v>0</v>
      </c>
      <c r="D289" s="273">
        <f>SUM(Základ!D289,Základ!F289,Základ!N289,Základ!P289)</f>
        <v>0</v>
      </c>
      <c r="E289" s="273">
        <f>SUM(Základ!E289,Základ!G289,Základ!O289,Základ!Q289)</f>
        <v>0</v>
      </c>
      <c r="F289" s="273">
        <f t="shared" si="1"/>
        <v>0</v>
      </c>
      <c r="G289" s="273">
        <f>SUM(Základ!I289,Základ!S289)</f>
        <v>0</v>
      </c>
      <c r="H289" s="273"/>
      <c r="I289" s="277"/>
      <c r="J289" s="277"/>
      <c r="K289" s="277"/>
      <c r="L289" s="277"/>
    </row>
    <row r="290" spans="1:26" ht="12.75" customHeight="1" x14ac:dyDescent="0.15">
      <c r="A290" s="291">
        <v>288</v>
      </c>
      <c r="B290" s="288">
        <f>Základ!B290</f>
        <v>0</v>
      </c>
      <c r="C290" s="288">
        <f>Základ!C290</f>
        <v>0</v>
      </c>
      <c r="D290" s="273">
        <f>SUM(Základ!D290,Základ!F290,Základ!N290,Základ!P290)</f>
        <v>0</v>
      </c>
      <c r="E290" s="273">
        <f>SUM(Základ!E290,Základ!G290,Základ!O290,Základ!Q290)</f>
        <v>0</v>
      </c>
      <c r="F290" s="273">
        <f t="shared" si="1"/>
        <v>0</v>
      </c>
      <c r="G290" s="273">
        <f>SUM(Základ!I290,Základ!S290)</f>
        <v>0</v>
      </c>
      <c r="H290" s="273"/>
      <c r="I290" s="277"/>
      <c r="J290" s="277"/>
      <c r="K290" s="277"/>
      <c r="L290" s="277"/>
    </row>
    <row r="291" spans="1:26" ht="12.75" customHeight="1" x14ac:dyDescent="0.15">
      <c r="A291" s="291">
        <v>289</v>
      </c>
      <c r="B291" s="288">
        <f>Základ!B291</f>
        <v>0</v>
      </c>
      <c r="C291" s="288">
        <f>Základ!C291</f>
        <v>0</v>
      </c>
      <c r="D291" s="273">
        <f>SUM(Základ!D291,Základ!F291,Základ!N291,Základ!P291)</f>
        <v>0</v>
      </c>
      <c r="E291" s="273">
        <f>SUM(Základ!E291,Základ!G291,Základ!O291,Základ!Q291)</f>
        <v>0</v>
      </c>
      <c r="F291" s="273">
        <f t="shared" si="1"/>
        <v>0</v>
      </c>
      <c r="G291" s="273">
        <f>SUM(Základ!I291,Základ!S291)</f>
        <v>0</v>
      </c>
      <c r="H291" s="273"/>
      <c r="I291" s="277"/>
      <c r="J291" s="277"/>
      <c r="K291" s="277"/>
      <c r="L291" s="277"/>
    </row>
    <row r="292" spans="1:26" ht="12.75" customHeight="1" x14ac:dyDescent="0.15">
      <c r="A292" s="291">
        <v>290</v>
      </c>
      <c r="B292" s="288">
        <f>Základ!B292</f>
        <v>0</v>
      </c>
      <c r="C292" s="288">
        <f>Základ!C292</f>
        <v>0</v>
      </c>
      <c r="D292" s="273">
        <f>SUM(Základ!D292,Základ!F292,Základ!N292,Základ!P292)</f>
        <v>0</v>
      </c>
      <c r="E292" s="273">
        <f>SUM(Základ!E292,Základ!G292,Základ!O292,Základ!Q292)</f>
        <v>0</v>
      </c>
      <c r="F292" s="273">
        <f t="shared" si="1"/>
        <v>0</v>
      </c>
      <c r="G292" s="273">
        <f>SUM(Základ!I292,Základ!S292)</f>
        <v>0</v>
      </c>
      <c r="H292" s="273"/>
      <c r="I292" s="277"/>
      <c r="J292" s="277"/>
      <c r="K292" s="277"/>
      <c r="L292" s="277"/>
    </row>
    <row r="293" spans="1:26" ht="12.75" customHeight="1" x14ac:dyDescent="0.15">
      <c r="A293" s="291">
        <v>291</v>
      </c>
      <c r="B293" s="288">
        <f>Základ!B293</f>
        <v>0</v>
      </c>
      <c r="C293" s="288">
        <f>Základ!C293</f>
        <v>0</v>
      </c>
      <c r="D293" s="273">
        <f>SUM(Základ!D293,Základ!F293,Základ!N293,Základ!P293)</f>
        <v>0</v>
      </c>
      <c r="E293" s="273">
        <f>SUM(Základ!E293,Základ!G293,Základ!O293,Základ!Q293)</f>
        <v>0</v>
      </c>
      <c r="F293" s="273">
        <f t="shared" si="1"/>
        <v>0</v>
      </c>
      <c r="G293" s="273">
        <f>SUM(Základ!I293,Základ!S293)</f>
        <v>0</v>
      </c>
      <c r="H293" s="273"/>
      <c r="I293" s="277"/>
      <c r="J293" s="277"/>
      <c r="K293" s="277"/>
      <c r="L293" s="277"/>
    </row>
    <row r="294" spans="1:26" ht="12.75" customHeight="1" x14ac:dyDescent="0.15">
      <c r="A294" s="291">
        <v>292</v>
      </c>
      <c r="B294" s="288">
        <f>Základ!B294</f>
        <v>0</v>
      </c>
      <c r="C294" s="288">
        <f>Základ!C294</f>
        <v>0</v>
      </c>
      <c r="D294" s="273">
        <f>SUM(Základ!D294,Základ!F294,Základ!N294,Základ!P294)</f>
        <v>0</v>
      </c>
      <c r="E294" s="273">
        <f>SUM(Základ!E294,Základ!G294,Základ!O294,Základ!Q294)</f>
        <v>0</v>
      </c>
      <c r="F294" s="273">
        <f t="shared" si="1"/>
        <v>0</v>
      </c>
      <c r="G294" s="273">
        <f>SUM(Základ!I294,Základ!S294)</f>
        <v>0</v>
      </c>
      <c r="H294" s="273"/>
      <c r="I294" s="277"/>
      <c r="J294" s="277"/>
      <c r="K294" s="277"/>
      <c r="L294" s="277"/>
    </row>
    <row r="295" spans="1:26" ht="12.75" customHeight="1" x14ac:dyDescent="0.15">
      <c r="A295" s="291">
        <v>293</v>
      </c>
      <c r="B295" s="288">
        <f>Základ!B295</f>
        <v>0</v>
      </c>
      <c r="C295" s="288">
        <f>Základ!C295</f>
        <v>0</v>
      </c>
      <c r="D295" s="273">
        <f>SUM(Základ!D295,Základ!F295,Základ!N295,Základ!P295)</f>
        <v>0</v>
      </c>
      <c r="E295" s="273">
        <f>SUM(Základ!E295,Základ!G295,Základ!O295,Základ!Q295)</f>
        <v>0</v>
      </c>
      <c r="F295" s="273">
        <f t="shared" si="1"/>
        <v>0</v>
      </c>
      <c r="G295" s="273">
        <f>SUM(Základ!I295,Základ!S295)</f>
        <v>0</v>
      </c>
      <c r="H295" s="273"/>
      <c r="I295" s="277"/>
      <c r="J295" s="277"/>
      <c r="K295" s="277"/>
      <c r="L295" s="277"/>
    </row>
    <row r="296" spans="1:26" ht="12.75" customHeight="1" x14ac:dyDescent="0.15">
      <c r="A296" s="291">
        <v>294</v>
      </c>
      <c r="B296" s="288">
        <f>Základ!B296</f>
        <v>0</v>
      </c>
      <c r="C296" s="288">
        <f>Základ!C296</f>
        <v>0</v>
      </c>
      <c r="D296" s="273">
        <f>SUM(Základ!D296,Základ!F296,Základ!N296,Základ!P296)</f>
        <v>0</v>
      </c>
      <c r="E296" s="273">
        <f>SUM(Základ!E296,Základ!G296,Základ!O296,Základ!Q296)</f>
        <v>0</v>
      </c>
      <c r="F296" s="273">
        <f t="shared" si="1"/>
        <v>0</v>
      </c>
      <c r="G296" s="273">
        <f>SUM(Základ!I296,Základ!S296)</f>
        <v>0</v>
      </c>
      <c r="H296" s="273"/>
      <c r="I296" s="277"/>
      <c r="J296" s="277"/>
      <c r="K296" s="277"/>
      <c r="L296" s="277"/>
    </row>
    <row r="297" spans="1:26" ht="12.75" customHeight="1" x14ac:dyDescent="0.15">
      <c r="A297" s="264"/>
      <c r="B297" s="264"/>
      <c r="C297" s="264"/>
      <c r="D297" s="264"/>
      <c r="E297" s="264"/>
      <c r="F297" s="264"/>
      <c r="G297" s="264"/>
      <c r="H297" s="264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15">
      <c r="A298" s="264"/>
      <c r="B298" s="264"/>
      <c r="C298" s="264"/>
      <c r="D298" s="264"/>
      <c r="E298" s="264"/>
      <c r="F298" s="264"/>
      <c r="G298" s="264"/>
      <c r="H298" s="264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15">
      <c r="A299" s="264"/>
      <c r="B299" s="264"/>
      <c r="C299" s="264"/>
      <c r="D299" s="264"/>
      <c r="E299" s="264"/>
      <c r="F299" s="264"/>
      <c r="G299" s="264"/>
      <c r="H299" s="264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15">
      <c r="A300" s="264"/>
      <c r="B300" s="264"/>
      <c r="C300" s="264"/>
      <c r="D300" s="264"/>
      <c r="E300" s="264"/>
      <c r="F300" s="264"/>
      <c r="G300" s="264"/>
      <c r="H300" s="264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15">
      <c r="A301" s="264"/>
      <c r="B301" s="264"/>
      <c r="C301" s="264"/>
      <c r="D301" s="264"/>
      <c r="E301" s="264"/>
      <c r="F301" s="264"/>
      <c r="G301" s="264"/>
      <c r="H301" s="264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15">
      <c r="A302" s="264"/>
      <c r="B302" s="264"/>
      <c r="C302" s="264"/>
      <c r="D302" s="264"/>
      <c r="E302" s="264"/>
      <c r="F302" s="264"/>
      <c r="G302" s="264"/>
      <c r="H302" s="264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15">
      <c r="A303" s="264"/>
      <c r="B303" s="264"/>
      <c r="C303" s="264"/>
      <c r="D303" s="264"/>
      <c r="E303" s="264"/>
      <c r="F303" s="264"/>
      <c r="G303" s="264"/>
      <c r="H303" s="264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15">
      <c r="A304" s="264"/>
      <c r="B304" s="264"/>
      <c r="C304" s="264"/>
      <c r="D304" s="264"/>
      <c r="E304" s="264"/>
      <c r="F304" s="264"/>
      <c r="G304" s="264"/>
      <c r="H304" s="264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15">
      <c r="A305" s="264"/>
      <c r="B305" s="264"/>
      <c r="C305" s="264"/>
      <c r="D305" s="264"/>
      <c r="E305" s="264"/>
      <c r="F305" s="264"/>
      <c r="G305" s="264"/>
      <c r="H305" s="264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15">
      <c r="A306" s="264"/>
      <c r="B306" s="264"/>
      <c r="C306" s="264"/>
      <c r="D306" s="264"/>
      <c r="E306" s="264"/>
      <c r="F306" s="264"/>
      <c r="G306" s="264"/>
      <c r="H306" s="264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15">
      <c r="A307" s="264"/>
      <c r="B307" s="264"/>
      <c r="C307" s="264"/>
      <c r="D307" s="264"/>
      <c r="E307" s="264"/>
      <c r="F307" s="264"/>
      <c r="G307" s="264"/>
      <c r="H307" s="264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15">
      <c r="A308" s="264"/>
      <c r="B308" s="264"/>
      <c r="C308" s="264"/>
      <c r="D308" s="264"/>
      <c r="E308" s="264"/>
      <c r="F308" s="264"/>
      <c r="G308" s="264"/>
      <c r="H308" s="264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15">
      <c r="A309" s="264"/>
      <c r="B309" s="264"/>
      <c r="C309" s="264"/>
      <c r="D309" s="264"/>
      <c r="E309" s="264"/>
      <c r="F309" s="264"/>
      <c r="G309" s="264"/>
      <c r="H309" s="264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15">
      <c r="A310" s="264"/>
      <c r="B310" s="264"/>
      <c r="C310" s="264"/>
      <c r="D310" s="264"/>
      <c r="E310" s="264"/>
      <c r="F310" s="264"/>
      <c r="G310" s="264"/>
      <c r="H310" s="264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15">
      <c r="A311" s="264"/>
      <c r="B311" s="264"/>
      <c r="C311" s="264"/>
      <c r="D311" s="264"/>
      <c r="E311" s="264"/>
      <c r="F311" s="264"/>
      <c r="G311" s="264"/>
      <c r="H311" s="264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15">
      <c r="A312" s="264"/>
      <c r="B312" s="264"/>
      <c r="C312" s="264"/>
      <c r="D312" s="264"/>
      <c r="E312" s="264"/>
      <c r="F312" s="264"/>
      <c r="G312" s="264"/>
      <c r="H312" s="264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15">
      <c r="A313" s="264"/>
      <c r="B313" s="264"/>
      <c r="C313" s="264"/>
      <c r="D313" s="264"/>
      <c r="E313" s="264"/>
      <c r="F313" s="264"/>
      <c r="G313" s="264"/>
      <c r="H313" s="264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15">
      <c r="A314" s="264"/>
      <c r="B314" s="264"/>
      <c r="C314" s="264"/>
      <c r="D314" s="264"/>
      <c r="E314" s="264"/>
      <c r="F314" s="264"/>
      <c r="G314" s="264"/>
      <c r="H314" s="264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15">
      <c r="A315" s="264"/>
      <c r="B315" s="264"/>
      <c r="C315" s="264"/>
      <c r="D315" s="264"/>
      <c r="E315" s="264"/>
      <c r="F315" s="264"/>
      <c r="G315" s="264"/>
      <c r="H315" s="264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15">
      <c r="A316" s="264"/>
      <c r="B316" s="264"/>
      <c r="C316" s="264"/>
      <c r="D316" s="264"/>
      <c r="E316" s="264"/>
      <c r="F316" s="264"/>
      <c r="G316" s="264"/>
      <c r="H316" s="264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15">
      <c r="A317" s="264"/>
      <c r="B317" s="264"/>
      <c r="C317" s="264"/>
      <c r="D317" s="264"/>
      <c r="E317" s="264"/>
      <c r="F317" s="264"/>
      <c r="G317" s="264"/>
      <c r="H317" s="264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15">
      <c r="A318" s="264"/>
      <c r="B318" s="264"/>
      <c r="C318" s="264"/>
      <c r="D318" s="264"/>
      <c r="E318" s="264"/>
      <c r="F318" s="264"/>
      <c r="G318" s="264"/>
      <c r="H318" s="264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15">
      <c r="A319" s="264"/>
      <c r="B319" s="264"/>
      <c r="C319" s="264"/>
      <c r="D319" s="264"/>
      <c r="E319" s="264"/>
      <c r="F319" s="264"/>
      <c r="G319" s="264"/>
      <c r="H319" s="264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15">
      <c r="A320" s="264"/>
      <c r="B320" s="264"/>
      <c r="C320" s="264"/>
      <c r="D320" s="264"/>
      <c r="E320" s="264"/>
      <c r="F320" s="264"/>
      <c r="G320" s="264"/>
      <c r="H320" s="264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15">
      <c r="A321" s="264"/>
      <c r="B321" s="264"/>
      <c r="C321" s="264"/>
      <c r="D321" s="264"/>
      <c r="E321" s="264"/>
      <c r="F321" s="264"/>
      <c r="G321" s="264"/>
      <c r="H321" s="264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15">
      <c r="A322" s="264"/>
      <c r="B322" s="264"/>
      <c r="C322" s="264"/>
      <c r="D322" s="264"/>
      <c r="E322" s="264"/>
      <c r="F322" s="264"/>
      <c r="G322" s="264"/>
      <c r="H322" s="264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15">
      <c r="A323" s="264"/>
      <c r="B323" s="264"/>
      <c r="C323" s="264"/>
      <c r="D323" s="264"/>
      <c r="E323" s="264"/>
      <c r="F323" s="264"/>
      <c r="G323" s="264"/>
      <c r="H323" s="264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15">
      <c r="A324" s="264"/>
      <c r="B324" s="264"/>
      <c r="C324" s="264"/>
      <c r="D324" s="264"/>
      <c r="E324" s="264"/>
      <c r="F324" s="264"/>
      <c r="G324" s="264"/>
      <c r="H324" s="264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15">
      <c r="A325" s="264"/>
      <c r="B325" s="264"/>
      <c r="C325" s="264"/>
      <c r="D325" s="264"/>
      <c r="E325" s="264"/>
      <c r="F325" s="264"/>
      <c r="G325" s="264"/>
      <c r="H325" s="264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15">
      <c r="A326" s="264"/>
      <c r="B326" s="264"/>
      <c r="C326" s="264"/>
      <c r="D326" s="264"/>
      <c r="E326" s="264"/>
      <c r="F326" s="264"/>
      <c r="G326" s="264"/>
      <c r="H326" s="264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15">
      <c r="A327" s="264"/>
      <c r="B327" s="264"/>
      <c r="C327" s="264"/>
      <c r="D327" s="264"/>
      <c r="E327" s="264"/>
      <c r="F327" s="264"/>
      <c r="G327" s="264"/>
      <c r="H327" s="264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15">
      <c r="A328" s="264"/>
      <c r="B328" s="264"/>
      <c r="C328" s="264"/>
      <c r="D328" s="264"/>
      <c r="E328" s="264"/>
      <c r="F328" s="264"/>
      <c r="G328" s="264"/>
      <c r="H328" s="264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15">
      <c r="A329" s="264"/>
      <c r="B329" s="264"/>
      <c r="C329" s="264"/>
      <c r="D329" s="264"/>
      <c r="E329" s="264"/>
      <c r="F329" s="264"/>
      <c r="G329" s="264"/>
      <c r="H329" s="264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15">
      <c r="A330" s="264"/>
      <c r="B330" s="264"/>
      <c r="C330" s="264"/>
      <c r="D330" s="264"/>
      <c r="E330" s="264"/>
      <c r="F330" s="264"/>
      <c r="G330" s="264"/>
      <c r="H330" s="264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15">
      <c r="A331" s="264"/>
      <c r="B331" s="264"/>
      <c r="C331" s="264"/>
      <c r="D331" s="264"/>
      <c r="E331" s="264"/>
      <c r="F331" s="264"/>
      <c r="G331" s="264"/>
      <c r="H331" s="264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15">
      <c r="A332" s="264"/>
      <c r="B332" s="264"/>
      <c r="C332" s="264"/>
      <c r="D332" s="264"/>
      <c r="E332" s="264"/>
      <c r="F332" s="264"/>
      <c r="G332" s="264"/>
      <c r="H332" s="264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15">
      <c r="A333" s="264"/>
      <c r="B333" s="264"/>
      <c r="C333" s="264"/>
      <c r="D333" s="264"/>
      <c r="E333" s="264"/>
      <c r="F333" s="264"/>
      <c r="G333" s="264"/>
      <c r="H333" s="264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15">
      <c r="A334" s="264"/>
      <c r="B334" s="264"/>
      <c r="C334" s="264"/>
      <c r="D334" s="264"/>
      <c r="E334" s="264"/>
      <c r="F334" s="264"/>
      <c r="G334" s="264"/>
      <c r="H334" s="264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15">
      <c r="A335" s="264"/>
      <c r="B335" s="264"/>
      <c r="C335" s="264"/>
      <c r="D335" s="264"/>
      <c r="E335" s="264"/>
      <c r="F335" s="264"/>
      <c r="G335" s="264"/>
      <c r="H335" s="264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15">
      <c r="A336" s="264"/>
      <c r="B336" s="264"/>
      <c r="C336" s="264"/>
      <c r="D336" s="264"/>
      <c r="E336" s="264"/>
      <c r="F336" s="264"/>
      <c r="G336" s="264"/>
      <c r="H336" s="264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15">
      <c r="A337" s="264"/>
      <c r="B337" s="264"/>
      <c r="C337" s="264"/>
      <c r="D337" s="264"/>
      <c r="E337" s="264"/>
      <c r="F337" s="264"/>
      <c r="G337" s="264"/>
      <c r="H337" s="264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15">
      <c r="A338" s="264"/>
      <c r="B338" s="264"/>
      <c r="C338" s="264"/>
      <c r="D338" s="264"/>
      <c r="E338" s="264"/>
      <c r="F338" s="264"/>
      <c r="G338" s="264"/>
      <c r="H338" s="264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15">
      <c r="A339" s="264"/>
      <c r="B339" s="264"/>
      <c r="C339" s="264"/>
      <c r="D339" s="264"/>
      <c r="E339" s="264"/>
      <c r="F339" s="264"/>
      <c r="G339" s="264"/>
      <c r="H339" s="264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15">
      <c r="A340" s="264"/>
      <c r="B340" s="264"/>
      <c r="C340" s="264"/>
      <c r="D340" s="264"/>
      <c r="E340" s="264"/>
      <c r="F340" s="264"/>
      <c r="G340" s="264"/>
      <c r="H340" s="264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15">
      <c r="A341" s="264"/>
      <c r="B341" s="264"/>
      <c r="C341" s="264"/>
      <c r="D341" s="264"/>
      <c r="E341" s="264"/>
      <c r="F341" s="264"/>
      <c r="G341" s="264"/>
      <c r="H341" s="264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15">
      <c r="A342" s="264"/>
      <c r="B342" s="264"/>
      <c r="C342" s="264"/>
      <c r="D342" s="264"/>
      <c r="E342" s="264"/>
      <c r="F342" s="264"/>
      <c r="G342" s="264"/>
      <c r="H342" s="264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15">
      <c r="A343" s="264"/>
      <c r="B343" s="264"/>
      <c r="C343" s="264"/>
      <c r="D343" s="264"/>
      <c r="E343" s="264"/>
      <c r="F343" s="264"/>
      <c r="G343" s="264"/>
      <c r="H343" s="264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15">
      <c r="A344" s="264"/>
      <c r="B344" s="264"/>
      <c r="C344" s="264"/>
      <c r="D344" s="264"/>
      <c r="E344" s="264"/>
      <c r="F344" s="264"/>
      <c r="G344" s="264"/>
      <c r="H344" s="264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15">
      <c r="A345" s="264"/>
      <c r="B345" s="264"/>
      <c r="C345" s="264"/>
      <c r="D345" s="264"/>
      <c r="E345" s="264"/>
      <c r="F345" s="264"/>
      <c r="G345" s="264"/>
      <c r="H345" s="264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15">
      <c r="A346" s="264"/>
      <c r="B346" s="264"/>
      <c r="C346" s="264"/>
      <c r="D346" s="264"/>
      <c r="E346" s="264"/>
      <c r="F346" s="264"/>
      <c r="G346" s="264"/>
      <c r="H346" s="264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15">
      <c r="A347" s="264"/>
      <c r="B347" s="264"/>
      <c r="C347" s="264"/>
      <c r="D347" s="264"/>
      <c r="E347" s="264"/>
      <c r="F347" s="264"/>
      <c r="G347" s="264"/>
      <c r="H347" s="264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15">
      <c r="A348" s="264"/>
      <c r="B348" s="264"/>
      <c r="C348" s="264"/>
      <c r="D348" s="264"/>
      <c r="E348" s="264"/>
      <c r="F348" s="264"/>
      <c r="G348" s="264"/>
      <c r="H348" s="264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15">
      <c r="A349" s="264"/>
      <c r="B349" s="264"/>
      <c r="C349" s="264"/>
      <c r="D349" s="264"/>
      <c r="E349" s="264"/>
      <c r="F349" s="264"/>
      <c r="G349" s="264"/>
      <c r="H349" s="264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15">
      <c r="A350" s="264"/>
      <c r="B350" s="264"/>
      <c r="C350" s="264"/>
      <c r="D350" s="264"/>
      <c r="E350" s="264"/>
      <c r="F350" s="264"/>
      <c r="G350" s="264"/>
      <c r="H350" s="264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15">
      <c r="A351" s="264"/>
      <c r="B351" s="264"/>
      <c r="C351" s="264"/>
      <c r="D351" s="264"/>
      <c r="E351" s="264"/>
      <c r="F351" s="264"/>
      <c r="G351" s="264"/>
      <c r="H351" s="264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15">
      <c r="A352" s="264"/>
      <c r="B352" s="264"/>
      <c r="C352" s="264"/>
      <c r="D352" s="264"/>
      <c r="E352" s="264"/>
      <c r="F352" s="264"/>
      <c r="G352" s="264"/>
      <c r="H352" s="264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15">
      <c r="A353" s="264"/>
      <c r="B353" s="264"/>
      <c r="C353" s="264"/>
      <c r="D353" s="264"/>
      <c r="E353" s="264"/>
      <c r="F353" s="264"/>
      <c r="G353" s="264"/>
      <c r="H353" s="264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15">
      <c r="A354" s="264"/>
      <c r="B354" s="264"/>
      <c r="C354" s="264"/>
      <c r="D354" s="264"/>
      <c r="E354" s="264"/>
      <c r="F354" s="264"/>
      <c r="G354" s="264"/>
      <c r="H354" s="264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15">
      <c r="A355" s="264"/>
      <c r="B355" s="264"/>
      <c r="C355" s="264"/>
      <c r="D355" s="264"/>
      <c r="E355" s="264"/>
      <c r="F355" s="264"/>
      <c r="G355" s="264"/>
      <c r="H355" s="264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15">
      <c r="A356" s="264"/>
      <c r="B356" s="264"/>
      <c r="C356" s="264"/>
      <c r="D356" s="264"/>
      <c r="E356" s="264"/>
      <c r="F356" s="264"/>
      <c r="G356" s="264"/>
      <c r="H356" s="264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15">
      <c r="A357" s="264"/>
      <c r="B357" s="264"/>
      <c r="C357" s="264"/>
      <c r="D357" s="264"/>
      <c r="E357" s="264"/>
      <c r="F357" s="264"/>
      <c r="G357" s="264"/>
      <c r="H357" s="264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15">
      <c r="A358" s="264"/>
      <c r="B358" s="264"/>
      <c r="C358" s="264"/>
      <c r="D358" s="264"/>
      <c r="E358" s="264"/>
      <c r="F358" s="264"/>
      <c r="G358" s="264"/>
      <c r="H358" s="264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15">
      <c r="A359" s="264"/>
      <c r="B359" s="264"/>
      <c r="C359" s="264"/>
      <c r="D359" s="264"/>
      <c r="E359" s="264"/>
      <c r="F359" s="264"/>
      <c r="G359" s="264"/>
      <c r="H359" s="264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15">
      <c r="A360" s="264"/>
      <c r="B360" s="264"/>
      <c r="C360" s="264"/>
      <c r="D360" s="264"/>
      <c r="E360" s="264"/>
      <c r="F360" s="264"/>
      <c r="G360" s="264"/>
      <c r="H360" s="264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15">
      <c r="A361" s="264"/>
      <c r="B361" s="264"/>
      <c r="C361" s="264"/>
      <c r="D361" s="264"/>
      <c r="E361" s="264"/>
      <c r="F361" s="264"/>
      <c r="G361" s="264"/>
      <c r="H361" s="264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15">
      <c r="A362" s="264"/>
      <c r="B362" s="264"/>
      <c r="C362" s="264"/>
      <c r="D362" s="264"/>
      <c r="E362" s="264"/>
      <c r="F362" s="264"/>
      <c r="G362" s="264"/>
      <c r="H362" s="264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15">
      <c r="A363" s="264"/>
      <c r="B363" s="264"/>
      <c r="C363" s="264"/>
      <c r="D363" s="264"/>
      <c r="E363" s="264"/>
      <c r="F363" s="264"/>
      <c r="G363" s="264"/>
      <c r="H363" s="264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15">
      <c r="A364" s="264"/>
      <c r="B364" s="264"/>
      <c r="C364" s="264"/>
      <c r="D364" s="264"/>
      <c r="E364" s="264"/>
      <c r="F364" s="264"/>
      <c r="G364" s="264"/>
      <c r="H364" s="264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15">
      <c r="A365" s="264"/>
      <c r="B365" s="264"/>
      <c r="C365" s="264"/>
      <c r="D365" s="264"/>
      <c r="E365" s="264"/>
      <c r="F365" s="264"/>
      <c r="G365" s="264"/>
      <c r="H365" s="264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15">
      <c r="A366" s="264"/>
      <c r="B366" s="264"/>
      <c r="C366" s="264"/>
      <c r="D366" s="264"/>
      <c r="E366" s="264"/>
      <c r="F366" s="264"/>
      <c r="G366" s="264"/>
      <c r="H366" s="264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15">
      <c r="A367" s="264"/>
      <c r="B367" s="264"/>
      <c r="C367" s="264"/>
      <c r="D367" s="264"/>
      <c r="E367" s="264"/>
      <c r="F367" s="264"/>
      <c r="G367" s="264"/>
      <c r="H367" s="264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15">
      <c r="A368" s="264"/>
      <c r="B368" s="264"/>
      <c r="C368" s="264"/>
      <c r="D368" s="264"/>
      <c r="E368" s="264"/>
      <c r="F368" s="264"/>
      <c r="G368" s="264"/>
      <c r="H368" s="264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15">
      <c r="A369" s="264"/>
      <c r="B369" s="264"/>
      <c r="C369" s="264"/>
      <c r="D369" s="264"/>
      <c r="E369" s="264"/>
      <c r="F369" s="264"/>
      <c r="G369" s="264"/>
      <c r="H369" s="264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15">
      <c r="A370" s="264"/>
      <c r="B370" s="264"/>
      <c r="C370" s="264"/>
      <c r="D370" s="264"/>
      <c r="E370" s="264"/>
      <c r="F370" s="264"/>
      <c r="G370" s="264"/>
      <c r="H370" s="264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15">
      <c r="A371" s="264"/>
      <c r="B371" s="264"/>
      <c r="C371" s="264"/>
      <c r="D371" s="264"/>
      <c r="E371" s="264"/>
      <c r="F371" s="264"/>
      <c r="G371" s="264"/>
      <c r="H371" s="264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15">
      <c r="A372" s="264"/>
      <c r="B372" s="264"/>
      <c r="C372" s="264"/>
      <c r="D372" s="264"/>
      <c r="E372" s="264"/>
      <c r="F372" s="264"/>
      <c r="G372" s="264"/>
      <c r="H372" s="264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15">
      <c r="A373" s="264"/>
      <c r="B373" s="264"/>
      <c r="C373" s="264"/>
      <c r="D373" s="264"/>
      <c r="E373" s="264"/>
      <c r="F373" s="264"/>
      <c r="G373" s="264"/>
      <c r="H373" s="264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15">
      <c r="A374" s="264"/>
      <c r="B374" s="264"/>
      <c r="C374" s="264"/>
      <c r="D374" s="264"/>
      <c r="E374" s="264"/>
      <c r="F374" s="264"/>
      <c r="G374" s="264"/>
      <c r="H374" s="264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15">
      <c r="A375" s="264"/>
      <c r="B375" s="264"/>
      <c r="C375" s="264"/>
      <c r="D375" s="264"/>
      <c r="E375" s="264"/>
      <c r="F375" s="264"/>
      <c r="G375" s="264"/>
      <c r="H375" s="264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15">
      <c r="A376" s="264"/>
      <c r="B376" s="264"/>
      <c r="C376" s="264"/>
      <c r="D376" s="264"/>
      <c r="E376" s="264"/>
      <c r="F376" s="264"/>
      <c r="G376" s="264"/>
      <c r="H376" s="264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15">
      <c r="A377" s="264"/>
      <c r="B377" s="264"/>
      <c r="C377" s="264"/>
      <c r="D377" s="264"/>
      <c r="E377" s="264"/>
      <c r="F377" s="264"/>
      <c r="G377" s="264"/>
      <c r="H377" s="264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15">
      <c r="A378" s="264"/>
      <c r="B378" s="264"/>
      <c r="C378" s="264"/>
      <c r="D378" s="264"/>
      <c r="E378" s="264"/>
      <c r="F378" s="264"/>
      <c r="G378" s="264"/>
      <c r="H378" s="264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15">
      <c r="A379" s="264"/>
      <c r="B379" s="264"/>
      <c r="C379" s="264"/>
      <c r="D379" s="264"/>
      <c r="E379" s="264"/>
      <c r="F379" s="264"/>
      <c r="G379" s="264"/>
      <c r="H379" s="264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15">
      <c r="A380" s="264"/>
      <c r="B380" s="264"/>
      <c r="C380" s="264"/>
      <c r="D380" s="264"/>
      <c r="E380" s="264"/>
      <c r="F380" s="264"/>
      <c r="G380" s="264"/>
      <c r="H380" s="264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15">
      <c r="A381" s="264"/>
      <c r="B381" s="264"/>
      <c r="C381" s="264"/>
      <c r="D381" s="264"/>
      <c r="E381" s="264"/>
      <c r="F381" s="264"/>
      <c r="G381" s="264"/>
      <c r="H381" s="264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15">
      <c r="A382" s="264"/>
      <c r="B382" s="264"/>
      <c r="C382" s="264"/>
      <c r="D382" s="264"/>
      <c r="E382" s="264"/>
      <c r="F382" s="264"/>
      <c r="G382" s="264"/>
      <c r="H382" s="264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15">
      <c r="A383" s="264"/>
      <c r="B383" s="264"/>
      <c r="C383" s="264"/>
      <c r="D383" s="264"/>
      <c r="E383" s="264"/>
      <c r="F383" s="264"/>
      <c r="G383" s="264"/>
      <c r="H383" s="264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15">
      <c r="A384" s="264"/>
      <c r="B384" s="264"/>
      <c r="C384" s="264"/>
      <c r="D384" s="264"/>
      <c r="E384" s="264"/>
      <c r="F384" s="264"/>
      <c r="G384" s="264"/>
      <c r="H384" s="264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15">
      <c r="A385" s="264"/>
      <c r="B385" s="264"/>
      <c r="C385" s="264"/>
      <c r="D385" s="264"/>
      <c r="E385" s="264"/>
      <c r="F385" s="264"/>
      <c r="G385" s="264"/>
      <c r="H385" s="264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15">
      <c r="A386" s="264"/>
      <c r="B386" s="264"/>
      <c r="C386" s="264"/>
      <c r="D386" s="264"/>
      <c r="E386" s="264"/>
      <c r="F386" s="264"/>
      <c r="G386" s="264"/>
      <c r="H386" s="264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15">
      <c r="A387" s="264"/>
      <c r="B387" s="264"/>
      <c r="C387" s="264"/>
      <c r="D387" s="264"/>
      <c r="E387" s="264"/>
      <c r="F387" s="264"/>
      <c r="G387" s="264"/>
      <c r="H387" s="264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15">
      <c r="A388" s="264"/>
      <c r="B388" s="264"/>
      <c r="C388" s="264"/>
      <c r="D388" s="264"/>
      <c r="E388" s="264"/>
      <c r="F388" s="264"/>
      <c r="G388" s="264"/>
      <c r="H388" s="264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15">
      <c r="A389" s="264"/>
      <c r="B389" s="264"/>
      <c r="C389" s="264"/>
      <c r="D389" s="264"/>
      <c r="E389" s="264"/>
      <c r="F389" s="264"/>
      <c r="G389" s="264"/>
      <c r="H389" s="264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15">
      <c r="A390" s="264"/>
      <c r="B390" s="264"/>
      <c r="C390" s="264"/>
      <c r="D390" s="264"/>
      <c r="E390" s="264"/>
      <c r="F390" s="264"/>
      <c r="G390" s="264"/>
      <c r="H390" s="264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15">
      <c r="A391" s="264"/>
      <c r="B391" s="264"/>
      <c r="C391" s="264"/>
      <c r="D391" s="264"/>
      <c r="E391" s="264"/>
      <c r="F391" s="264"/>
      <c r="G391" s="264"/>
      <c r="H391" s="264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15">
      <c r="A392" s="264"/>
      <c r="B392" s="264"/>
      <c r="C392" s="264"/>
      <c r="D392" s="264"/>
      <c r="E392" s="264"/>
      <c r="F392" s="264"/>
      <c r="G392" s="264"/>
      <c r="H392" s="264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15">
      <c r="A393" s="264"/>
      <c r="B393" s="264"/>
      <c r="C393" s="264"/>
      <c r="D393" s="264"/>
      <c r="E393" s="264"/>
      <c r="F393" s="264"/>
      <c r="G393" s="264"/>
      <c r="H393" s="264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15">
      <c r="A394" s="264"/>
      <c r="B394" s="264"/>
      <c r="C394" s="264"/>
      <c r="D394" s="264"/>
      <c r="E394" s="264"/>
      <c r="F394" s="264"/>
      <c r="G394" s="264"/>
      <c r="H394" s="264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15">
      <c r="A395" s="264"/>
      <c r="B395" s="264"/>
      <c r="C395" s="264"/>
      <c r="D395" s="264"/>
      <c r="E395" s="264"/>
      <c r="F395" s="264"/>
      <c r="G395" s="264"/>
      <c r="H395" s="264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15">
      <c r="A396" s="264"/>
      <c r="B396" s="264"/>
      <c r="C396" s="264"/>
      <c r="D396" s="264"/>
      <c r="E396" s="264"/>
      <c r="F396" s="264"/>
      <c r="G396" s="264"/>
      <c r="H396" s="264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15">
      <c r="A397" s="264"/>
      <c r="B397" s="264"/>
      <c r="C397" s="264"/>
      <c r="D397" s="264"/>
      <c r="E397" s="264"/>
      <c r="F397" s="264"/>
      <c r="G397" s="264"/>
      <c r="H397" s="264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15">
      <c r="A398" s="264"/>
      <c r="B398" s="264"/>
      <c r="C398" s="264"/>
      <c r="D398" s="264"/>
      <c r="E398" s="264"/>
      <c r="F398" s="264"/>
      <c r="G398" s="264"/>
      <c r="H398" s="264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15">
      <c r="A399" s="264"/>
      <c r="B399" s="264"/>
      <c r="C399" s="264"/>
      <c r="D399" s="264"/>
      <c r="E399" s="264"/>
      <c r="F399" s="264"/>
      <c r="G399" s="264"/>
      <c r="H399" s="264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15">
      <c r="A400" s="264"/>
      <c r="B400" s="264"/>
      <c r="C400" s="264"/>
      <c r="D400" s="264"/>
      <c r="E400" s="264"/>
      <c r="F400" s="264"/>
      <c r="G400" s="264"/>
      <c r="H400" s="264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15">
      <c r="A401" s="264"/>
      <c r="B401" s="264"/>
      <c r="C401" s="264"/>
      <c r="D401" s="264"/>
      <c r="E401" s="264"/>
      <c r="F401" s="264"/>
      <c r="G401" s="264"/>
      <c r="H401" s="264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15">
      <c r="A402" s="264"/>
      <c r="B402" s="264"/>
      <c r="C402" s="264"/>
      <c r="D402" s="264"/>
      <c r="E402" s="264"/>
      <c r="F402" s="264"/>
      <c r="G402" s="264"/>
      <c r="H402" s="264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15">
      <c r="A403" s="264"/>
      <c r="B403" s="264"/>
      <c r="C403" s="264"/>
      <c r="D403" s="264"/>
      <c r="E403" s="264"/>
      <c r="F403" s="264"/>
      <c r="G403" s="264"/>
      <c r="H403" s="264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15">
      <c r="A404" s="264"/>
      <c r="B404" s="264"/>
      <c r="C404" s="264"/>
      <c r="D404" s="264"/>
      <c r="E404" s="264"/>
      <c r="F404" s="264"/>
      <c r="G404" s="264"/>
      <c r="H404" s="264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15">
      <c r="A405" s="264"/>
      <c r="B405" s="264"/>
      <c r="C405" s="264"/>
      <c r="D405" s="264"/>
      <c r="E405" s="264"/>
      <c r="F405" s="264"/>
      <c r="G405" s="264"/>
      <c r="H405" s="264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15">
      <c r="A406" s="264"/>
      <c r="B406" s="264"/>
      <c r="C406" s="264"/>
      <c r="D406" s="264"/>
      <c r="E406" s="264"/>
      <c r="F406" s="264"/>
      <c r="G406" s="264"/>
      <c r="H406" s="264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15">
      <c r="A407" s="264"/>
      <c r="B407" s="264"/>
      <c r="C407" s="264"/>
      <c r="D407" s="264"/>
      <c r="E407" s="264"/>
      <c r="F407" s="264"/>
      <c r="G407" s="264"/>
      <c r="H407" s="264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15">
      <c r="A408" s="264"/>
      <c r="B408" s="264"/>
      <c r="C408" s="264"/>
      <c r="D408" s="264"/>
      <c r="E408" s="264"/>
      <c r="F408" s="264"/>
      <c r="G408" s="264"/>
      <c r="H408" s="264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15">
      <c r="A409" s="264"/>
      <c r="B409" s="264"/>
      <c r="C409" s="264"/>
      <c r="D409" s="264"/>
      <c r="E409" s="264"/>
      <c r="F409" s="264"/>
      <c r="G409" s="264"/>
      <c r="H409" s="264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15">
      <c r="A410" s="264"/>
      <c r="B410" s="264"/>
      <c r="C410" s="264"/>
      <c r="D410" s="264"/>
      <c r="E410" s="264"/>
      <c r="F410" s="264"/>
      <c r="G410" s="264"/>
      <c r="H410" s="264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15">
      <c r="A411" s="264"/>
      <c r="B411" s="264"/>
      <c r="C411" s="264"/>
      <c r="D411" s="264"/>
      <c r="E411" s="264"/>
      <c r="F411" s="264"/>
      <c r="G411" s="264"/>
      <c r="H411" s="264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15">
      <c r="A412" s="264"/>
      <c r="B412" s="264"/>
      <c r="C412" s="264"/>
      <c r="D412" s="264"/>
      <c r="E412" s="264"/>
      <c r="F412" s="264"/>
      <c r="G412" s="264"/>
      <c r="H412" s="264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15">
      <c r="A413" s="264"/>
      <c r="B413" s="264"/>
      <c r="C413" s="264"/>
      <c r="D413" s="264"/>
      <c r="E413" s="264"/>
      <c r="F413" s="264"/>
      <c r="G413" s="264"/>
      <c r="H413" s="264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15">
      <c r="A414" s="264"/>
      <c r="B414" s="264"/>
      <c r="C414" s="264"/>
      <c r="D414" s="264"/>
      <c r="E414" s="264"/>
      <c r="F414" s="264"/>
      <c r="G414" s="264"/>
      <c r="H414" s="264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15">
      <c r="A415" s="264"/>
      <c r="B415" s="264"/>
      <c r="C415" s="264"/>
      <c r="D415" s="264"/>
      <c r="E415" s="264"/>
      <c r="F415" s="264"/>
      <c r="G415" s="264"/>
      <c r="H415" s="264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15">
      <c r="A416" s="264"/>
      <c r="B416" s="264"/>
      <c r="C416" s="264"/>
      <c r="D416" s="264"/>
      <c r="E416" s="264"/>
      <c r="F416" s="264"/>
      <c r="G416" s="264"/>
      <c r="H416" s="264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15">
      <c r="A417" s="264"/>
      <c r="B417" s="264"/>
      <c r="C417" s="264"/>
      <c r="D417" s="264"/>
      <c r="E417" s="264"/>
      <c r="F417" s="264"/>
      <c r="G417" s="264"/>
      <c r="H417" s="264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15">
      <c r="A418" s="264"/>
      <c r="B418" s="264"/>
      <c r="C418" s="264"/>
      <c r="D418" s="264"/>
      <c r="E418" s="264"/>
      <c r="F418" s="264"/>
      <c r="G418" s="264"/>
      <c r="H418" s="264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15">
      <c r="A419" s="264"/>
      <c r="B419" s="264"/>
      <c r="C419" s="264"/>
      <c r="D419" s="264"/>
      <c r="E419" s="264"/>
      <c r="F419" s="264"/>
      <c r="G419" s="264"/>
      <c r="H419" s="264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15">
      <c r="A420" s="264"/>
      <c r="B420" s="264"/>
      <c r="C420" s="264"/>
      <c r="D420" s="264"/>
      <c r="E420" s="264"/>
      <c r="F420" s="264"/>
      <c r="G420" s="264"/>
      <c r="H420" s="264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15">
      <c r="A421" s="264"/>
      <c r="B421" s="264"/>
      <c r="C421" s="264"/>
      <c r="D421" s="264"/>
      <c r="E421" s="264"/>
      <c r="F421" s="264"/>
      <c r="G421" s="264"/>
      <c r="H421" s="264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15">
      <c r="A422" s="264"/>
      <c r="B422" s="264"/>
      <c r="C422" s="264"/>
      <c r="D422" s="264"/>
      <c r="E422" s="264"/>
      <c r="F422" s="264"/>
      <c r="G422" s="264"/>
      <c r="H422" s="264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15">
      <c r="A423" s="264"/>
      <c r="B423" s="264"/>
      <c r="C423" s="264"/>
      <c r="D423" s="264"/>
      <c r="E423" s="264"/>
      <c r="F423" s="264"/>
      <c r="G423" s="264"/>
      <c r="H423" s="264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15">
      <c r="A424" s="264"/>
      <c r="B424" s="264"/>
      <c r="C424" s="264"/>
      <c r="D424" s="264"/>
      <c r="E424" s="264"/>
      <c r="F424" s="264"/>
      <c r="G424" s="264"/>
      <c r="H424" s="264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15">
      <c r="A425" s="264"/>
      <c r="B425" s="264"/>
      <c r="C425" s="264"/>
      <c r="D425" s="264"/>
      <c r="E425" s="264"/>
      <c r="F425" s="264"/>
      <c r="G425" s="264"/>
      <c r="H425" s="264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15">
      <c r="A426" s="264"/>
      <c r="B426" s="264"/>
      <c r="C426" s="264"/>
      <c r="D426" s="264"/>
      <c r="E426" s="264"/>
      <c r="F426" s="264"/>
      <c r="G426" s="264"/>
      <c r="H426" s="264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15">
      <c r="A427" s="264"/>
      <c r="B427" s="264"/>
      <c r="C427" s="264"/>
      <c r="D427" s="264"/>
      <c r="E427" s="264"/>
      <c r="F427" s="264"/>
      <c r="G427" s="264"/>
      <c r="H427" s="264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15">
      <c r="A428" s="264"/>
      <c r="B428" s="264"/>
      <c r="C428" s="264"/>
      <c r="D428" s="264"/>
      <c r="E428" s="264"/>
      <c r="F428" s="264"/>
      <c r="G428" s="264"/>
      <c r="H428" s="264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15">
      <c r="A429" s="264"/>
      <c r="B429" s="264"/>
      <c r="C429" s="264"/>
      <c r="D429" s="264"/>
      <c r="E429" s="264"/>
      <c r="F429" s="264"/>
      <c r="G429" s="264"/>
      <c r="H429" s="264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15">
      <c r="A430" s="264"/>
      <c r="B430" s="264"/>
      <c r="C430" s="264"/>
      <c r="D430" s="264"/>
      <c r="E430" s="264"/>
      <c r="F430" s="264"/>
      <c r="G430" s="264"/>
      <c r="H430" s="264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15">
      <c r="A431" s="264"/>
      <c r="B431" s="264"/>
      <c r="C431" s="264"/>
      <c r="D431" s="264"/>
      <c r="E431" s="264"/>
      <c r="F431" s="264"/>
      <c r="G431" s="264"/>
      <c r="H431" s="264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15">
      <c r="A432" s="264"/>
      <c r="B432" s="264"/>
      <c r="C432" s="264"/>
      <c r="D432" s="264"/>
      <c r="E432" s="264"/>
      <c r="F432" s="264"/>
      <c r="G432" s="264"/>
      <c r="H432" s="264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15">
      <c r="A433" s="264"/>
      <c r="B433" s="264"/>
      <c r="C433" s="264"/>
      <c r="D433" s="264"/>
      <c r="E433" s="264"/>
      <c r="F433" s="264"/>
      <c r="G433" s="264"/>
      <c r="H433" s="264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15">
      <c r="A434" s="264"/>
      <c r="B434" s="264"/>
      <c r="C434" s="264"/>
      <c r="D434" s="264"/>
      <c r="E434" s="264"/>
      <c r="F434" s="264"/>
      <c r="G434" s="264"/>
      <c r="H434" s="264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15">
      <c r="A435" s="264"/>
      <c r="B435" s="264"/>
      <c r="C435" s="264"/>
      <c r="D435" s="264"/>
      <c r="E435" s="264"/>
      <c r="F435" s="264"/>
      <c r="G435" s="264"/>
      <c r="H435" s="264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15">
      <c r="A436" s="264"/>
      <c r="B436" s="264"/>
      <c r="C436" s="264"/>
      <c r="D436" s="264"/>
      <c r="E436" s="264"/>
      <c r="F436" s="264"/>
      <c r="G436" s="264"/>
      <c r="H436" s="264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15">
      <c r="A437" s="264"/>
      <c r="B437" s="264"/>
      <c r="C437" s="264"/>
      <c r="D437" s="264"/>
      <c r="E437" s="264"/>
      <c r="F437" s="264"/>
      <c r="G437" s="264"/>
      <c r="H437" s="264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15">
      <c r="A438" s="264"/>
      <c r="B438" s="264"/>
      <c r="C438" s="264"/>
      <c r="D438" s="264"/>
      <c r="E438" s="264"/>
      <c r="F438" s="264"/>
      <c r="G438" s="264"/>
      <c r="H438" s="264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15">
      <c r="A439" s="264"/>
      <c r="B439" s="264"/>
      <c r="C439" s="264"/>
      <c r="D439" s="264"/>
      <c r="E439" s="264"/>
      <c r="F439" s="264"/>
      <c r="G439" s="264"/>
      <c r="H439" s="264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15">
      <c r="A440" s="264"/>
      <c r="B440" s="264"/>
      <c r="C440" s="264"/>
      <c r="D440" s="264"/>
      <c r="E440" s="264"/>
      <c r="F440" s="264"/>
      <c r="G440" s="264"/>
      <c r="H440" s="264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15">
      <c r="A441" s="264"/>
      <c r="B441" s="264"/>
      <c r="C441" s="264"/>
      <c r="D441" s="264"/>
      <c r="E441" s="264"/>
      <c r="F441" s="264"/>
      <c r="G441" s="264"/>
      <c r="H441" s="264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15">
      <c r="A442" s="264"/>
      <c r="B442" s="264"/>
      <c r="C442" s="264"/>
      <c r="D442" s="264"/>
      <c r="E442" s="264"/>
      <c r="F442" s="264"/>
      <c r="G442" s="264"/>
      <c r="H442" s="264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15">
      <c r="A443" s="264"/>
      <c r="B443" s="264"/>
      <c r="C443" s="264"/>
      <c r="D443" s="264"/>
      <c r="E443" s="264"/>
      <c r="F443" s="264"/>
      <c r="G443" s="264"/>
      <c r="H443" s="264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15">
      <c r="A444" s="264"/>
      <c r="B444" s="264"/>
      <c r="C444" s="264"/>
      <c r="D444" s="264"/>
      <c r="E444" s="264"/>
      <c r="F444" s="264"/>
      <c r="G444" s="264"/>
      <c r="H444" s="264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15">
      <c r="A445" s="264"/>
      <c r="B445" s="264"/>
      <c r="C445" s="264"/>
      <c r="D445" s="264"/>
      <c r="E445" s="264"/>
      <c r="F445" s="264"/>
      <c r="G445" s="264"/>
      <c r="H445" s="264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15">
      <c r="A446" s="264"/>
      <c r="B446" s="264"/>
      <c r="C446" s="264"/>
      <c r="D446" s="264"/>
      <c r="E446" s="264"/>
      <c r="F446" s="264"/>
      <c r="G446" s="264"/>
      <c r="H446" s="264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15">
      <c r="A447" s="264"/>
      <c r="B447" s="264"/>
      <c r="C447" s="264"/>
      <c r="D447" s="264"/>
      <c r="E447" s="264"/>
      <c r="F447" s="264"/>
      <c r="G447" s="264"/>
      <c r="H447" s="264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15">
      <c r="A448" s="264"/>
      <c r="B448" s="264"/>
      <c r="C448" s="264"/>
      <c r="D448" s="264"/>
      <c r="E448" s="264"/>
      <c r="F448" s="264"/>
      <c r="G448" s="264"/>
      <c r="H448" s="264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15">
      <c r="A449" s="264"/>
      <c r="B449" s="264"/>
      <c r="C449" s="264"/>
      <c r="D449" s="264"/>
      <c r="E449" s="264"/>
      <c r="F449" s="264"/>
      <c r="G449" s="264"/>
      <c r="H449" s="264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15">
      <c r="A450" s="264"/>
      <c r="B450" s="264"/>
      <c r="C450" s="264"/>
      <c r="D450" s="264"/>
      <c r="E450" s="264"/>
      <c r="F450" s="264"/>
      <c r="G450" s="264"/>
      <c r="H450" s="264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15">
      <c r="A451" s="264"/>
      <c r="B451" s="264"/>
      <c r="C451" s="264"/>
      <c r="D451" s="264"/>
      <c r="E451" s="264"/>
      <c r="F451" s="264"/>
      <c r="G451" s="264"/>
      <c r="H451" s="264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15">
      <c r="A452" s="264"/>
      <c r="B452" s="264"/>
      <c r="C452" s="264"/>
      <c r="D452" s="264"/>
      <c r="E452" s="264"/>
      <c r="F452" s="264"/>
      <c r="G452" s="264"/>
      <c r="H452" s="264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15">
      <c r="A453" s="264"/>
      <c r="B453" s="264"/>
      <c r="C453" s="264"/>
      <c r="D453" s="264"/>
      <c r="E453" s="264"/>
      <c r="F453" s="264"/>
      <c r="G453" s="264"/>
      <c r="H453" s="264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15">
      <c r="A454" s="264"/>
      <c r="B454" s="264"/>
      <c r="C454" s="264"/>
      <c r="D454" s="264"/>
      <c r="E454" s="264"/>
      <c r="F454" s="264"/>
      <c r="G454" s="264"/>
      <c r="H454" s="264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15">
      <c r="A455" s="264"/>
      <c r="B455" s="264"/>
      <c r="C455" s="264"/>
      <c r="D455" s="264"/>
      <c r="E455" s="264"/>
      <c r="F455" s="264"/>
      <c r="G455" s="264"/>
      <c r="H455" s="264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15">
      <c r="A456" s="264"/>
      <c r="B456" s="264"/>
      <c r="C456" s="264"/>
      <c r="D456" s="264"/>
      <c r="E456" s="264"/>
      <c r="F456" s="264"/>
      <c r="G456" s="264"/>
      <c r="H456" s="264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15">
      <c r="A457" s="264"/>
      <c r="B457" s="264"/>
      <c r="C457" s="264"/>
      <c r="D457" s="264"/>
      <c r="E457" s="264"/>
      <c r="F457" s="264"/>
      <c r="G457" s="264"/>
      <c r="H457" s="264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15">
      <c r="A458" s="264"/>
      <c r="B458" s="264"/>
      <c r="C458" s="264"/>
      <c r="D458" s="264"/>
      <c r="E458" s="264"/>
      <c r="F458" s="264"/>
      <c r="G458" s="264"/>
      <c r="H458" s="264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15">
      <c r="A459" s="264"/>
      <c r="B459" s="264"/>
      <c r="C459" s="264"/>
      <c r="D459" s="264"/>
      <c r="E459" s="264"/>
      <c r="F459" s="264"/>
      <c r="G459" s="264"/>
      <c r="H459" s="264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15">
      <c r="A460" s="264"/>
      <c r="B460" s="264"/>
      <c r="C460" s="264"/>
      <c r="D460" s="264"/>
      <c r="E460" s="264"/>
      <c r="F460" s="264"/>
      <c r="G460" s="264"/>
      <c r="H460" s="264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15">
      <c r="A461" s="264"/>
      <c r="B461" s="264"/>
      <c r="C461" s="264"/>
      <c r="D461" s="264"/>
      <c r="E461" s="264"/>
      <c r="F461" s="264"/>
      <c r="G461" s="264"/>
      <c r="H461" s="264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15">
      <c r="A462" s="264"/>
      <c r="B462" s="264"/>
      <c r="C462" s="264"/>
      <c r="D462" s="264"/>
      <c r="E462" s="264"/>
      <c r="F462" s="264"/>
      <c r="G462" s="264"/>
      <c r="H462" s="264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15">
      <c r="A463" s="264"/>
      <c r="B463" s="264"/>
      <c r="C463" s="264"/>
      <c r="D463" s="264"/>
      <c r="E463" s="264"/>
      <c r="F463" s="264"/>
      <c r="G463" s="264"/>
      <c r="H463" s="264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15">
      <c r="A464" s="264"/>
      <c r="B464" s="264"/>
      <c r="C464" s="264"/>
      <c r="D464" s="264"/>
      <c r="E464" s="264"/>
      <c r="F464" s="264"/>
      <c r="G464" s="264"/>
      <c r="H464" s="264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15">
      <c r="A465" s="264"/>
      <c r="B465" s="264"/>
      <c r="C465" s="264"/>
      <c r="D465" s="264"/>
      <c r="E465" s="264"/>
      <c r="F465" s="264"/>
      <c r="G465" s="264"/>
      <c r="H465" s="264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15">
      <c r="A466" s="264"/>
      <c r="B466" s="264"/>
      <c r="C466" s="264"/>
      <c r="D466" s="264"/>
      <c r="E466" s="264"/>
      <c r="F466" s="264"/>
      <c r="G466" s="264"/>
      <c r="H466" s="264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15">
      <c r="A467" s="264"/>
      <c r="B467" s="264"/>
      <c r="C467" s="264"/>
      <c r="D467" s="264"/>
      <c r="E467" s="264"/>
      <c r="F467" s="264"/>
      <c r="G467" s="264"/>
      <c r="H467" s="264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15">
      <c r="A468" s="264"/>
      <c r="B468" s="264"/>
      <c r="C468" s="264"/>
      <c r="D468" s="264"/>
      <c r="E468" s="264"/>
      <c r="F468" s="264"/>
      <c r="G468" s="264"/>
      <c r="H468" s="264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15">
      <c r="A469" s="264"/>
      <c r="B469" s="264"/>
      <c r="C469" s="264"/>
      <c r="D469" s="264"/>
      <c r="E469" s="264"/>
      <c r="F469" s="264"/>
      <c r="G469" s="264"/>
      <c r="H469" s="264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15">
      <c r="A470" s="264"/>
      <c r="B470" s="264"/>
      <c r="C470" s="264"/>
      <c r="D470" s="264"/>
      <c r="E470" s="264"/>
      <c r="F470" s="264"/>
      <c r="G470" s="264"/>
      <c r="H470" s="264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15">
      <c r="A471" s="264"/>
      <c r="B471" s="264"/>
      <c r="C471" s="264"/>
      <c r="D471" s="264"/>
      <c r="E471" s="264"/>
      <c r="F471" s="264"/>
      <c r="G471" s="264"/>
      <c r="H471" s="264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15">
      <c r="A472" s="264"/>
      <c r="B472" s="264"/>
      <c r="C472" s="264"/>
      <c r="D472" s="264"/>
      <c r="E472" s="264"/>
      <c r="F472" s="264"/>
      <c r="G472" s="264"/>
      <c r="H472" s="264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15">
      <c r="A473" s="264"/>
      <c r="B473" s="264"/>
      <c r="C473" s="264"/>
      <c r="D473" s="264"/>
      <c r="E473" s="264"/>
      <c r="F473" s="264"/>
      <c r="G473" s="264"/>
      <c r="H473" s="264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15">
      <c r="A474" s="264"/>
      <c r="B474" s="264"/>
      <c r="C474" s="264"/>
      <c r="D474" s="264"/>
      <c r="E474" s="264"/>
      <c r="F474" s="264"/>
      <c r="G474" s="264"/>
      <c r="H474" s="264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15">
      <c r="A475" s="264"/>
      <c r="B475" s="264"/>
      <c r="C475" s="264"/>
      <c r="D475" s="264"/>
      <c r="E475" s="264"/>
      <c r="F475" s="264"/>
      <c r="G475" s="264"/>
      <c r="H475" s="264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15">
      <c r="A476" s="264"/>
      <c r="B476" s="264"/>
      <c r="C476" s="264"/>
      <c r="D476" s="264"/>
      <c r="E476" s="264"/>
      <c r="F476" s="264"/>
      <c r="G476" s="264"/>
      <c r="H476" s="264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15">
      <c r="A477" s="264"/>
      <c r="B477" s="264"/>
      <c r="C477" s="264"/>
      <c r="D477" s="264"/>
      <c r="E477" s="264"/>
      <c r="F477" s="264"/>
      <c r="G477" s="264"/>
      <c r="H477" s="264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15">
      <c r="A478" s="264"/>
      <c r="B478" s="264"/>
      <c r="C478" s="264"/>
      <c r="D478" s="264"/>
      <c r="E478" s="264"/>
      <c r="F478" s="264"/>
      <c r="G478" s="264"/>
      <c r="H478" s="264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15">
      <c r="A479" s="264"/>
      <c r="B479" s="264"/>
      <c r="C479" s="264"/>
      <c r="D479" s="264"/>
      <c r="E479" s="264"/>
      <c r="F479" s="264"/>
      <c r="G479" s="264"/>
      <c r="H479" s="264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15">
      <c r="A480" s="264"/>
      <c r="B480" s="264"/>
      <c r="C480" s="264"/>
      <c r="D480" s="264"/>
      <c r="E480" s="264"/>
      <c r="F480" s="264"/>
      <c r="G480" s="264"/>
      <c r="H480" s="264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15">
      <c r="A481" s="264"/>
      <c r="B481" s="264"/>
      <c r="C481" s="264"/>
      <c r="D481" s="264"/>
      <c r="E481" s="264"/>
      <c r="F481" s="264"/>
      <c r="G481" s="264"/>
      <c r="H481" s="264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15">
      <c r="A482" s="264"/>
      <c r="B482" s="264"/>
      <c r="C482" s="264"/>
      <c r="D482" s="264"/>
      <c r="E482" s="264"/>
      <c r="F482" s="264"/>
      <c r="G482" s="264"/>
      <c r="H482" s="264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15">
      <c r="A483" s="264"/>
      <c r="B483" s="264"/>
      <c r="C483" s="264"/>
      <c r="D483" s="264"/>
      <c r="E483" s="264"/>
      <c r="F483" s="264"/>
      <c r="G483" s="264"/>
      <c r="H483" s="264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15">
      <c r="A484" s="264"/>
      <c r="B484" s="264"/>
      <c r="C484" s="264"/>
      <c r="D484" s="264"/>
      <c r="E484" s="264"/>
      <c r="F484" s="264"/>
      <c r="G484" s="264"/>
      <c r="H484" s="264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15">
      <c r="A485" s="264"/>
      <c r="B485" s="264"/>
      <c r="C485" s="264"/>
      <c r="D485" s="264"/>
      <c r="E485" s="264"/>
      <c r="F485" s="264"/>
      <c r="G485" s="264"/>
      <c r="H485" s="264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15">
      <c r="A486" s="264"/>
      <c r="B486" s="264"/>
      <c r="C486" s="264"/>
      <c r="D486" s="264"/>
      <c r="E486" s="264"/>
      <c r="F486" s="264"/>
      <c r="G486" s="264"/>
      <c r="H486" s="264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15">
      <c r="A487" s="264"/>
      <c r="B487" s="264"/>
      <c r="C487" s="264"/>
      <c r="D487" s="264"/>
      <c r="E487" s="264"/>
      <c r="F487" s="264"/>
      <c r="G487" s="264"/>
      <c r="H487" s="264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15">
      <c r="A488" s="264"/>
      <c r="B488" s="264"/>
      <c r="C488" s="264"/>
      <c r="D488" s="264"/>
      <c r="E488" s="264"/>
      <c r="F488" s="264"/>
      <c r="G488" s="264"/>
      <c r="H488" s="264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15">
      <c r="A489" s="264"/>
      <c r="B489" s="264"/>
      <c r="C489" s="264"/>
      <c r="D489" s="264"/>
      <c r="E489" s="264"/>
      <c r="F489" s="264"/>
      <c r="G489" s="264"/>
      <c r="H489" s="264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15">
      <c r="A490" s="264"/>
      <c r="B490" s="264"/>
      <c r="C490" s="264"/>
      <c r="D490" s="264"/>
      <c r="E490" s="264"/>
      <c r="F490" s="264"/>
      <c r="G490" s="264"/>
      <c r="H490" s="264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15">
      <c r="A491" s="264"/>
      <c r="B491" s="264"/>
      <c r="C491" s="264"/>
      <c r="D491" s="264"/>
      <c r="E491" s="264"/>
      <c r="F491" s="264"/>
      <c r="G491" s="264"/>
      <c r="H491" s="264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15">
      <c r="A492" s="264"/>
      <c r="B492" s="264"/>
      <c r="C492" s="264"/>
      <c r="D492" s="264"/>
      <c r="E492" s="264"/>
      <c r="F492" s="264"/>
      <c r="G492" s="264"/>
      <c r="H492" s="264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15">
      <c r="A493" s="264"/>
      <c r="B493" s="264"/>
      <c r="C493" s="264"/>
      <c r="D493" s="264"/>
      <c r="E493" s="264"/>
      <c r="F493" s="264"/>
      <c r="G493" s="264"/>
      <c r="H493" s="264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15">
      <c r="A494" s="264"/>
      <c r="B494" s="264"/>
      <c r="C494" s="264"/>
      <c r="D494" s="264"/>
      <c r="E494" s="264"/>
      <c r="F494" s="264"/>
      <c r="G494" s="264"/>
      <c r="H494" s="264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15">
      <c r="A495" s="264"/>
      <c r="B495" s="264"/>
      <c r="C495" s="264"/>
      <c r="D495" s="264"/>
      <c r="E495" s="264"/>
      <c r="F495" s="264"/>
      <c r="G495" s="264"/>
      <c r="H495" s="264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15">
      <c r="A496" s="264"/>
      <c r="B496" s="264"/>
      <c r="C496" s="264"/>
      <c r="D496" s="264"/>
      <c r="E496" s="264"/>
      <c r="F496" s="264"/>
      <c r="G496" s="264"/>
      <c r="H496" s="264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15">
      <c r="A497" s="264"/>
      <c r="B497" s="264"/>
      <c r="C497" s="264"/>
      <c r="D497" s="264"/>
      <c r="E497" s="264"/>
      <c r="F497" s="264"/>
      <c r="G497" s="264"/>
      <c r="H497" s="264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15">
      <c r="A498" s="264"/>
      <c r="B498" s="264"/>
      <c r="C498" s="264"/>
      <c r="D498" s="264"/>
      <c r="E498" s="264"/>
      <c r="F498" s="264"/>
      <c r="G498" s="264"/>
      <c r="H498" s="264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15">
      <c r="A499" s="264"/>
      <c r="B499" s="264"/>
      <c r="C499" s="264"/>
      <c r="D499" s="264"/>
      <c r="E499" s="264"/>
      <c r="F499" s="264"/>
      <c r="G499" s="264"/>
      <c r="H499" s="264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15">
      <c r="A500" s="264"/>
      <c r="B500" s="264"/>
      <c r="C500" s="264"/>
      <c r="D500" s="264"/>
      <c r="E500" s="264"/>
      <c r="F500" s="264"/>
      <c r="G500" s="264"/>
      <c r="H500" s="264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15">
      <c r="A501" s="264"/>
      <c r="B501" s="264"/>
      <c r="C501" s="264"/>
      <c r="D501" s="264"/>
      <c r="E501" s="264"/>
      <c r="F501" s="264"/>
      <c r="G501" s="264"/>
      <c r="H501" s="264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15">
      <c r="A502" s="264"/>
      <c r="B502" s="264"/>
      <c r="C502" s="264"/>
      <c r="D502" s="264"/>
      <c r="E502" s="264"/>
      <c r="F502" s="264"/>
      <c r="G502" s="264"/>
      <c r="H502" s="264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15">
      <c r="A503" s="264"/>
      <c r="B503" s="264"/>
      <c r="C503" s="264"/>
      <c r="D503" s="264"/>
      <c r="E503" s="264"/>
      <c r="F503" s="264"/>
      <c r="G503" s="264"/>
      <c r="H503" s="264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15">
      <c r="A504" s="264"/>
      <c r="B504" s="264"/>
      <c r="C504" s="264"/>
      <c r="D504" s="264"/>
      <c r="E504" s="264"/>
      <c r="F504" s="264"/>
      <c r="G504" s="264"/>
      <c r="H504" s="264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15">
      <c r="A505" s="264"/>
      <c r="B505" s="264"/>
      <c r="C505" s="264"/>
      <c r="D505" s="264"/>
      <c r="E505" s="264"/>
      <c r="F505" s="264"/>
      <c r="G505" s="264"/>
      <c r="H505" s="264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15">
      <c r="A506" s="264"/>
      <c r="B506" s="264"/>
      <c r="C506" s="264"/>
      <c r="D506" s="264"/>
      <c r="E506" s="264"/>
      <c r="F506" s="264"/>
      <c r="G506" s="264"/>
      <c r="H506" s="264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15">
      <c r="A507" s="264"/>
      <c r="B507" s="264"/>
      <c r="C507" s="264"/>
      <c r="D507" s="264"/>
      <c r="E507" s="264"/>
      <c r="F507" s="264"/>
      <c r="G507" s="264"/>
      <c r="H507" s="264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15">
      <c r="A508" s="264"/>
      <c r="B508" s="264"/>
      <c r="C508" s="264"/>
      <c r="D508" s="264"/>
      <c r="E508" s="264"/>
      <c r="F508" s="264"/>
      <c r="G508" s="264"/>
      <c r="H508" s="264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15">
      <c r="A509" s="264"/>
      <c r="B509" s="264"/>
      <c r="C509" s="264"/>
      <c r="D509" s="264"/>
      <c r="E509" s="264"/>
      <c r="F509" s="264"/>
      <c r="G509" s="264"/>
      <c r="H509" s="264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15">
      <c r="A510" s="264"/>
      <c r="B510" s="264"/>
      <c r="C510" s="264"/>
      <c r="D510" s="264"/>
      <c r="E510" s="264"/>
      <c r="F510" s="264"/>
      <c r="G510" s="264"/>
      <c r="H510" s="264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15">
      <c r="A511" s="264"/>
      <c r="B511" s="264"/>
      <c r="C511" s="264"/>
      <c r="D511" s="264"/>
      <c r="E511" s="264"/>
      <c r="F511" s="264"/>
      <c r="G511" s="264"/>
      <c r="H511" s="264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15">
      <c r="A512" s="264"/>
      <c r="B512" s="264"/>
      <c r="C512" s="264"/>
      <c r="D512" s="264"/>
      <c r="E512" s="264"/>
      <c r="F512" s="264"/>
      <c r="G512" s="264"/>
      <c r="H512" s="264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15">
      <c r="A513" s="264"/>
      <c r="B513" s="264"/>
      <c r="C513" s="264"/>
      <c r="D513" s="264"/>
      <c r="E513" s="264"/>
      <c r="F513" s="264"/>
      <c r="G513" s="264"/>
      <c r="H513" s="264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15">
      <c r="A514" s="264"/>
      <c r="B514" s="264"/>
      <c r="C514" s="264"/>
      <c r="D514" s="264"/>
      <c r="E514" s="264"/>
      <c r="F514" s="264"/>
      <c r="G514" s="264"/>
      <c r="H514" s="264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15">
      <c r="A515" s="264"/>
      <c r="B515" s="264"/>
      <c r="C515" s="264"/>
      <c r="D515" s="264"/>
      <c r="E515" s="264"/>
      <c r="F515" s="264"/>
      <c r="G515" s="264"/>
      <c r="H515" s="264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15">
      <c r="A516" s="264"/>
      <c r="B516" s="264"/>
      <c r="C516" s="264"/>
      <c r="D516" s="264"/>
      <c r="E516" s="264"/>
      <c r="F516" s="264"/>
      <c r="G516" s="264"/>
      <c r="H516" s="264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15">
      <c r="A517" s="264"/>
      <c r="B517" s="264"/>
      <c r="C517" s="264"/>
      <c r="D517" s="264"/>
      <c r="E517" s="264"/>
      <c r="F517" s="264"/>
      <c r="G517" s="264"/>
      <c r="H517" s="264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15">
      <c r="A518" s="264"/>
      <c r="B518" s="264"/>
      <c r="C518" s="264"/>
      <c r="D518" s="264"/>
      <c r="E518" s="264"/>
      <c r="F518" s="264"/>
      <c r="G518" s="264"/>
      <c r="H518" s="264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15">
      <c r="A519" s="264"/>
      <c r="B519" s="264"/>
      <c r="C519" s="264"/>
      <c r="D519" s="264"/>
      <c r="E519" s="264"/>
      <c r="F519" s="264"/>
      <c r="G519" s="264"/>
      <c r="H519" s="264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15">
      <c r="A520" s="264"/>
      <c r="B520" s="264"/>
      <c r="C520" s="264"/>
      <c r="D520" s="264"/>
      <c r="E520" s="264"/>
      <c r="F520" s="264"/>
      <c r="G520" s="264"/>
      <c r="H520" s="264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15">
      <c r="A521" s="264"/>
      <c r="B521" s="264"/>
      <c r="C521" s="264"/>
      <c r="D521" s="264"/>
      <c r="E521" s="264"/>
      <c r="F521" s="264"/>
      <c r="G521" s="264"/>
      <c r="H521" s="264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15">
      <c r="A522" s="264"/>
      <c r="B522" s="264"/>
      <c r="C522" s="264"/>
      <c r="D522" s="264"/>
      <c r="E522" s="264"/>
      <c r="F522" s="264"/>
      <c r="G522" s="264"/>
      <c r="H522" s="264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15">
      <c r="A523" s="264"/>
      <c r="B523" s="264"/>
      <c r="C523" s="264"/>
      <c r="D523" s="264"/>
      <c r="E523" s="264"/>
      <c r="F523" s="264"/>
      <c r="G523" s="264"/>
      <c r="H523" s="264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15">
      <c r="A524" s="264"/>
      <c r="B524" s="264"/>
      <c r="C524" s="264"/>
      <c r="D524" s="264"/>
      <c r="E524" s="264"/>
      <c r="F524" s="264"/>
      <c r="G524" s="264"/>
      <c r="H524" s="264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15">
      <c r="A525" s="264"/>
      <c r="B525" s="264"/>
      <c r="C525" s="264"/>
      <c r="D525" s="264"/>
      <c r="E525" s="264"/>
      <c r="F525" s="264"/>
      <c r="G525" s="264"/>
      <c r="H525" s="264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15">
      <c r="A526" s="264"/>
      <c r="B526" s="264"/>
      <c r="C526" s="264"/>
      <c r="D526" s="264"/>
      <c r="E526" s="264"/>
      <c r="F526" s="264"/>
      <c r="G526" s="264"/>
      <c r="H526" s="264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15">
      <c r="A527" s="264"/>
      <c r="B527" s="264"/>
      <c r="C527" s="264"/>
      <c r="D527" s="264"/>
      <c r="E527" s="264"/>
      <c r="F527" s="264"/>
      <c r="G527" s="264"/>
      <c r="H527" s="264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15">
      <c r="A528" s="264"/>
      <c r="B528" s="264"/>
      <c r="C528" s="264"/>
      <c r="D528" s="264"/>
      <c r="E528" s="264"/>
      <c r="F528" s="264"/>
      <c r="G528" s="264"/>
      <c r="H528" s="264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15">
      <c r="A529" s="264"/>
      <c r="B529" s="264"/>
      <c r="C529" s="264"/>
      <c r="D529" s="264"/>
      <c r="E529" s="264"/>
      <c r="F529" s="264"/>
      <c r="G529" s="264"/>
      <c r="H529" s="264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15">
      <c r="A530" s="264"/>
      <c r="B530" s="264"/>
      <c r="C530" s="264"/>
      <c r="D530" s="264"/>
      <c r="E530" s="264"/>
      <c r="F530" s="264"/>
      <c r="G530" s="264"/>
      <c r="H530" s="264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15">
      <c r="A531" s="264"/>
      <c r="B531" s="264"/>
      <c r="C531" s="264"/>
      <c r="D531" s="264"/>
      <c r="E531" s="264"/>
      <c r="F531" s="264"/>
      <c r="G531" s="264"/>
      <c r="H531" s="264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15">
      <c r="A532" s="264"/>
      <c r="B532" s="264"/>
      <c r="C532" s="264"/>
      <c r="D532" s="264"/>
      <c r="E532" s="264"/>
      <c r="F532" s="264"/>
      <c r="G532" s="264"/>
      <c r="H532" s="264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15">
      <c r="A533" s="264"/>
      <c r="B533" s="264"/>
      <c r="C533" s="264"/>
      <c r="D533" s="264"/>
      <c r="E533" s="264"/>
      <c r="F533" s="264"/>
      <c r="G533" s="264"/>
      <c r="H533" s="264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15">
      <c r="A534" s="264"/>
      <c r="B534" s="264"/>
      <c r="C534" s="264"/>
      <c r="D534" s="264"/>
      <c r="E534" s="264"/>
      <c r="F534" s="264"/>
      <c r="G534" s="264"/>
      <c r="H534" s="264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15">
      <c r="A535" s="264"/>
      <c r="B535" s="264"/>
      <c r="C535" s="264"/>
      <c r="D535" s="264"/>
      <c r="E535" s="264"/>
      <c r="F535" s="264"/>
      <c r="G535" s="264"/>
      <c r="H535" s="264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15">
      <c r="A536" s="264"/>
      <c r="B536" s="264"/>
      <c r="C536" s="264"/>
      <c r="D536" s="264"/>
      <c r="E536" s="264"/>
      <c r="F536" s="264"/>
      <c r="G536" s="264"/>
      <c r="H536" s="264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15">
      <c r="A537" s="264"/>
      <c r="B537" s="264"/>
      <c r="C537" s="264"/>
      <c r="D537" s="264"/>
      <c r="E537" s="264"/>
      <c r="F537" s="264"/>
      <c r="G537" s="264"/>
      <c r="H537" s="264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15">
      <c r="A538" s="264"/>
      <c r="B538" s="264"/>
      <c r="C538" s="264"/>
      <c r="D538" s="264"/>
      <c r="E538" s="264"/>
      <c r="F538" s="264"/>
      <c r="G538" s="264"/>
      <c r="H538" s="264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15">
      <c r="A539" s="264"/>
      <c r="B539" s="264"/>
      <c r="C539" s="264"/>
      <c r="D539" s="264"/>
      <c r="E539" s="264"/>
      <c r="F539" s="264"/>
      <c r="G539" s="264"/>
      <c r="H539" s="264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15">
      <c r="A540" s="264"/>
      <c r="B540" s="264"/>
      <c r="C540" s="264"/>
      <c r="D540" s="264"/>
      <c r="E540" s="264"/>
      <c r="F540" s="264"/>
      <c r="G540" s="264"/>
      <c r="H540" s="264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15">
      <c r="A541" s="264"/>
      <c r="B541" s="264"/>
      <c r="C541" s="264"/>
      <c r="D541" s="264"/>
      <c r="E541" s="264"/>
      <c r="F541" s="264"/>
      <c r="G541" s="264"/>
      <c r="H541" s="264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15">
      <c r="A542" s="264"/>
      <c r="B542" s="264"/>
      <c r="C542" s="264"/>
      <c r="D542" s="264"/>
      <c r="E542" s="264"/>
      <c r="F542" s="264"/>
      <c r="G542" s="264"/>
      <c r="H542" s="264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15">
      <c r="A543" s="264"/>
      <c r="B543" s="264"/>
      <c r="C543" s="264"/>
      <c r="D543" s="264"/>
      <c r="E543" s="264"/>
      <c r="F543" s="264"/>
      <c r="G543" s="264"/>
      <c r="H543" s="264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15">
      <c r="A544" s="264"/>
      <c r="B544" s="264"/>
      <c r="C544" s="264"/>
      <c r="D544" s="264"/>
      <c r="E544" s="264"/>
      <c r="F544" s="264"/>
      <c r="G544" s="264"/>
      <c r="H544" s="264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15">
      <c r="A545" s="264"/>
      <c r="B545" s="264"/>
      <c r="C545" s="264"/>
      <c r="D545" s="264"/>
      <c r="E545" s="264"/>
      <c r="F545" s="264"/>
      <c r="G545" s="264"/>
      <c r="H545" s="264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15">
      <c r="A546" s="264"/>
      <c r="B546" s="264"/>
      <c r="C546" s="264"/>
      <c r="D546" s="264"/>
      <c r="E546" s="264"/>
      <c r="F546" s="264"/>
      <c r="G546" s="264"/>
      <c r="H546" s="264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15">
      <c r="A547" s="264"/>
      <c r="B547" s="264"/>
      <c r="C547" s="264"/>
      <c r="D547" s="264"/>
      <c r="E547" s="264"/>
      <c r="F547" s="264"/>
      <c r="G547" s="264"/>
      <c r="H547" s="264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15">
      <c r="A548" s="264"/>
      <c r="B548" s="264"/>
      <c r="C548" s="264"/>
      <c r="D548" s="264"/>
      <c r="E548" s="264"/>
      <c r="F548" s="264"/>
      <c r="G548" s="264"/>
      <c r="H548" s="264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15">
      <c r="A549" s="264"/>
      <c r="B549" s="264"/>
      <c r="C549" s="264"/>
      <c r="D549" s="264"/>
      <c r="E549" s="264"/>
      <c r="F549" s="264"/>
      <c r="G549" s="264"/>
      <c r="H549" s="264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15">
      <c r="A550" s="264"/>
      <c r="B550" s="264"/>
      <c r="C550" s="264"/>
      <c r="D550" s="264"/>
      <c r="E550" s="264"/>
      <c r="F550" s="264"/>
      <c r="G550" s="264"/>
      <c r="H550" s="264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15">
      <c r="A551" s="264"/>
      <c r="B551" s="264"/>
      <c r="C551" s="264"/>
      <c r="D551" s="264"/>
      <c r="E551" s="264"/>
      <c r="F551" s="264"/>
      <c r="G551" s="264"/>
      <c r="H551" s="264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15">
      <c r="A552" s="264"/>
      <c r="B552" s="264"/>
      <c r="C552" s="264"/>
      <c r="D552" s="264"/>
      <c r="E552" s="264"/>
      <c r="F552" s="264"/>
      <c r="G552" s="264"/>
      <c r="H552" s="264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15">
      <c r="A553" s="264"/>
      <c r="B553" s="264"/>
      <c r="C553" s="264"/>
      <c r="D553" s="264"/>
      <c r="E553" s="264"/>
      <c r="F553" s="264"/>
      <c r="G553" s="264"/>
      <c r="H553" s="264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15">
      <c r="A554" s="264"/>
      <c r="B554" s="264"/>
      <c r="C554" s="264"/>
      <c r="D554" s="264"/>
      <c r="E554" s="264"/>
      <c r="F554" s="264"/>
      <c r="G554" s="264"/>
      <c r="H554" s="264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15">
      <c r="A555" s="264"/>
      <c r="B555" s="264"/>
      <c r="C555" s="264"/>
      <c r="D555" s="264"/>
      <c r="E555" s="264"/>
      <c r="F555" s="264"/>
      <c r="G555" s="264"/>
      <c r="H555" s="264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15">
      <c r="A556" s="264"/>
      <c r="B556" s="264"/>
      <c r="C556" s="264"/>
      <c r="D556" s="264"/>
      <c r="E556" s="264"/>
      <c r="F556" s="264"/>
      <c r="G556" s="264"/>
      <c r="H556" s="264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15">
      <c r="A557" s="264"/>
      <c r="B557" s="264"/>
      <c r="C557" s="264"/>
      <c r="D557" s="264"/>
      <c r="E557" s="264"/>
      <c r="F557" s="264"/>
      <c r="G557" s="264"/>
      <c r="H557" s="264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15">
      <c r="A558" s="264"/>
      <c r="B558" s="264"/>
      <c r="C558" s="264"/>
      <c r="D558" s="264"/>
      <c r="E558" s="264"/>
      <c r="F558" s="264"/>
      <c r="G558" s="264"/>
      <c r="H558" s="264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15">
      <c r="A559" s="264"/>
      <c r="B559" s="264"/>
      <c r="C559" s="264"/>
      <c r="D559" s="264"/>
      <c r="E559" s="264"/>
      <c r="F559" s="264"/>
      <c r="G559" s="264"/>
      <c r="H559" s="264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15">
      <c r="A560" s="264"/>
      <c r="B560" s="264"/>
      <c r="C560" s="264"/>
      <c r="D560" s="264"/>
      <c r="E560" s="264"/>
      <c r="F560" s="264"/>
      <c r="G560" s="264"/>
      <c r="H560" s="264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15">
      <c r="A561" s="264"/>
      <c r="B561" s="264"/>
      <c r="C561" s="264"/>
      <c r="D561" s="264"/>
      <c r="E561" s="264"/>
      <c r="F561" s="264"/>
      <c r="G561" s="264"/>
      <c r="H561" s="264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15">
      <c r="A562" s="264"/>
      <c r="B562" s="264"/>
      <c r="C562" s="264"/>
      <c r="D562" s="264"/>
      <c r="E562" s="264"/>
      <c r="F562" s="264"/>
      <c r="G562" s="264"/>
      <c r="H562" s="264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15">
      <c r="A563" s="264"/>
      <c r="B563" s="264"/>
      <c r="C563" s="264"/>
      <c r="D563" s="264"/>
      <c r="E563" s="264"/>
      <c r="F563" s="264"/>
      <c r="G563" s="264"/>
      <c r="H563" s="264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15">
      <c r="A564" s="264"/>
      <c r="B564" s="264"/>
      <c r="C564" s="264"/>
      <c r="D564" s="264"/>
      <c r="E564" s="264"/>
      <c r="F564" s="264"/>
      <c r="G564" s="264"/>
      <c r="H564" s="264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15">
      <c r="A565" s="264"/>
      <c r="B565" s="264"/>
      <c r="C565" s="264"/>
      <c r="D565" s="264"/>
      <c r="E565" s="264"/>
      <c r="F565" s="264"/>
      <c r="G565" s="264"/>
      <c r="H565" s="264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15">
      <c r="A566" s="264"/>
      <c r="B566" s="264"/>
      <c r="C566" s="264"/>
      <c r="D566" s="264"/>
      <c r="E566" s="264"/>
      <c r="F566" s="264"/>
      <c r="G566" s="264"/>
      <c r="H566" s="264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15">
      <c r="A567" s="264"/>
      <c r="B567" s="264"/>
      <c r="C567" s="264"/>
      <c r="D567" s="264"/>
      <c r="E567" s="264"/>
      <c r="F567" s="264"/>
      <c r="G567" s="264"/>
      <c r="H567" s="264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15">
      <c r="A568" s="264"/>
      <c r="B568" s="264"/>
      <c r="C568" s="264"/>
      <c r="D568" s="264"/>
      <c r="E568" s="264"/>
      <c r="F568" s="264"/>
      <c r="G568" s="264"/>
      <c r="H568" s="264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15">
      <c r="A569" s="264"/>
      <c r="B569" s="264"/>
      <c r="C569" s="264"/>
      <c r="D569" s="264"/>
      <c r="E569" s="264"/>
      <c r="F569" s="264"/>
      <c r="G569" s="264"/>
      <c r="H569" s="264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15">
      <c r="A570" s="264"/>
      <c r="B570" s="264"/>
      <c r="C570" s="264"/>
      <c r="D570" s="264"/>
      <c r="E570" s="264"/>
      <c r="F570" s="264"/>
      <c r="G570" s="264"/>
      <c r="H570" s="264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15">
      <c r="A571" s="264"/>
      <c r="B571" s="264"/>
      <c r="C571" s="264"/>
      <c r="D571" s="264"/>
      <c r="E571" s="264"/>
      <c r="F571" s="264"/>
      <c r="G571" s="264"/>
      <c r="H571" s="264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15">
      <c r="A572" s="264"/>
      <c r="B572" s="264"/>
      <c r="C572" s="264"/>
      <c r="D572" s="264"/>
      <c r="E572" s="264"/>
      <c r="F572" s="264"/>
      <c r="G572" s="264"/>
      <c r="H572" s="264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15">
      <c r="A573" s="264"/>
      <c r="B573" s="264"/>
      <c r="C573" s="264"/>
      <c r="D573" s="264"/>
      <c r="E573" s="264"/>
      <c r="F573" s="264"/>
      <c r="G573" s="264"/>
      <c r="H573" s="264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15">
      <c r="A574" s="264"/>
      <c r="B574" s="264"/>
      <c r="C574" s="264"/>
      <c r="D574" s="264"/>
      <c r="E574" s="264"/>
      <c r="F574" s="264"/>
      <c r="G574" s="264"/>
      <c r="H574" s="264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15">
      <c r="A575" s="264"/>
      <c r="B575" s="264"/>
      <c r="C575" s="264"/>
      <c r="D575" s="264"/>
      <c r="E575" s="264"/>
      <c r="F575" s="264"/>
      <c r="G575" s="264"/>
      <c r="H575" s="264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15">
      <c r="A576" s="264"/>
      <c r="B576" s="264"/>
      <c r="C576" s="264"/>
      <c r="D576" s="264"/>
      <c r="E576" s="264"/>
      <c r="F576" s="264"/>
      <c r="G576" s="264"/>
      <c r="H576" s="264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15">
      <c r="A577" s="264"/>
      <c r="B577" s="264"/>
      <c r="C577" s="264"/>
      <c r="D577" s="264"/>
      <c r="E577" s="264"/>
      <c r="F577" s="264"/>
      <c r="G577" s="264"/>
      <c r="H577" s="264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15">
      <c r="A578" s="264"/>
      <c r="B578" s="264"/>
      <c r="C578" s="264"/>
      <c r="D578" s="264"/>
      <c r="E578" s="264"/>
      <c r="F578" s="264"/>
      <c r="G578" s="264"/>
      <c r="H578" s="264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15">
      <c r="A579" s="264"/>
      <c r="B579" s="264"/>
      <c r="C579" s="264"/>
      <c r="D579" s="264"/>
      <c r="E579" s="264"/>
      <c r="F579" s="264"/>
      <c r="G579" s="264"/>
      <c r="H579" s="264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15">
      <c r="A580" s="264"/>
      <c r="B580" s="264"/>
      <c r="C580" s="264"/>
      <c r="D580" s="264"/>
      <c r="E580" s="264"/>
      <c r="F580" s="264"/>
      <c r="G580" s="264"/>
      <c r="H580" s="264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15">
      <c r="A581" s="264"/>
      <c r="B581" s="264"/>
      <c r="C581" s="264"/>
      <c r="D581" s="264"/>
      <c r="E581" s="264"/>
      <c r="F581" s="264"/>
      <c r="G581" s="264"/>
      <c r="H581" s="264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15">
      <c r="A582" s="264"/>
      <c r="B582" s="264"/>
      <c r="C582" s="264"/>
      <c r="D582" s="264"/>
      <c r="E582" s="264"/>
      <c r="F582" s="264"/>
      <c r="G582" s="264"/>
      <c r="H582" s="264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15">
      <c r="A583" s="264"/>
      <c r="B583" s="264"/>
      <c r="C583" s="264"/>
      <c r="D583" s="264"/>
      <c r="E583" s="264"/>
      <c r="F583" s="264"/>
      <c r="G583" s="264"/>
      <c r="H583" s="264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15">
      <c r="A584" s="264"/>
      <c r="B584" s="264"/>
      <c r="C584" s="264"/>
      <c r="D584" s="264"/>
      <c r="E584" s="264"/>
      <c r="F584" s="264"/>
      <c r="G584" s="264"/>
      <c r="H584" s="264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15">
      <c r="A585" s="264"/>
      <c r="B585" s="264"/>
      <c r="C585" s="264"/>
      <c r="D585" s="264"/>
      <c r="E585" s="264"/>
      <c r="F585" s="264"/>
      <c r="G585" s="264"/>
      <c r="H585" s="264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15">
      <c r="A586" s="264"/>
      <c r="B586" s="264"/>
      <c r="C586" s="264"/>
      <c r="D586" s="264"/>
      <c r="E586" s="264"/>
      <c r="F586" s="264"/>
      <c r="G586" s="264"/>
      <c r="H586" s="264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15">
      <c r="A587" s="264"/>
      <c r="B587" s="264"/>
      <c r="C587" s="264"/>
      <c r="D587" s="264"/>
      <c r="E587" s="264"/>
      <c r="F587" s="264"/>
      <c r="G587" s="264"/>
      <c r="H587" s="264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15">
      <c r="A588" s="264"/>
      <c r="B588" s="264"/>
      <c r="C588" s="264"/>
      <c r="D588" s="264"/>
      <c r="E588" s="264"/>
      <c r="F588" s="264"/>
      <c r="G588" s="264"/>
      <c r="H588" s="264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15">
      <c r="A589" s="264"/>
      <c r="B589" s="264"/>
      <c r="C589" s="264"/>
      <c r="D589" s="264"/>
      <c r="E589" s="264"/>
      <c r="F589" s="264"/>
      <c r="G589" s="264"/>
      <c r="H589" s="264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15">
      <c r="A590" s="264"/>
      <c r="B590" s="264"/>
      <c r="C590" s="264"/>
      <c r="D590" s="264"/>
      <c r="E590" s="264"/>
      <c r="F590" s="264"/>
      <c r="G590" s="264"/>
      <c r="H590" s="264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15">
      <c r="A591" s="264"/>
      <c r="B591" s="264"/>
      <c r="C591" s="264"/>
      <c r="D591" s="264"/>
      <c r="E591" s="264"/>
      <c r="F591" s="264"/>
      <c r="G591" s="264"/>
      <c r="H591" s="264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15">
      <c r="A592" s="264"/>
      <c r="B592" s="264"/>
      <c r="C592" s="264"/>
      <c r="D592" s="264"/>
      <c r="E592" s="264"/>
      <c r="F592" s="264"/>
      <c r="G592" s="264"/>
      <c r="H592" s="264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15">
      <c r="A593" s="264"/>
      <c r="B593" s="264"/>
      <c r="C593" s="264"/>
      <c r="D593" s="264"/>
      <c r="E593" s="264"/>
      <c r="F593" s="264"/>
      <c r="G593" s="264"/>
      <c r="H593" s="264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15">
      <c r="A594" s="264"/>
      <c r="B594" s="264"/>
      <c r="C594" s="264"/>
      <c r="D594" s="264"/>
      <c r="E594" s="264"/>
      <c r="F594" s="264"/>
      <c r="G594" s="264"/>
      <c r="H594" s="264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15">
      <c r="A595" s="264"/>
      <c r="B595" s="264"/>
      <c r="C595" s="264"/>
      <c r="D595" s="264"/>
      <c r="E595" s="264"/>
      <c r="F595" s="264"/>
      <c r="G595" s="264"/>
      <c r="H595" s="264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15">
      <c r="A596" s="264"/>
      <c r="B596" s="264"/>
      <c r="C596" s="264"/>
      <c r="D596" s="264"/>
      <c r="E596" s="264"/>
      <c r="F596" s="264"/>
      <c r="G596" s="264"/>
      <c r="H596" s="264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15">
      <c r="A597" s="264"/>
      <c r="B597" s="264"/>
      <c r="C597" s="264"/>
      <c r="D597" s="264"/>
      <c r="E597" s="264"/>
      <c r="F597" s="264"/>
      <c r="G597" s="264"/>
      <c r="H597" s="264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15">
      <c r="A598" s="264"/>
      <c r="B598" s="264"/>
      <c r="C598" s="264"/>
      <c r="D598" s="264"/>
      <c r="E598" s="264"/>
      <c r="F598" s="264"/>
      <c r="G598" s="264"/>
      <c r="H598" s="264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15">
      <c r="A599" s="264"/>
      <c r="B599" s="264"/>
      <c r="C599" s="264"/>
      <c r="D599" s="264"/>
      <c r="E599" s="264"/>
      <c r="F599" s="264"/>
      <c r="G599" s="264"/>
      <c r="H599" s="264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15">
      <c r="A600" s="264"/>
      <c r="B600" s="264"/>
      <c r="C600" s="264"/>
      <c r="D600" s="264"/>
      <c r="E600" s="264"/>
      <c r="F600" s="264"/>
      <c r="G600" s="264"/>
      <c r="H600" s="264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15">
      <c r="A601" s="264"/>
      <c r="B601" s="264"/>
      <c r="C601" s="264"/>
      <c r="D601" s="264"/>
      <c r="E601" s="264"/>
      <c r="F601" s="264"/>
      <c r="G601" s="264"/>
      <c r="H601" s="264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15">
      <c r="A602" s="264"/>
      <c r="B602" s="264"/>
      <c r="C602" s="264"/>
      <c r="D602" s="264"/>
      <c r="E602" s="264"/>
      <c r="F602" s="264"/>
      <c r="G602" s="264"/>
      <c r="H602" s="264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15">
      <c r="A603" s="264"/>
      <c r="B603" s="264"/>
      <c r="C603" s="264"/>
      <c r="D603" s="264"/>
      <c r="E603" s="264"/>
      <c r="F603" s="264"/>
      <c r="G603" s="264"/>
      <c r="H603" s="264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15">
      <c r="A604" s="264"/>
      <c r="B604" s="264"/>
      <c r="C604" s="264"/>
      <c r="D604" s="264"/>
      <c r="E604" s="264"/>
      <c r="F604" s="264"/>
      <c r="G604" s="264"/>
      <c r="H604" s="264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15">
      <c r="A605" s="264"/>
      <c r="B605" s="264"/>
      <c r="C605" s="264"/>
      <c r="D605" s="264"/>
      <c r="E605" s="264"/>
      <c r="F605" s="264"/>
      <c r="G605" s="264"/>
      <c r="H605" s="264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15">
      <c r="A606" s="264"/>
      <c r="B606" s="264"/>
      <c r="C606" s="264"/>
      <c r="D606" s="264"/>
      <c r="E606" s="264"/>
      <c r="F606" s="264"/>
      <c r="G606" s="264"/>
      <c r="H606" s="264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15">
      <c r="A607" s="264"/>
      <c r="B607" s="264"/>
      <c r="C607" s="264"/>
      <c r="D607" s="264"/>
      <c r="E607" s="264"/>
      <c r="F607" s="264"/>
      <c r="G607" s="264"/>
      <c r="H607" s="264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15">
      <c r="A608" s="264"/>
      <c r="B608" s="264"/>
      <c r="C608" s="264"/>
      <c r="D608" s="264"/>
      <c r="E608" s="264"/>
      <c r="F608" s="264"/>
      <c r="G608" s="264"/>
      <c r="H608" s="264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15">
      <c r="A609" s="264"/>
      <c r="B609" s="264"/>
      <c r="C609" s="264"/>
      <c r="D609" s="264"/>
      <c r="E609" s="264"/>
      <c r="F609" s="264"/>
      <c r="G609" s="264"/>
      <c r="H609" s="264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15">
      <c r="A610" s="264"/>
      <c r="B610" s="264"/>
      <c r="C610" s="264"/>
      <c r="D610" s="264"/>
      <c r="E610" s="264"/>
      <c r="F610" s="264"/>
      <c r="G610" s="264"/>
      <c r="H610" s="264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15">
      <c r="A611" s="264"/>
      <c r="B611" s="264"/>
      <c r="C611" s="264"/>
      <c r="D611" s="264"/>
      <c r="E611" s="264"/>
      <c r="F611" s="264"/>
      <c r="G611" s="264"/>
      <c r="H611" s="264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15">
      <c r="A612" s="264"/>
      <c r="B612" s="264"/>
      <c r="C612" s="264"/>
      <c r="D612" s="264"/>
      <c r="E612" s="264"/>
      <c r="F612" s="264"/>
      <c r="G612" s="264"/>
      <c r="H612" s="264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15">
      <c r="A613" s="264"/>
      <c r="B613" s="264"/>
      <c r="C613" s="264"/>
      <c r="D613" s="264"/>
      <c r="E613" s="264"/>
      <c r="F613" s="264"/>
      <c r="G613" s="264"/>
      <c r="H613" s="264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15">
      <c r="A614" s="264"/>
      <c r="B614" s="264"/>
      <c r="C614" s="264"/>
      <c r="D614" s="264"/>
      <c r="E614" s="264"/>
      <c r="F614" s="264"/>
      <c r="G614" s="264"/>
      <c r="H614" s="264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15">
      <c r="A615" s="264"/>
      <c r="B615" s="264"/>
      <c r="C615" s="264"/>
      <c r="D615" s="264"/>
      <c r="E615" s="264"/>
      <c r="F615" s="264"/>
      <c r="G615" s="264"/>
      <c r="H615" s="264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15">
      <c r="A616" s="264"/>
      <c r="B616" s="264"/>
      <c r="C616" s="264"/>
      <c r="D616" s="264"/>
      <c r="E616" s="264"/>
      <c r="F616" s="264"/>
      <c r="G616" s="264"/>
      <c r="H616" s="264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15">
      <c r="A617" s="264"/>
      <c r="B617" s="264"/>
      <c r="C617" s="264"/>
      <c r="D617" s="264"/>
      <c r="E617" s="264"/>
      <c r="F617" s="264"/>
      <c r="G617" s="264"/>
      <c r="H617" s="264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15">
      <c r="A618" s="264"/>
      <c r="B618" s="264"/>
      <c r="C618" s="264"/>
      <c r="D618" s="264"/>
      <c r="E618" s="264"/>
      <c r="F618" s="264"/>
      <c r="G618" s="264"/>
      <c r="H618" s="264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15">
      <c r="A619" s="264"/>
      <c r="B619" s="264"/>
      <c r="C619" s="264"/>
      <c r="D619" s="264"/>
      <c r="E619" s="264"/>
      <c r="F619" s="264"/>
      <c r="G619" s="264"/>
      <c r="H619" s="264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15">
      <c r="A620" s="264"/>
      <c r="B620" s="264"/>
      <c r="C620" s="264"/>
      <c r="D620" s="264"/>
      <c r="E620" s="264"/>
      <c r="F620" s="264"/>
      <c r="G620" s="264"/>
      <c r="H620" s="264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15">
      <c r="A621" s="264"/>
      <c r="B621" s="264"/>
      <c r="C621" s="264"/>
      <c r="D621" s="264"/>
      <c r="E621" s="264"/>
      <c r="F621" s="264"/>
      <c r="G621" s="264"/>
      <c r="H621" s="264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15">
      <c r="A622" s="264"/>
      <c r="B622" s="264"/>
      <c r="C622" s="264"/>
      <c r="D622" s="264"/>
      <c r="E622" s="264"/>
      <c r="F622" s="264"/>
      <c r="G622" s="264"/>
      <c r="H622" s="264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15">
      <c r="A623" s="264"/>
      <c r="B623" s="264"/>
      <c r="C623" s="264"/>
      <c r="D623" s="264"/>
      <c r="E623" s="264"/>
      <c r="F623" s="264"/>
      <c r="G623" s="264"/>
      <c r="H623" s="264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15">
      <c r="A624" s="264"/>
      <c r="B624" s="264"/>
      <c r="C624" s="264"/>
      <c r="D624" s="264"/>
      <c r="E624" s="264"/>
      <c r="F624" s="264"/>
      <c r="G624" s="264"/>
      <c r="H624" s="264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15">
      <c r="A625" s="264"/>
      <c r="B625" s="264"/>
      <c r="C625" s="264"/>
      <c r="D625" s="264"/>
      <c r="E625" s="264"/>
      <c r="F625" s="264"/>
      <c r="G625" s="264"/>
      <c r="H625" s="264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15">
      <c r="A626" s="264"/>
      <c r="B626" s="264"/>
      <c r="C626" s="264"/>
      <c r="D626" s="264"/>
      <c r="E626" s="264"/>
      <c r="F626" s="264"/>
      <c r="G626" s="264"/>
      <c r="H626" s="264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15">
      <c r="A627" s="264"/>
      <c r="B627" s="264"/>
      <c r="C627" s="264"/>
      <c r="D627" s="264"/>
      <c r="E627" s="264"/>
      <c r="F627" s="264"/>
      <c r="G627" s="264"/>
      <c r="H627" s="264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15">
      <c r="A628" s="264"/>
      <c r="B628" s="264"/>
      <c r="C628" s="264"/>
      <c r="D628" s="264"/>
      <c r="E628" s="264"/>
      <c r="F628" s="264"/>
      <c r="G628" s="264"/>
      <c r="H628" s="264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15">
      <c r="A629" s="264"/>
      <c r="B629" s="264"/>
      <c r="C629" s="264"/>
      <c r="D629" s="264"/>
      <c r="E629" s="264"/>
      <c r="F629" s="264"/>
      <c r="G629" s="264"/>
      <c r="H629" s="264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15">
      <c r="A630" s="264"/>
      <c r="B630" s="264"/>
      <c r="C630" s="264"/>
      <c r="D630" s="264"/>
      <c r="E630" s="264"/>
      <c r="F630" s="264"/>
      <c r="G630" s="264"/>
      <c r="H630" s="264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15">
      <c r="A631" s="264"/>
      <c r="B631" s="264"/>
      <c r="C631" s="264"/>
      <c r="D631" s="264"/>
      <c r="E631" s="264"/>
      <c r="F631" s="264"/>
      <c r="G631" s="264"/>
      <c r="H631" s="264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15">
      <c r="A632" s="264"/>
      <c r="B632" s="264"/>
      <c r="C632" s="264"/>
      <c r="D632" s="264"/>
      <c r="E632" s="264"/>
      <c r="F632" s="264"/>
      <c r="G632" s="264"/>
      <c r="H632" s="264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15">
      <c r="A633" s="264"/>
      <c r="B633" s="264"/>
      <c r="C633" s="264"/>
      <c r="D633" s="264"/>
      <c r="E633" s="264"/>
      <c r="F633" s="264"/>
      <c r="G633" s="264"/>
      <c r="H633" s="264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15">
      <c r="A634" s="264"/>
      <c r="B634" s="264"/>
      <c r="C634" s="264"/>
      <c r="D634" s="264"/>
      <c r="E634" s="264"/>
      <c r="F634" s="264"/>
      <c r="G634" s="264"/>
      <c r="H634" s="264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15">
      <c r="A635" s="264"/>
      <c r="B635" s="264"/>
      <c r="C635" s="264"/>
      <c r="D635" s="264"/>
      <c r="E635" s="264"/>
      <c r="F635" s="264"/>
      <c r="G635" s="264"/>
      <c r="H635" s="264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15">
      <c r="A636" s="264"/>
      <c r="B636" s="264"/>
      <c r="C636" s="264"/>
      <c r="D636" s="264"/>
      <c r="E636" s="264"/>
      <c r="F636" s="264"/>
      <c r="G636" s="264"/>
      <c r="H636" s="264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15">
      <c r="A637" s="264"/>
      <c r="B637" s="264"/>
      <c r="C637" s="264"/>
      <c r="D637" s="264"/>
      <c r="E637" s="264"/>
      <c r="F637" s="264"/>
      <c r="G637" s="264"/>
      <c r="H637" s="264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15">
      <c r="A638" s="264"/>
      <c r="B638" s="264"/>
      <c r="C638" s="264"/>
      <c r="D638" s="264"/>
      <c r="E638" s="264"/>
      <c r="F638" s="264"/>
      <c r="G638" s="264"/>
      <c r="H638" s="264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15">
      <c r="A639" s="264"/>
      <c r="B639" s="264"/>
      <c r="C639" s="264"/>
      <c r="D639" s="264"/>
      <c r="E639" s="264"/>
      <c r="F639" s="264"/>
      <c r="G639" s="264"/>
      <c r="H639" s="264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15">
      <c r="A640" s="264"/>
      <c r="B640" s="264"/>
      <c r="C640" s="264"/>
      <c r="D640" s="264"/>
      <c r="E640" s="264"/>
      <c r="F640" s="264"/>
      <c r="G640" s="264"/>
      <c r="H640" s="264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15">
      <c r="A641" s="264"/>
      <c r="B641" s="264"/>
      <c r="C641" s="264"/>
      <c r="D641" s="264"/>
      <c r="E641" s="264"/>
      <c r="F641" s="264"/>
      <c r="G641" s="264"/>
      <c r="H641" s="264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15">
      <c r="A642" s="264"/>
      <c r="B642" s="264"/>
      <c r="C642" s="264"/>
      <c r="D642" s="264"/>
      <c r="E642" s="264"/>
      <c r="F642" s="264"/>
      <c r="G642" s="264"/>
      <c r="H642" s="264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15">
      <c r="A643" s="264"/>
      <c r="B643" s="264"/>
      <c r="C643" s="264"/>
      <c r="D643" s="264"/>
      <c r="E643" s="264"/>
      <c r="F643" s="264"/>
      <c r="G643" s="264"/>
      <c r="H643" s="264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15">
      <c r="A644" s="264"/>
      <c r="B644" s="264"/>
      <c r="C644" s="264"/>
      <c r="D644" s="264"/>
      <c r="E644" s="264"/>
      <c r="F644" s="264"/>
      <c r="G644" s="264"/>
      <c r="H644" s="264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15">
      <c r="A645" s="264"/>
      <c r="B645" s="264"/>
      <c r="C645" s="264"/>
      <c r="D645" s="264"/>
      <c r="E645" s="264"/>
      <c r="F645" s="264"/>
      <c r="G645" s="264"/>
      <c r="H645" s="264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15">
      <c r="A646" s="264"/>
      <c r="B646" s="264"/>
      <c r="C646" s="264"/>
      <c r="D646" s="264"/>
      <c r="E646" s="264"/>
      <c r="F646" s="264"/>
      <c r="G646" s="264"/>
      <c r="H646" s="264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15">
      <c r="A647" s="264"/>
      <c r="B647" s="264"/>
      <c r="C647" s="264"/>
      <c r="D647" s="264"/>
      <c r="E647" s="264"/>
      <c r="F647" s="264"/>
      <c r="G647" s="264"/>
      <c r="H647" s="264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15">
      <c r="A648" s="264"/>
      <c r="B648" s="264"/>
      <c r="C648" s="264"/>
      <c r="D648" s="264"/>
      <c r="E648" s="264"/>
      <c r="F648" s="264"/>
      <c r="G648" s="264"/>
      <c r="H648" s="264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15">
      <c r="A649" s="264"/>
      <c r="B649" s="264"/>
      <c r="C649" s="264"/>
      <c r="D649" s="264"/>
      <c r="E649" s="264"/>
      <c r="F649" s="264"/>
      <c r="G649" s="264"/>
      <c r="H649" s="264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15">
      <c r="A650" s="264"/>
      <c r="B650" s="264"/>
      <c r="C650" s="264"/>
      <c r="D650" s="264"/>
      <c r="E650" s="264"/>
      <c r="F650" s="264"/>
      <c r="G650" s="264"/>
      <c r="H650" s="264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15">
      <c r="A651" s="264"/>
      <c r="B651" s="264"/>
      <c r="C651" s="264"/>
      <c r="D651" s="264"/>
      <c r="E651" s="264"/>
      <c r="F651" s="264"/>
      <c r="G651" s="264"/>
      <c r="H651" s="264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15">
      <c r="A652" s="264"/>
      <c r="B652" s="264"/>
      <c r="C652" s="264"/>
      <c r="D652" s="264"/>
      <c r="E652" s="264"/>
      <c r="F652" s="264"/>
      <c r="G652" s="264"/>
      <c r="H652" s="264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15">
      <c r="A653" s="264"/>
      <c r="B653" s="264"/>
      <c r="C653" s="264"/>
      <c r="D653" s="264"/>
      <c r="E653" s="264"/>
      <c r="F653" s="264"/>
      <c r="G653" s="264"/>
      <c r="H653" s="264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15">
      <c r="A654" s="264"/>
      <c r="B654" s="264"/>
      <c r="C654" s="264"/>
      <c r="D654" s="264"/>
      <c r="E654" s="264"/>
      <c r="F654" s="264"/>
      <c r="G654" s="264"/>
      <c r="H654" s="264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15">
      <c r="A655" s="264"/>
      <c r="B655" s="264"/>
      <c r="C655" s="264"/>
      <c r="D655" s="264"/>
      <c r="E655" s="264"/>
      <c r="F655" s="264"/>
      <c r="G655" s="264"/>
      <c r="H655" s="264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15">
      <c r="A656" s="264"/>
      <c r="B656" s="264"/>
      <c r="C656" s="264"/>
      <c r="D656" s="264"/>
      <c r="E656" s="264"/>
      <c r="F656" s="264"/>
      <c r="G656" s="264"/>
      <c r="H656" s="264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15">
      <c r="A657" s="264"/>
      <c r="B657" s="264"/>
      <c r="C657" s="264"/>
      <c r="D657" s="264"/>
      <c r="E657" s="264"/>
      <c r="F657" s="264"/>
      <c r="G657" s="264"/>
      <c r="H657" s="264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15">
      <c r="A658" s="264"/>
      <c r="B658" s="264"/>
      <c r="C658" s="264"/>
      <c r="D658" s="264"/>
      <c r="E658" s="264"/>
      <c r="F658" s="264"/>
      <c r="G658" s="264"/>
      <c r="H658" s="264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15">
      <c r="A659" s="264"/>
      <c r="B659" s="264"/>
      <c r="C659" s="264"/>
      <c r="D659" s="264"/>
      <c r="E659" s="264"/>
      <c r="F659" s="264"/>
      <c r="G659" s="264"/>
      <c r="H659" s="264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15">
      <c r="A660" s="264"/>
      <c r="B660" s="264"/>
      <c r="C660" s="264"/>
      <c r="D660" s="264"/>
      <c r="E660" s="264"/>
      <c r="F660" s="264"/>
      <c r="G660" s="264"/>
      <c r="H660" s="264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15">
      <c r="A661" s="264"/>
      <c r="B661" s="264"/>
      <c r="C661" s="264"/>
      <c r="D661" s="264"/>
      <c r="E661" s="264"/>
      <c r="F661" s="264"/>
      <c r="G661" s="264"/>
      <c r="H661" s="264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15">
      <c r="A662" s="264"/>
      <c r="B662" s="264"/>
      <c r="C662" s="264"/>
      <c r="D662" s="264"/>
      <c r="E662" s="264"/>
      <c r="F662" s="264"/>
      <c r="G662" s="264"/>
      <c r="H662" s="264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15">
      <c r="A663" s="264"/>
      <c r="B663" s="264"/>
      <c r="C663" s="264"/>
      <c r="D663" s="264"/>
      <c r="E663" s="264"/>
      <c r="F663" s="264"/>
      <c r="G663" s="264"/>
      <c r="H663" s="264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15">
      <c r="A664" s="264"/>
      <c r="B664" s="264"/>
      <c r="C664" s="264"/>
      <c r="D664" s="264"/>
      <c r="E664" s="264"/>
      <c r="F664" s="264"/>
      <c r="G664" s="264"/>
      <c r="H664" s="264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15">
      <c r="A665" s="264"/>
      <c r="B665" s="264"/>
      <c r="C665" s="264"/>
      <c r="D665" s="264"/>
      <c r="E665" s="264"/>
      <c r="F665" s="264"/>
      <c r="G665" s="264"/>
      <c r="H665" s="264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15">
      <c r="A666" s="264"/>
      <c r="B666" s="264"/>
      <c r="C666" s="264"/>
      <c r="D666" s="264"/>
      <c r="E666" s="264"/>
      <c r="F666" s="264"/>
      <c r="G666" s="264"/>
      <c r="H666" s="264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15">
      <c r="A667" s="264"/>
      <c r="B667" s="264"/>
      <c r="C667" s="264"/>
      <c r="D667" s="264"/>
      <c r="E667" s="264"/>
      <c r="F667" s="264"/>
      <c r="G667" s="264"/>
      <c r="H667" s="264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15">
      <c r="A668" s="264"/>
      <c r="B668" s="264"/>
      <c r="C668" s="264"/>
      <c r="D668" s="264"/>
      <c r="E668" s="264"/>
      <c r="F668" s="264"/>
      <c r="G668" s="264"/>
      <c r="H668" s="264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15">
      <c r="A669" s="264"/>
      <c r="B669" s="264"/>
      <c r="C669" s="264"/>
      <c r="D669" s="264"/>
      <c r="E669" s="264"/>
      <c r="F669" s="264"/>
      <c r="G669" s="264"/>
      <c r="H669" s="264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15">
      <c r="A670" s="264"/>
      <c r="B670" s="264"/>
      <c r="C670" s="264"/>
      <c r="D670" s="264"/>
      <c r="E670" s="264"/>
      <c r="F670" s="264"/>
      <c r="G670" s="264"/>
      <c r="H670" s="264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15">
      <c r="A671" s="264"/>
      <c r="B671" s="264"/>
      <c r="C671" s="264"/>
      <c r="D671" s="264"/>
      <c r="E671" s="264"/>
      <c r="F671" s="264"/>
      <c r="G671" s="264"/>
      <c r="H671" s="264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15">
      <c r="A672" s="264"/>
      <c r="B672" s="264"/>
      <c r="C672" s="264"/>
      <c r="D672" s="264"/>
      <c r="E672" s="264"/>
      <c r="F672" s="264"/>
      <c r="G672" s="264"/>
      <c r="H672" s="264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15">
      <c r="A673" s="264"/>
      <c r="B673" s="264"/>
      <c r="C673" s="264"/>
      <c r="D673" s="264"/>
      <c r="E673" s="264"/>
      <c r="F673" s="264"/>
      <c r="G673" s="264"/>
      <c r="H673" s="264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15">
      <c r="A674" s="264"/>
      <c r="B674" s="264"/>
      <c r="C674" s="264"/>
      <c r="D674" s="264"/>
      <c r="E674" s="264"/>
      <c r="F674" s="264"/>
      <c r="G674" s="264"/>
      <c r="H674" s="264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15">
      <c r="A675" s="264"/>
      <c r="B675" s="264"/>
      <c r="C675" s="264"/>
      <c r="D675" s="264"/>
      <c r="E675" s="264"/>
      <c r="F675" s="264"/>
      <c r="G675" s="264"/>
      <c r="H675" s="264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15">
      <c r="A676" s="264"/>
      <c r="B676" s="264"/>
      <c r="C676" s="264"/>
      <c r="D676" s="264"/>
      <c r="E676" s="264"/>
      <c r="F676" s="264"/>
      <c r="G676" s="264"/>
      <c r="H676" s="264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15">
      <c r="A677" s="264"/>
      <c r="B677" s="264"/>
      <c r="C677" s="264"/>
      <c r="D677" s="264"/>
      <c r="E677" s="264"/>
      <c r="F677" s="264"/>
      <c r="G677" s="264"/>
      <c r="H677" s="264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15">
      <c r="A678" s="264"/>
      <c r="B678" s="264"/>
      <c r="C678" s="264"/>
      <c r="D678" s="264"/>
      <c r="E678" s="264"/>
      <c r="F678" s="264"/>
      <c r="G678" s="264"/>
      <c r="H678" s="264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15">
      <c r="A679" s="264"/>
      <c r="B679" s="264"/>
      <c r="C679" s="264"/>
      <c r="D679" s="264"/>
      <c r="E679" s="264"/>
      <c r="F679" s="264"/>
      <c r="G679" s="264"/>
      <c r="H679" s="264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15">
      <c r="A680" s="264"/>
      <c r="B680" s="264"/>
      <c r="C680" s="264"/>
      <c r="D680" s="264"/>
      <c r="E680" s="264"/>
      <c r="F680" s="264"/>
      <c r="G680" s="264"/>
      <c r="H680" s="264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15">
      <c r="A681" s="264"/>
      <c r="B681" s="264"/>
      <c r="C681" s="264"/>
      <c r="D681" s="264"/>
      <c r="E681" s="264"/>
      <c r="F681" s="264"/>
      <c r="G681" s="264"/>
      <c r="H681" s="264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15">
      <c r="A682" s="264"/>
      <c r="B682" s="264"/>
      <c r="C682" s="264"/>
      <c r="D682" s="264"/>
      <c r="E682" s="264"/>
      <c r="F682" s="264"/>
      <c r="G682" s="264"/>
      <c r="H682" s="264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15">
      <c r="A683" s="264"/>
      <c r="B683" s="264"/>
      <c r="C683" s="264"/>
      <c r="D683" s="264"/>
      <c r="E683" s="264"/>
      <c r="F683" s="264"/>
      <c r="G683" s="264"/>
      <c r="H683" s="264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15">
      <c r="A684" s="264"/>
      <c r="B684" s="264"/>
      <c r="C684" s="264"/>
      <c r="D684" s="264"/>
      <c r="E684" s="264"/>
      <c r="F684" s="264"/>
      <c r="G684" s="264"/>
      <c r="H684" s="264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15">
      <c r="A685" s="264"/>
      <c r="B685" s="264"/>
      <c r="C685" s="264"/>
      <c r="D685" s="264"/>
      <c r="E685" s="264"/>
      <c r="F685" s="264"/>
      <c r="G685" s="264"/>
      <c r="H685" s="264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15">
      <c r="A686" s="264"/>
      <c r="B686" s="264"/>
      <c r="C686" s="264"/>
      <c r="D686" s="264"/>
      <c r="E686" s="264"/>
      <c r="F686" s="264"/>
      <c r="G686" s="264"/>
      <c r="H686" s="264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15">
      <c r="A687" s="264"/>
      <c r="B687" s="264"/>
      <c r="C687" s="264"/>
      <c r="D687" s="264"/>
      <c r="E687" s="264"/>
      <c r="F687" s="264"/>
      <c r="G687" s="264"/>
      <c r="H687" s="264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15">
      <c r="A688" s="264"/>
      <c r="B688" s="264"/>
      <c r="C688" s="264"/>
      <c r="D688" s="264"/>
      <c r="E688" s="264"/>
      <c r="F688" s="264"/>
      <c r="G688" s="264"/>
      <c r="H688" s="264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15">
      <c r="A689" s="264"/>
      <c r="B689" s="264"/>
      <c r="C689" s="264"/>
      <c r="D689" s="264"/>
      <c r="E689" s="264"/>
      <c r="F689" s="264"/>
      <c r="G689" s="264"/>
      <c r="H689" s="264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15">
      <c r="A690" s="264"/>
      <c r="B690" s="264"/>
      <c r="C690" s="264"/>
      <c r="D690" s="264"/>
      <c r="E690" s="264"/>
      <c r="F690" s="264"/>
      <c r="G690" s="264"/>
      <c r="H690" s="264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15">
      <c r="A691" s="264"/>
      <c r="B691" s="264"/>
      <c r="C691" s="264"/>
      <c r="D691" s="264"/>
      <c r="E691" s="264"/>
      <c r="F691" s="264"/>
      <c r="G691" s="264"/>
      <c r="H691" s="264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15">
      <c r="A692" s="264"/>
      <c r="B692" s="264"/>
      <c r="C692" s="264"/>
      <c r="D692" s="264"/>
      <c r="E692" s="264"/>
      <c r="F692" s="264"/>
      <c r="G692" s="264"/>
      <c r="H692" s="264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15">
      <c r="A693" s="264"/>
      <c r="B693" s="264"/>
      <c r="C693" s="264"/>
      <c r="D693" s="264"/>
      <c r="E693" s="264"/>
      <c r="F693" s="264"/>
      <c r="G693" s="264"/>
      <c r="H693" s="264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15">
      <c r="A694" s="264"/>
      <c r="B694" s="264"/>
      <c r="C694" s="264"/>
      <c r="D694" s="264"/>
      <c r="E694" s="264"/>
      <c r="F694" s="264"/>
      <c r="G694" s="264"/>
      <c r="H694" s="264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15">
      <c r="A695" s="264"/>
      <c r="B695" s="264"/>
      <c r="C695" s="264"/>
      <c r="D695" s="264"/>
      <c r="E695" s="264"/>
      <c r="F695" s="264"/>
      <c r="G695" s="264"/>
      <c r="H695" s="264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15">
      <c r="A696" s="264"/>
      <c r="B696" s="264"/>
      <c r="C696" s="264"/>
      <c r="D696" s="264"/>
      <c r="E696" s="264"/>
      <c r="F696" s="264"/>
      <c r="G696" s="264"/>
      <c r="H696" s="264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15">
      <c r="A697" s="264"/>
      <c r="B697" s="264"/>
      <c r="C697" s="264"/>
      <c r="D697" s="264"/>
      <c r="E697" s="264"/>
      <c r="F697" s="264"/>
      <c r="G697" s="264"/>
      <c r="H697" s="264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15">
      <c r="A698" s="264"/>
      <c r="B698" s="264"/>
      <c r="C698" s="264"/>
      <c r="D698" s="264"/>
      <c r="E698" s="264"/>
      <c r="F698" s="264"/>
      <c r="G698" s="264"/>
      <c r="H698" s="264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15">
      <c r="A699" s="264"/>
      <c r="B699" s="264"/>
      <c r="C699" s="264"/>
      <c r="D699" s="264"/>
      <c r="E699" s="264"/>
      <c r="F699" s="264"/>
      <c r="G699" s="264"/>
      <c r="H699" s="264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15">
      <c r="A700" s="264"/>
      <c r="B700" s="264"/>
      <c r="C700" s="264"/>
      <c r="D700" s="264"/>
      <c r="E700" s="264"/>
      <c r="F700" s="264"/>
      <c r="G700" s="264"/>
      <c r="H700" s="264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15">
      <c r="A701" s="264"/>
      <c r="B701" s="264"/>
      <c r="C701" s="264"/>
      <c r="D701" s="264"/>
      <c r="E701" s="264"/>
      <c r="F701" s="264"/>
      <c r="G701" s="264"/>
      <c r="H701" s="264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15">
      <c r="A702" s="264"/>
      <c r="B702" s="264"/>
      <c r="C702" s="264"/>
      <c r="D702" s="264"/>
      <c r="E702" s="264"/>
      <c r="F702" s="264"/>
      <c r="G702" s="264"/>
      <c r="H702" s="264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15">
      <c r="A703" s="264"/>
      <c r="B703" s="264"/>
      <c r="C703" s="264"/>
      <c r="D703" s="264"/>
      <c r="E703" s="264"/>
      <c r="F703" s="264"/>
      <c r="G703" s="264"/>
      <c r="H703" s="264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15">
      <c r="A704" s="264"/>
      <c r="B704" s="264"/>
      <c r="C704" s="264"/>
      <c r="D704" s="264"/>
      <c r="E704" s="264"/>
      <c r="F704" s="264"/>
      <c r="G704" s="264"/>
      <c r="H704" s="264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15">
      <c r="A705" s="264"/>
      <c r="B705" s="264"/>
      <c r="C705" s="264"/>
      <c r="D705" s="264"/>
      <c r="E705" s="264"/>
      <c r="F705" s="264"/>
      <c r="G705" s="264"/>
      <c r="H705" s="264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15">
      <c r="A706" s="264"/>
      <c r="B706" s="264"/>
      <c r="C706" s="264"/>
      <c r="D706" s="264"/>
      <c r="E706" s="264"/>
      <c r="F706" s="264"/>
      <c r="G706" s="264"/>
      <c r="H706" s="264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15">
      <c r="A707" s="264"/>
      <c r="B707" s="264"/>
      <c r="C707" s="264"/>
      <c r="D707" s="264"/>
      <c r="E707" s="264"/>
      <c r="F707" s="264"/>
      <c r="G707" s="264"/>
      <c r="H707" s="264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15">
      <c r="A708" s="264"/>
      <c r="B708" s="264"/>
      <c r="C708" s="264"/>
      <c r="D708" s="264"/>
      <c r="E708" s="264"/>
      <c r="F708" s="264"/>
      <c r="G708" s="264"/>
      <c r="H708" s="264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15">
      <c r="A709" s="264"/>
      <c r="B709" s="264"/>
      <c r="C709" s="264"/>
      <c r="D709" s="264"/>
      <c r="E709" s="264"/>
      <c r="F709" s="264"/>
      <c r="G709" s="264"/>
      <c r="H709" s="264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15">
      <c r="A710" s="264"/>
      <c r="B710" s="264"/>
      <c r="C710" s="264"/>
      <c r="D710" s="264"/>
      <c r="E710" s="264"/>
      <c r="F710" s="264"/>
      <c r="G710" s="264"/>
      <c r="H710" s="264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15">
      <c r="A711" s="264"/>
      <c r="B711" s="264"/>
      <c r="C711" s="264"/>
      <c r="D711" s="264"/>
      <c r="E711" s="264"/>
      <c r="F711" s="264"/>
      <c r="G711" s="264"/>
      <c r="H711" s="264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15">
      <c r="A712" s="264"/>
      <c r="B712" s="264"/>
      <c r="C712" s="264"/>
      <c r="D712" s="264"/>
      <c r="E712" s="264"/>
      <c r="F712" s="264"/>
      <c r="G712" s="264"/>
      <c r="H712" s="264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15">
      <c r="A713" s="264"/>
      <c r="B713" s="264"/>
      <c r="C713" s="264"/>
      <c r="D713" s="264"/>
      <c r="E713" s="264"/>
      <c r="F713" s="264"/>
      <c r="G713" s="264"/>
      <c r="H713" s="264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15">
      <c r="A714" s="264"/>
      <c r="B714" s="264"/>
      <c r="C714" s="264"/>
      <c r="D714" s="264"/>
      <c r="E714" s="264"/>
      <c r="F714" s="264"/>
      <c r="G714" s="264"/>
      <c r="H714" s="264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15">
      <c r="A715" s="264"/>
      <c r="B715" s="264"/>
      <c r="C715" s="264"/>
      <c r="D715" s="264"/>
      <c r="E715" s="264"/>
      <c r="F715" s="264"/>
      <c r="G715" s="264"/>
      <c r="H715" s="264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15">
      <c r="A716" s="264"/>
      <c r="B716" s="264"/>
      <c r="C716" s="264"/>
      <c r="D716" s="264"/>
      <c r="E716" s="264"/>
      <c r="F716" s="264"/>
      <c r="G716" s="264"/>
      <c r="H716" s="264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15">
      <c r="A717" s="264"/>
      <c r="B717" s="264"/>
      <c r="C717" s="264"/>
      <c r="D717" s="264"/>
      <c r="E717" s="264"/>
      <c r="F717" s="264"/>
      <c r="G717" s="264"/>
      <c r="H717" s="264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15">
      <c r="A718" s="264"/>
      <c r="B718" s="264"/>
      <c r="C718" s="264"/>
      <c r="D718" s="264"/>
      <c r="E718" s="264"/>
      <c r="F718" s="264"/>
      <c r="G718" s="264"/>
      <c r="H718" s="264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15">
      <c r="A719" s="264"/>
      <c r="B719" s="264"/>
      <c r="C719" s="264"/>
      <c r="D719" s="264"/>
      <c r="E719" s="264"/>
      <c r="F719" s="264"/>
      <c r="G719" s="264"/>
      <c r="H719" s="264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15">
      <c r="A720" s="264"/>
      <c r="B720" s="264"/>
      <c r="C720" s="264"/>
      <c r="D720" s="264"/>
      <c r="E720" s="264"/>
      <c r="F720" s="264"/>
      <c r="G720" s="264"/>
      <c r="H720" s="264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15">
      <c r="A721" s="264"/>
      <c r="B721" s="264"/>
      <c r="C721" s="264"/>
      <c r="D721" s="264"/>
      <c r="E721" s="264"/>
      <c r="F721" s="264"/>
      <c r="G721" s="264"/>
      <c r="H721" s="264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15">
      <c r="A722" s="264"/>
      <c r="B722" s="264"/>
      <c r="C722" s="264"/>
      <c r="D722" s="264"/>
      <c r="E722" s="264"/>
      <c r="F722" s="264"/>
      <c r="G722" s="264"/>
      <c r="H722" s="264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15">
      <c r="A723" s="264"/>
      <c r="B723" s="264"/>
      <c r="C723" s="264"/>
      <c r="D723" s="264"/>
      <c r="E723" s="264"/>
      <c r="F723" s="264"/>
      <c r="G723" s="264"/>
      <c r="H723" s="264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15">
      <c r="A724" s="264"/>
      <c r="B724" s="264"/>
      <c r="C724" s="264"/>
      <c r="D724" s="264"/>
      <c r="E724" s="264"/>
      <c r="F724" s="264"/>
      <c r="G724" s="264"/>
      <c r="H724" s="264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15">
      <c r="A725" s="264"/>
      <c r="B725" s="264"/>
      <c r="C725" s="264"/>
      <c r="D725" s="264"/>
      <c r="E725" s="264"/>
      <c r="F725" s="264"/>
      <c r="G725" s="264"/>
      <c r="H725" s="264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15">
      <c r="A726" s="264"/>
      <c r="B726" s="264"/>
      <c r="C726" s="264"/>
      <c r="D726" s="264"/>
      <c r="E726" s="264"/>
      <c r="F726" s="264"/>
      <c r="G726" s="264"/>
      <c r="H726" s="264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15">
      <c r="A727" s="264"/>
      <c r="B727" s="264"/>
      <c r="C727" s="264"/>
      <c r="D727" s="264"/>
      <c r="E727" s="264"/>
      <c r="F727" s="264"/>
      <c r="G727" s="264"/>
      <c r="H727" s="264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15">
      <c r="A728" s="264"/>
      <c r="B728" s="264"/>
      <c r="C728" s="264"/>
      <c r="D728" s="264"/>
      <c r="E728" s="264"/>
      <c r="F728" s="264"/>
      <c r="G728" s="264"/>
      <c r="H728" s="264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15">
      <c r="A729" s="264"/>
      <c r="B729" s="264"/>
      <c r="C729" s="264"/>
      <c r="D729" s="264"/>
      <c r="E729" s="264"/>
      <c r="F729" s="264"/>
      <c r="G729" s="264"/>
      <c r="H729" s="264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15">
      <c r="A730" s="264"/>
      <c r="B730" s="264"/>
      <c r="C730" s="264"/>
      <c r="D730" s="264"/>
      <c r="E730" s="264"/>
      <c r="F730" s="264"/>
      <c r="G730" s="264"/>
      <c r="H730" s="264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15">
      <c r="A731" s="264"/>
      <c r="B731" s="264"/>
      <c r="C731" s="264"/>
      <c r="D731" s="264"/>
      <c r="E731" s="264"/>
      <c r="F731" s="264"/>
      <c r="G731" s="264"/>
      <c r="H731" s="264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15">
      <c r="A732" s="264"/>
      <c r="B732" s="264"/>
      <c r="C732" s="264"/>
      <c r="D732" s="264"/>
      <c r="E732" s="264"/>
      <c r="F732" s="264"/>
      <c r="G732" s="264"/>
      <c r="H732" s="264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15">
      <c r="A733" s="264"/>
      <c r="B733" s="264"/>
      <c r="C733" s="264"/>
      <c r="D733" s="264"/>
      <c r="E733" s="264"/>
      <c r="F733" s="264"/>
      <c r="G733" s="264"/>
      <c r="H733" s="264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15">
      <c r="A734" s="264"/>
      <c r="B734" s="264"/>
      <c r="C734" s="264"/>
      <c r="D734" s="264"/>
      <c r="E734" s="264"/>
      <c r="F734" s="264"/>
      <c r="G734" s="264"/>
      <c r="H734" s="264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15">
      <c r="A735" s="264"/>
      <c r="B735" s="264"/>
      <c r="C735" s="264"/>
      <c r="D735" s="264"/>
      <c r="E735" s="264"/>
      <c r="F735" s="264"/>
      <c r="G735" s="264"/>
      <c r="H735" s="264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15">
      <c r="A736" s="264"/>
      <c r="B736" s="264"/>
      <c r="C736" s="264"/>
      <c r="D736" s="264"/>
      <c r="E736" s="264"/>
      <c r="F736" s="264"/>
      <c r="G736" s="264"/>
      <c r="H736" s="264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15">
      <c r="A737" s="264"/>
      <c r="B737" s="264"/>
      <c r="C737" s="264"/>
      <c r="D737" s="264"/>
      <c r="E737" s="264"/>
      <c r="F737" s="264"/>
      <c r="G737" s="264"/>
      <c r="H737" s="264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15">
      <c r="A738" s="264"/>
      <c r="B738" s="264"/>
      <c r="C738" s="264"/>
      <c r="D738" s="264"/>
      <c r="E738" s="264"/>
      <c r="F738" s="264"/>
      <c r="G738" s="264"/>
      <c r="H738" s="264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15">
      <c r="A739" s="264"/>
      <c r="B739" s="264"/>
      <c r="C739" s="264"/>
      <c r="D739" s="264"/>
      <c r="E739" s="264"/>
      <c r="F739" s="264"/>
      <c r="G739" s="264"/>
      <c r="H739" s="264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15">
      <c r="A740" s="264"/>
      <c r="B740" s="264"/>
      <c r="C740" s="264"/>
      <c r="D740" s="264"/>
      <c r="E740" s="264"/>
      <c r="F740" s="264"/>
      <c r="G740" s="264"/>
      <c r="H740" s="264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15">
      <c r="A741" s="264"/>
      <c r="B741" s="264"/>
      <c r="C741" s="264"/>
      <c r="D741" s="264"/>
      <c r="E741" s="264"/>
      <c r="F741" s="264"/>
      <c r="G741" s="264"/>
      <c r="H741" s="264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15">
      <c r="A742" s="264"/>
      <c r="B742" s="264"/>
      <c r="C742" s="264"/>
      <c r="D742" s="264"/>
      <c r="E742" s="264"/>
      <c r="F742" s="264"/>
      <c r="G742" s="264"/>
      <c r="H742" s="264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15">
      <c r="A743" s="264"/>
      <c r="B743" s="264"/>
      <c r="C743" s="264"/>
      <c r="D743" s="264"/>
      <c r="E743" s="264"/>
      <c r="F743" s="264"/>
      <c r="G743" s="264"/>
      <c r="H743" s="264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15">
      <c r="A744" s="264"/>
      <c r="B744" s="264"/>
      <c r="C744" s="264"/>
      <c r="D744" s="264"/>
      <c r="E744" s="264"/>
      <c r="F744" s="264"/>
      <c r="G744" s="264"/>
      <c r="H744" s="264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15">
      <c r="A745" s="264"/>
      <c r="B745" s="264"/>
      <c r="C745" s="264"/>
      <c r="D745" s="264"/>
      <c r="E745" s="264"/>
      <c r="F745" s="264"/>
      <c r="G745" s="264"/>
      <c r="H745" s="264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15">
      <c r="A746" s="264"/>
      <c r="B746" s="264"/>
      <c r="C746" s="264"/>
      <c r="D746" s="264"/>
      <c r="E746" s="264"/>
      <c r="F746" s="264"/>
      <c r="G746" s="264"/>
      <c r="H746" s="264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15">
      <c r="A747" s="264"/>
      <c r="B747" s="264"/>
      <c r="C747" s="264"/>
      <c r="D747" s="264"/>
      <c r="E747" s="264"/>
      <c r="F747" s="264"/>
      <c r="G747" s="264"/>
      <c r="H747" s="264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15">
      <c r="A748" s="264"/>
      <c r="B748" s="264"/>
      <c r="C748" s="264"/>
      <c r="D748" s="264"/>
      <c r="E748" s="264"/>
      <c r="F748" s="264"/>
      <c r="G748" s="264"/>
      <c r="H748" s="264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15">
      <c r="A749" s="264"/>
      <c r="B749" s="264"/>
      <c r="C749" s="264"/>
      <c r="D749" s="264"/>
      <c r="E749" s="264"/>
      <c r="F749" s="264"/>
      <c r="G749" s="264"/>
      <c r="H749" s="264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15">
      <c r="A750" s="264"/>
      <c r="B750" s="264"/>
      <c r="C750" s="264"/>
      <c r="D750" s="264"/>
      <c r="E750" s="264"/>
      <c r="F750" s="264"/>
      <c r="G750" s="264"/>
      <c r="H750" s="264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15">
      <c r="A751" s="264"/>
      <c r="B751" s="264"/>
      <c r="C751" s="264"/>
      <c r="D751" s="264"/>
      <c r="E751" s="264"/>
      <c r="F751" s="264"/>
      <c r="G751" s="264"/>
      <c r="H751" s="264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15">
      <c r="A752" s="264"/>
      <c r="B752" s="264"/>
      <c r="C752" s="264"/>
      <c r="D752" s="264"/>
      <c r="E752" s="264"/>
      <c r="F752" s="264"/>
      <c r="G752" s="264"/>
      <c r="H752" s="264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15">
      <c r="A753" s="264"/>
      <c r="B753" s="264"/>
      <c r="C753" s="264"/>
      <c r="D753" s="264"/>
      <c r="E753" s="264"/>
      <c r="F753" s="264"/>
      <c r="G753" s="264"/>
      <c r="H753" s="264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15">
      <c r="A754" s="264"/>
      <c r="B754" s="264"/>
      <c r="C754" s="264"/>
      <c r="D754" s="264"/>
      <c r="E754" s="264"/>
      <c r="F754" s="264"/>
      <c r="G754" s="264"/>
      <c r="H754" s="264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15">
      <c r="A755" s="264"/>
      <c r="B755" s="264"/>
      <c r="C755" s="264"/>
      <c r="D755" s="264"/>
      <c r="E755" s="264"/>
      <c r="F755" s="264"/>
      <c r="G755" s="264"/>
      <c r="H755" s="264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15">
      <c r="A756" s="264"/>
      <c r="B756" s="264"/>
      <c r="C756" s="264"/>
      <c r="D756" s="264"/>
      <c r="E756" s="264"/>
      <c r="F756" s="264"/>
      <c r="G756" s="264"/>
      <c r="H756" s="264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15">
      <c r="A757" s="264"/>
      <c r="B757" s="264"/>
      <c r="C757" s="264"/>
      <c r="D757" s="264"/>
      <c r="E757" s="264"/>
      <c r="F757" s="264"/>
      <c r="G757" s="264"/>
      <c r="H757" s="264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15">
      <c r="A758" s="264"/>
      <c r="B758" s="264"/>
      <c r="C758" s="264"/>
      <c r="D758" s="264"/>
      <c r="E758" s="264"/>
      <c r="F758" s="264"/>
      <c r="G758" s="264"/>
      <c r="H758" s="264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15">
      <c r="A759" s="264"/>
      <c r="B759" s="264"/>
      <c r="C759" s="264"/>
      <c r="D759" s="264"/>
      <c r="E759" s="264"/>
      <c r="F759" s="264"/>
      <c r="G759" s="264"/>
      <c r="H759" s="264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15">
      <c r="A760" s="264"/>
      <c r="B760" s="264"/>
      <c r="C760" s="264"/>
      <c r="D760" s="264"/>
      <c r="E760" s="264"/>
      <c r="F760" s="264"/>
      <c r="G760" s="264"/>
      <c r="H760" s="264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15">
      <c r="A761" s="264"/>
      <c r="B761" s="264"/>
      <c r="C761" s="264"/>
      <c r="D761" s="264"/>
      <c r="E761" s="264"/>
      <c r="F761" s="264"/>
      <c r="G761" s="264"/>
      <c r="H761" s="264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15">
      <c r="A762" s="264"/>
      <c r="B762" s="264"/>
      <c r="C762" s="264"/>
      <c r="D762" s="264"/>
      <c r="E762" s="264"/>
      <c r="F762" s="264"/>
      <c r="G762" s="264"/>
      <c r="H762" s="264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15">
      <c r="A763" s="264"/>
      <c r="B763" s="264"/>
      <c r="C763" s="264"/>
      <c r="D763" s="264"/>
      <c r="E763" s="264"/>
      <c r="F763" s="264"/>
      <c r="G763" s="264"/>
      <c r="H763" s="264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15">
      <c r="A764" s="264"/>
      <c r="B764" s="264"/>
      <c r="C764" s="264"/>
      <c r="D764" s="264"/>
      <c r="E764" s="264"/>
      <c r="F764" s="264"/>
      <c r="G764" s="264"/>
      <c r="H764" s="264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15">
      <c r="A765" s="264"/>
      <c r="B765" s="264"/>
      <c r="C765" s="264"/>
      <c r="D765" s="264"/>
      <c r="E765" s="264"/>
      <c r="F765" s="264"/>
      <c r="G765" s="264"/>
      <c r="H765" s="264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15">
      <c r="A766" s="264"/>
      <c r="B766" s="264"/>
      <c r="C766" s="264"/>
      <c r="D766" s="264"/>
      <c r="E766" s="264"/>
      <c r="F766" s="264"/>
      <c r="G766" s="264"/>
      <c r="H766" s="264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15">
      <c r="A767" s="264"/>
      <c r="B767" s="264"/>
      <c r="C767" s="264"/>
      <c r="D767" s="264"/>
      <c r="E767" s="264"/>
      <c r="F767" s="264"/>
      <c r="G767" s="264"/>
      <c r="H767" s="264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15">
      <c r="A768" s="264"/>
      <c r="B768" s="264"/>
      <c r="C768" s="264"/>
      <c r="D768" s="264"/>
      <c r="E768" s="264"/>
      <c r="F768" s="264"/>
      <c r="G768" s="264"/>
      <c r="H768" s="264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15">
      <c r="A769" s="264"/>
      <c r="B769" s="264"/>
      <c r="C769" s="264"/>
      <c r="D769" s="264"/>
      <c r="E769" s="264"/>
      <c r="F769" s="264"/>
      <c r="G769" s="264"/>
      <c r="H769" s="264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15">
      <c r="A770" s="264"/>
      <c r="B770" s="264"/>
      <c r="C770" s="264"/>
      <c r="D770" s="264"/>
      <c r="E770" s="264"/>
      <c r="F770" s="264"/>
      <c r="G770" s="264"/>
      <c r="H770" s="264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15">
      <c r="A771" s="264"/>
      <c r="B771" s="264"/>
      <c r="C771" s="264"/>
      <c r="D771" s="264"/>
      <c r="E771" s="264"/>
      <c r="F771" s="264"/>
      <c r="G771" s="264"/>
      <c r="H771" s="264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15">
      <c r="A772" s="264"/>
      <c r="B772" s="264"/>
      <c r="C772" s="264"/>
      <c r="D772" s="264"/>
      <c r="E772" s="264"/>
      <c r="F772" s="264"/>
      <c r="G772" s="264"/>
      <c r="H772" s="264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15">
      <c r="A773" s="264"/>
      <c r="B773" s="264"/>
      <c r="C773" s="264"/>
      <c r="D773" s="264"/>
      <c r="E773" s="264"/>
      <c r="F773" s="264"/>
      <c r="G773" s="264"/>
      <c r="H773" s="264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15">
      <c r="A774" s="264"/>
      <c r="B774" s="264"/>
      <c r="C774" s="264"/>
      <c r="D774" s="264"/>
      <c r="E774" s="264"/>
      <c r="F774" s="264"/>
      <c r="G774" s="264"/>
      <c r="H774" s="264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15">
      <c r="A775" s="264"/>
      <c r="B775" s="264"/>
      <c r="C775" s="264"/>
      <c r="D775" s="264"/>
      <c r="E775" s="264"/>
      <c r="F775" s="264"/>
      <c r="G775" s="264"/>
      <c r="H775" s="264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15">
      <c r="A776" s="264"/>
      <c r="B776" s="264"/>
      <c r="C776" s="264"/>
      <c r="D776" s="264"/>
      <c r="E776" s="264"/>
      <c r="F776" s="264"/>
      <c r="G776" s="264"/>
      <c r="H776" s="264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15">
      <c r="A777" s="264"/>
      <c r="B777" s="264"/>
      <c r="C777" s="264"/>
      <c r="D777" s="264"/>
      <c r="E777" s="264"/>
      <c r="F777" s="264"/>
      <c r="G777" s="264"/>
      <c r="H777" s="264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15">
      <c r="A778" s="264"/>
      <c r="B778" s="264"/>
      <c r="C778" s="264"/>
      <c r="D778" s="264"/>
      <c r="E778" s="264"/>
      <c r="F778" s="264"/>
      <c r="G778" s="264"/>
      <c r="H778" s="264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15">
      <c r="A779" s="264"/>
      <c r="B779" s="264"/>
      <c r="C779" s="264"/>
      <c r="D779" s="264"/>
      <c r="E779" s="264"/>
      <c r="F779" s="264"/>
      <c r="G779" s="264"/>
      <c r="H779" s="264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15">
      <c r="A780" s="264"/>
      <c r="B780" s="264"/>
      <c r="C780" s="264"/>
      <c r="D780" s="264"/>
      <c r="E780" s="264"/>
      <c r="F780" s="264"/>
      <c r="G780" s="264"/>
      <c r="H780" s="264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15">
      <c r="A781" s="264"/>
      <c r="B781" s="264"/>
      <c r="C781" s="264"/>
      <c r="D781" s="264"/>
      <c r="E781" s="264"/>
      <c r="F781" s="264"/>
      <c r="G781" s="264"/>
      <c r="H781" s="264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15">
      <c r="A782" s="264"/>
      <c r="B782" s="264"/>
      <c r="C782" s="264"/>
      <c r="D782" s="264"/>
      <c r="E782" s="264"/>
      <c r="F782" s="264"/>
      <c r="G782" s="264"/>
      <c r="H782" s="264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15">
      <c r="A783" s="264"/>
      <c r="B783" s="264"/>
      <c r="C783" s="264"/>
      <c r="D783" s="264"/>
      <c r="E783" s="264"/>
      <c r="F783" s="264"/>
      <c r="G783" s="264"/>
      <c r="H783" s="264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15">
      <c r="A784" s="264"/>
      <c r="B784" s="264"/>
      <c r="C784" s="264"/>
      <c r="D784" s="264"/>
      <c r="E784" s="264"/>
      <c r="F784" s="264"/>
      <c r="G784" s="264"/>
      <c r="H784" s="264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15">
      <c r="A785" s="264"/>
      <c r="B785" s="264"/>
      <c r="C785" s="264"/>
      <c r="D785" s="264"/>
      <c r="E785" s="264"/>
      <c r="F785" s="264"/>
      <c r="G785" s="264"/>
      <c r="H785" s="264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15">
      <c r="A786" s="264"/>
      <c r="B786" s="264"/>
      <c r="C786" s="264"/>
      <c r="D786" s="264"/>
      <c r="E786" s="264"/>
      <c r="F786" s="264"/>
      <c r="G786" s="264"/>
      <c r="H786" s="264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15">
      <c r="A787" s="264"/>
      <c r="B787" s="264"/>
      <c r="C787" s="264"/>
      <c r="D787" s="264"/>
      <c r="E787" s="264"/>
      <c r="F787" s="264"/>
      <c r="G787" s="264"/>
      <c r="H787" s="264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15">
      <c r="A788" s="264"/>
      <c r="B788" s="264"/>
      <c r="C788" s="264"/>
      <c r="D788" s="264"/>
      <c r="E788" s="264"/>
      <c r="F788" s="264"/>
      <c r="G788" s="264"/>
      <c r="H788" s="264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15">
      <c r="A789" s="264"/>
      <c r="B789" s="264"/>
      <c r="C789" s="264"/>
      <c r="D789" s="264"/>
      <c r="E789" s="264"/>
      <c r="F789" s="264"/>
      <c r="G789" s="264"/>
      <c r="H789" s="264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15">
      <c r="A790" s="264"/>
      <c r="B790" s="264"/>
      <c r="C790" s="264"/>
      <c r="D790" s="264"/>
      <c r="E790" s="264"/>
      <c r="F790" s="264"/>
      <c r="G790" s="264"/>
      <c r="H790" s="264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15">
      <c r="A791" s="264"/>
      <c r="B791" s="264"/>
      <c r="C791" s="264"/>
      <c r="D791" s="264"/>
      <c r="E791" s="264"/>
      <c r="F791" s="264"/>
      <c r="G791" s="264"/>
      <c r="H791" s="264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15">
      <c r="A792" s="264"/>
      <c r="B792" s="264"/>
      <c r="C792" s="264"/>
      <c r="D792" s="264"/>
      <c r="E792" s="264"/>
      <c r="F792" s="264"/>
      <c r="G792" s="264"/>
      <c r="H792" s="264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15">
      <c r="A793" s="264"/>
      <c r="B793" s="264"/>
      <c r="C793" s="264"/>
      <c r="D793" s="264"/>
      <c r="E793" s="264"/>
      <c r="F793" s="264"/>
      <c r="G793" s="264"/>
      <c r="H793" s="264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15">
      <c r="A794" s="264"/>
      <c r="B794" s="264"/>
      <c r="C794" s="264"/>
      <c r="D794" s="264"/>
      <c r="E794" s="264"/>
      <c r="F794" s="264"/>
      <c r="G794" s="264"/>
      <c r="H794" s="264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15">
      <c r="A795" s="264"/>
      <c r="B795" s="264"/>
      <c r="C795" s="264"/>
      <c r="D795" s="264"/>
      <c r="E795" s="264"/>
      <c r="F795" s="264"/>
      <c r="G795" s="264"/>
      <c r="H795" s="264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15">
      <c r="A796" s="264"/>
      <c r="B796" s="264"/>
      <c r="C796" s="264"/>
      <c r="D796" s="264"/>
      <c r="E796" s="264"/>
      <c r="F796" s="264"/>
      <c r="G796" s="264"/>
      <c r="H796" s="264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15">
      <c r="A797" s="264"/>
      <c r="B797" s="264"/>
      <c r="C797" s="264"/>
      <c r="D797" s="264"/>
      <c r="E797" s="264"/>
      <c r="F797" s="264"/>
      <c r="G797" s="264"/>
      <c r="H797" s="264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15">
      <c r="A798" s="264"/>
      <c r="B798" s="264"/>
      <c r="C798" s="264"/>
      <c r="D798" s="264"/>
      <c r="E798" s="264"/>
      <c r="F798" s="264"/>
      <c r="G798" s="264"/>
      <c r="H798" s="264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15">
      <c r="A799" s="264"/>
      <c r="B799" s="264"/>
      <c r="C799" s="264"/>
      <c r="D799" s="264"/>
      <c r="E799" s="264"/>
      <c r="F799" s="264"/>
      <c r="G799" s="264"/>
      <c r="H799" s="264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15">
      <c r="A800" s="264"/>
      <c r="B800" s="264"/>
      <c r="C800" s="264"/>
      <c r="D800" s="264"/>
      <c r="E800" s="264"/>
      <c r="F800" s="264"/>
      <c r="G800" s="264"/>
      <c r="H800" s="264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15">
      <c r="A801" s="264"/>
      <c r="B801" s="264"/>
      <c r="C801" s="264"/>
      <c r="D801" s="264"/>
      <c r="E801" s="264"/>
      <c r="F801" s="264"/>
      <c r="G801" s="264"/>
      <c r="H801" s="264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15">
      <c r="A802" s="264"/>
      <c r="B802" s="264"/>
      <c r="C802" s="264"/>
      <c r="D802" s="264"/>
      <c r="E802" s="264"/>
      <c r="F802" s="264"/>
      <c r="G802" s="264"/>
      <c r="H802" s="264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15">
      <c r="A803" s="264"/>
      <c r="B803" s="264"/>
      <c r="C803" s="264"/>
      <c r="D803" s="264"/>
      <c r="E803" s="264"/>
      <c r="F803" s="264"/>
      <c r="G803" s="264"/>
      <c r="H803" s="264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15">
      <c r="A804" s="264"/>
      <c r="B804" s="264"/>
      <c r="C804" s="264"/>
      <c r="D804" s="264"/>
      <c r="E804" s="264"/>
      <c r="F804" s="264"/>
      <c r="G804" s="264"/>
      <c r="H804" s="264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15">
      <c r="A805" s="264"/>
      <c r="B805" s="264"/>
      <c r="C805" s="264"/>
      <c r="D805" s="264"/>
      <c r="E805" s="264"/>
      <c r="F805" s="264"/>
      <c r="G805" s="264"/>
      <c r="H805" s="264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15">
      <c r="A806" s="264"/>
      <c r="B806" s="264"/>
      <c r="C806" s="264"/>
      <c r="D806" s="264"/>
      <c r="E806" s="264"/>
      <c r="F806" s="264"/>
      <c r="G806" s="264"/>
      <c r="H806" s="264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15">
      <c r="A807" s="264"/>
      <c r="B807" s="264"/>
      <c r="C807" s="264"/>
      <c r="D807" s="264"/>
      <c r="E807" s="264"/>
      <c r="F807" s="264"/>
      <c r="G807" s="264"/>
      <c r="H807" s="264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15">
      <c r="A808" s="264"/>
      <c r="B808" s="264"/>
      <c r="C808" s="264"/>
      <c r="D808" s="264"/>
      <c r="E808" s="264"/>
      <c r="F808" s="264"/>
      <c r="G808" s="264"/>
      <c r="H808" s="264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15">
      <c r="A809" s="264"/>
      <c r="B809" s="264"/>
      <c r="C809" s="264"/>
      <c r="D809" s="264"/>
      <c r="E809" s="264"/>
      <c r="F809" s="264"/>
      <c r="G809" s="264"/>
      <c r="H809" s="264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15">
      <c r="A810" s="264"/>
      <c r="B810" s="264"/>
      <c r="C810" s="264"/>
      <c r="D810" s="264"/>
      <c r="E810" s="264"/>
      <c r="F810" s="264"/>
      <c r="G810" s="264"/>
      <c r="H810" s="264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15">
      <c r="A811" s="264"/>
      <c r="B811" s="264"/>
      <c r="C811" s="264"/>
      <c r="D811" s="264"/>
      <c r="E811" s="264"/>
      <c r="F811" s="264"/>
      <c r="G811" s="264"/>
      <c r="H811" s="264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15">
      <c r="A812" s="264"/>
      <c r="B812" s="264"/>
      <c r="C812" s="264"/>
      <c r="D812" s="264"/>
      <c r="E812" s="264"/>
      <c r="F812" s="264"/>
      <c r="G812" s="264"/>
      <c r="H812" s="264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15">
      <c r="A813" s="264"/>
      <c r="B813" s="264"/>
      <c r="C813" s="264"/>
      <c r="D813" s="264"/>
      <c r="E813" s="264"/>
      <c r="F813" s="264"/>
      <c r="G813" s="264"/>
      <c r="H813" s="264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15">
      <c r="A814" s="264"/>
      <c r="B814" s="264"/>
      <c r="C814" s="264"/>
      <c r="D814" s="264"/>
      <c r="E814" s="264"/>
      <c r="F814" s="264"/>
      <c r="G814" s="264"/>
      <c r="H814" s="264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15">
      <c r="A815" s="264"/>
      <c r="B815" s="264"/>
      <c r="C815" s="264"/>
      <c r="D815" s="264"/>
      <c r="E815" s="264"/>
      <c r="F815" s="264"/>
      <c r="G815" s="264"/>
      <c r="H815" s="264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15">
      <c r="A816" s="264"/>
      <c r="B816" s="264"/>
      <c r="C816" s="264"/>
      <c r="D816" s="264"/>
      <c r="E816" s="264"/>
      <c r="F816" s="264"/>
      <c r="G816" s="264"/>
      <c r="H816" s="264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15">
      <c r="A817" s="264"/>
      <c r="B817" s="264"/>
      <c r="C817" s="264"/>
      <c r="D817" s="264"/>
      <c r="E817" s="264"/>
      <c r="F817" s="264"/>
      <c r="G817" s="264"/>
      <c r="H817" s="264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15">
      <c r="A818" s="264"/>
      <c r="B818" s="264"/>
      <c r="C818" s="264"/>
      <c r="D818" s="264"/>
      <c r="E818" s="264"/>
      <c r="F818" s="264"/>
      <c r="G818" s="264"/>
      <c r="H818" s="264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15">
      <c r="A819" s="264"/>
      <c r="B819" s="264"/>
      <c r="C819" s="264"/>
      <c r="D819" s="264"/>
      <c r="E819" s="264"/>
      <c r="F819" s="264"/>
      <c r="G819" s="264"/>
      <c r="H819" s="264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15">
      <c r="A820" s="264"/>
      <c r="B820" s="264"/>
      <c r="C820" s="264"/>
      <c r="D820" s="264"/>
      <c r="E820" s="264"/>
      <c r="F820" s="264"/>
      <c r="G820" s="264"/>
      <c r="H820" s="264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15">
      <c r="A821" s="264"/>
      <c r="B821" s="264"/>
      <c r="C821" s="264"/>
      <c r="D821" s="264"/>
      <c r="E821" s="264"/>
      <c r="F821" s="264"/>
      <c r="G821" s="264"/>
      <c r="H821" s="264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15">
      <c r="A822" s="264"/>
      <c r="B822" s="264"/>
      <c r="C822" s="264"/>
      <c r="D822" s="264"/>
      <c r="E822" s="264"/>
      <c r="F822" s="264"/>
      <c r="G822" s="264"/>
      <c r="H822" s="264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15">
      <c r="A823" s="264"/>
      <c r="B823" s="264"/>
      <c r="C823" s="264"/>
      <c r="D823" s="264"/>
      <c r="E823" s="264"/>
      <c r="F823" s="264"/>
      <c r="G823" s="264"/>
      <c r="H823" s="264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15">
      <c r="A824" s="264"/>
      <c r="B824" s="264"/>
      <c r="C824" s="264"/>
      <c r="D824" s="264"/>
      <c r="E824" s="264"/>
      <c r="F824" s="264"/>
      <c r="G824" s="264"/>
      <c r="H824" s="264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15">
      <c r="A825" s="264"/>
      <c r="B825" s="264"/>
      <c r="C825" s="264"/>
      <c r="D825" s="264"/>
      <c r="E825" s="264"/>
      <c r="F825" s="264"/>
      <c r="G825" s="264"/>
      <c r="H825" s="264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15">
      <c r="A826" s="264"/>
      <c r="B826" s="264"/>
      <c r="C826" s="264"/>
      <c r="D826" s="264"/>
      <c r="E826" s="264"/>
      <c r="F826" s="264"/>
      <c r="G826" s="264"/>
      <c r="H826" s="264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15">
      <c r="A827" s="264"/>
      <c r="B827" s="264"/>
      <c r="C827" s="264"/>
      <c r="D827" s="264"/>
      <c r="E827" s="264"/>
      <c r="F827" s="264"/>
      <c r="G827" s="264"/>
      <c r="H827" s="264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15">
      <c r="A828" s="264"/>
      <c r="B828" s="264"/>
      <c r="C828" s="264"/>
      <c r="D828" s="264"/>
      <c r="E828" s="264"/>
      <c r="F828" s="264"/>
      <c r="G828" s="264"/>
      <c r="H828" s="264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15">
      <c r="A829" s="264"/>
      <c r="B829" s="264"/>
      <c r="C829" s="264"/>
      <c r="D829" s="264"/>
      <c r="E829" s="264"/>
      <c r="F829" s="264"/>
      <c r="G829" s="264"/>
      <c r="H829" s="264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15">
      <c r="A830" s="264"/>
      <c r="B830" s="264"/>
      <c r="C830" s="264"/>
      <c r="D830" s="264"/>
      <c r="E830" s="264"/>
      <c r="F830" s="264"/>
      <c r="G830" s="264"/>
      <c r="H830" s="264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15">
      <c r="A831" s="264"/>
      <c r="B831" s="264"/>
      <c r="C831" s="264"/>
      <c r="D831" s="264"/>
      <c r="E831" s="264"/>
      <c r="F831" s="264"/>
      <c r="G831" s="264"/>
      <c r="H831" s="264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15">
      <c r="A832" s="264"/>
      <c r="B832" s="264"/>
      <c r="C832" s="264"/>
      <c r="D832" s="264"/>
      <c r="E832" s="264"/>
      <c r="F832" s="264"/>
      <c r="G832" s="264"/>
      <c r="H832" s="264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15">
      <c r="A833" s="264"/>
      <c r="B833" s="264"/>
      <c r="C833" s="264"/>
      <c r="D833" s="264"/>
      <c r="E833" s="264"/>
      <c r="F833" s="264"/>
      <c r="G833" s="264"/>
      <c r="H833" s="264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15">
      <c r="A834" s="264"/>
      <c r="B834" s="264"/>
      <c r="C834" s="264"/>
      <c r="D834" s="264"/>
      <c r="E834" s="264"/>
      <c r="F834" s="264"/>
      <c r="G834" s="264"/>
      <c r="H834" s="264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15">
      <c r="A835" s="264"/>
      <c r="B835" s="264"/>
      <c r="C835" s="264"/>
      <c r="D835" s="264"/>
      <c r="E835" s="264"/>
      <c r="F835" s="264"/>
      <c r="G835" s="264"/>
      <c r="H835" s="264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15">
      <c r="A836" s="264"/>
      <c r="B836" s="264"/>
      <c r="C836" s="264"/>
      <c r="D836" s="264"/>
      <c r="E836" s="264"/>
      <c r="F836" s="264"/>
      <c r="G836" s="264"/>
      <c r="H836" s="264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15">
      <c r="A837" s="264"/>
      <c r="B837" s="264"/>
      <c r="C837" s="264"/>
      <c r="D837" s="264"/>
      <c r="E837" s="264"/>
      <c r="F837" s="264"/>
      <c r="G837" s="264"/>
      <c r="H837" s="264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15">
      <c r="A838" s="264"/>
      <c r="B838" s="264"/>
      <c r="C838" s="264"/>
      <c r="D838" s="264"/>
      <c r="E838" s="264"/>
      <c r="F838" s="264"/>
      <c r="G838" s="264"/>
      <c r="H838" s="264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15">
      <c r="A839" s="264"/>
      <c r="B839" s="264"/>
      <c r="C839" s="264"/>
      <c r="D839" s="264"/>
      <c r="E839" s="264"/>
      <c r="F839" s="264"/>
      <c r="G839" s="264"/>
      <c r="H839" s="264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15">
      <c r="A840" s="264"/>
      <c r="B840" s="264"/>
      <c r="C840" s="264"/>
      <c r="D840" s="264"/>
      <c r="E840" s="264"/>
      <c r="F840" s="264"/>
      <c r="G840" s="264"/>
      <c r="H840" s="264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15">
      <c r="A841" s="264"/>
      <c r="B841" s="264"/>
      <c r="C841" s="264"/>
      <c r="D841" s="264"/>
      <c r="E841" s="264"/>
      <c r="F841" s="264"/>
      <c r="G841" s="264"/>
      <c r="H841" s="264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15">
      <c r="A842" s="264"/>
      <c r="B842" s="264"/>
      <c r="C842" s="264"/>
      <c r="D842" s="264"/>
      <c r="E842" s="264"/>
      <c r="F842" s="264"/>
      <c r="G842" s="264"/>
      <c r="H842" s="264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15">
      <c r="A843" s="264"/>
      <c r="B843" s="264"/>
      <c r="C843" s="264"/>
      <c r="D843" s="264"/>
      <c r="E843" s="264"/>
      <c r="F843" s="264"/>
      <c r="G843" s="264"/>
      <c r="H843" s="264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15">
      <c r="A844" s="264"/>
      <c r="B844" s="264"/>
      <c r="C844" s="264"/>
      <c r="D844" s="264"/>
      <c r="E844" s="264"/>
      <c r="F844" s="264"/>
      <c r="G844" s="264"/>
      <c r="H844" s="264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15">
      <c r="A845" s="264"/>
      <c r="B845" s="264"/>
      <c r="C845" s="264"/>
      <c r="D845" s="264"/>
      <c r="E845" s="264"/>
      <c r="F845" s="264"/>
      <c r="G845" s="264"/>
      <c r="H845" s="264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15">
      <c r="A846" s="264"/>
      <c r="B846" s="264"/>
      <c r="C846" s="264"/>
      <c r="D846" s="264"/>
      <c r="E846" s="264"/>
      <c r="F846" s="264"/>
      <c r="G846" s="264"/>
      <c r="H846" s="264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15">
      <c r="A847" s="264"/>
      <c r="B847" s="264"/>
      <c r="C847" s="264"/>
      <c r="D847" s="264"/>
      <c r="E847" s="264"/>
      <c r="F847" s="264"/>
      <c r="G847" s="264"/>
      <c r="H847" s="264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15">
      <c r="A848" s="264"/>
      <c r="B848" s="264"/>
      <c r="C848" s="264"/>
      <c r="D848" s="264"/>
      <c r="E848" s="264"/>
      <c r="F848" s="264"/>
      <c r="G848" s="264"/>
      <c r="H848" s="264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15">
      <c r="A849" s="264"/>
      <c r="B849" s="264"/>
      <c r="C849" s="264"/>
      <c r="D849" s="264"/>
      <c r="E849" s="264"/>
      <c r="F849" s="264"/>
      <c r="G849" s="264"/>
      <c r="H849" s="264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15">
      <c r="A850" s="264"/>
      <c r="B850" s="264"/>
      <c r="C850" s="264"/>
      <c r="D850" s="264"/>
      <c r="E850" s="264"/>
      <c r="F850" s="264"/>
      <c r="G850" s="264"/>
      <c r="H850" s="264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15">
      <c r="A851" s="264"/>
      <c r="B851" s="264"/>
      <c r="C851" s="264"/>
      <c r="D851" s="264"/>
      <c r="E851" s="264"/>
      <c r="F851" s="264"/>
      <c r="G851" s="264"/>
      <c r="H851" s="264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15">
      <c r="A852" s="264"/>
      <c r="B852" s="264"/>
      <c r="C852" s="264"/>
      <c r="D852" s="264"/>
      <c r="E852" s="264"/>
      <c r="F852" s="264"/>
      <c r="G852" s="264"/>
      <c r="H852" s="264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15">
      <c r="A853" s="264"/>
      <c r="B853" s="264"/>
      <c r="C853" s="264"/>
      <c r="D853" s="264"/>
      <c r="E853" s="264"/>
      <c r="F853" s="264"/>
      <c r="G853" s="264"/>
      <c r="H853" s="264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15">
      <c r="A854" s="264"/>
      <c r="B854" s="264"/>
      <c r="C854" s="264"/>
      <c r="D854" s="264"/>
      <c r="E854" s="264"/>
      <c r="F854" s="264"/>
      <c r="G854" s="264"/>
      <c r="H854" s="264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15">
      <c r="A855" s="264"/>
      <c r="B855" s="264"/>
      <c r="C855" s="264"/>
      <c r="D855" s="264"/>
      <c r="E855" s="264"/>
      <c r="F855" s="264"/>
      <c r="G855" s="264"/>
      <c r="H855" s="264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15">
      <c r="A856" s="264"/>
      <c r="B856" s="264"/>
      <c r="C856" s="264"/>
      <c r="D856" s="264"/>
      <c r="E856" s="264"/>
      <c r="F856" s="264"/>
      <c r="G856" s="264"/>
      <c r="H856" s="264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15">
      <c r="A857" s="264"/>
      <c r="B857" s="264"/>
      <c r="C857" s="264"/>
      <c r="D857" s="264"/>
      <c r="E857" s="264"/>
      <c r="F857" s="264"/>
      <c r="G857" s="264"/>
      <c r="H857" s="264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15">
      <c r="A858" s="264"/>
      <c r="B858" s="264"/>
      <c r="C858" s="264"/>
      <c r="D858" s="264"/>
      <c r="E858" s="264"/>
      <c r="F858" s="264"/>
      <c r="G858" s="264"/>
      <c r="H858" s="264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15">
      <c r="A859" s="264"/>
      <c r="B859" s="264"/>
      <c r="C859" s="264"/>
      <c r="D859" s="264"/>
      <c r="E859" s="264"/>
      <c r="F859" s="264"/>
      <c r="G859" s="264"/>
      <c r="H859" s="264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15">
      <c r="A860" s="264"/>
      <c r="B860" s="264"/>
      <c r="C860" s="264"/>
      <c r="D860" s="264"/>
      <c r="E860" s="264"/>
      <c r="F860" s="264"/>
      <c r="G860" s="264"/>
      <c r="H860" s="264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15">
      <c r="A861" s="264"/>
      <c r="B861" s="264"/>
      <c r="C861" s="264"/>
      <c r="D861" s="264"/>
      <c r="E861" s="264"/>
      <c r="F861" s="264"/>
      <c r="G861" s="264"/>
      <c r="H861" s="264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15">
      <c r="A862" s="264"/>
      <c r="B862" s="264"/>
      <c r="C862" s="264"/>
      <c r="D862" s="264"/>
      <c r="E862" s="264"/>
      <c r="F862" s="264"/>
      <c r="G862" s="264"/>
      <c r="H862" s="264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15">
      <c r="A863" s="264"/>
      <c r="B863" s="264"/>
      <c r="C863" s="264"/>
      <c r="D863" s="264"/>
      <c r="E863" s="264"/>
      <c r="F863" s="264"/>
      <c r="G863" s="264"/>
      <c r="H863" s="264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15">
      <c r="A864" s="264"/>
      <c r="B864" s="264"/>
      <c r="C864" s="264"/>
      <c r="D864" s="264"/>
      <c r="E864" s="264"/>
      <c r="F864" s="264"/>
      <c r="G864" s="264"/>
      <c r="H864" s="264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15">
      <c r="A865" s="264"/>
      <c r="B865" s="264"/>
      <c r="C865" s="264"/>
      <c r="D865" s="264"/>
      <c r="E865" s="264"/>
      <c r="F865" s="264"/>
      <c r="G865" s="264"/>
      <c r="H865" s="264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15">
      <c r="A866" s="264"/>
      <c r="B866" s="264"/>
      <c r="C866" s="264"/>
      <c r="D866" s="264"/>
      <c r="E866" s="264"/>
      <c r="F866" s="264"/>
      <c r="G866" s="264"/>
      <c r="H866" s="264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15">
      <c r="A867" s="264"/>
      <c r="B867" s="264"/>
      <c r="C867" s="264"/>
      <c r="D867" s="264"/>
      <c r="E867" s="264"/>
      <c r="F867" s="264"/>
      <c r="G867" s="264"/>
      <c r="H867" s="264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15">
      <c r="A868" s="264"/>
      <c r="B868" s="264"/>
      <c r="C868" s="264"/>
      <c r="D868" s="264"/>
      <c r="E868" s="264"/>
      <c r="F868" s="264"/>
      <c r="G868" s="264"/>
      <c r="H868" s="264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15">
      <c r="A869" s="264"/>
      <c r="B869" s="264"/>
      <c r="C869" s="264"/>
      <c r="D869" s="264"/>
      <c r="E869" s="264"/>
      <c r="F869" s="264"/>
      <c r="G869" s="264"/>
      <c r="H869" s="264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15">
      <c r="A870" s="264"/>
      <c r="B870" s="264"/>
      <c r="C870" s="264"/>
      <c r="D870" s="264"/>
      <c r="E870" s="264"/>
      <c r="F870" s="264"/>
      <c r="G870" s="264"/>
      <c r="H870" s="264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15">
      <c r="A871" s="264"/>
      <c r="B871" s="264"/>
      <c r="C871" s="264"/>
      <c r="D871" s="264"/>
      <c r="E871" s="264"/>
      <c r="F871" s="264"/>
      <c r="G871" s="264"/>
      <c r="H871" s="264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15">
      <c r="A872" s="264"/>
      <c r="B872" s="264"/>
      <c r="C872" s="264"/>
      <c r="D872" s="264"/>
      <c r="E872" s="264"/>
      <c r="F872" s="264"/>
      <c r="G872" s="264"/>
      <c r="H872" s="264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15">
      <c r="A873" s="264"/>
      <c r="B873" s="264"/>
      <c r="C873" s="264"/>
      <c r="D873" s="264"/>
      <c r="E873" s="264"/>
      <c r="F873" s="264"/>
      <c r="G873" s="264"/>
      <c r="H873" s="264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15">
      <c r="A874" s="264"/>
      <c r="B874" s="264"/>
      <c r="C874" s="264"/>
      <c r="D874" s="264"/>
      <c r="E874" s="264"/>
      <c r="F874" s="264"/>
      <c r="G874" s="264"/>
      <c r="H874" s="264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15">
      <c r="A875" s="264"/>
      <c r="B875" s="264"/>
      <c r="C875" s="264"/>
      <c r="D875" s="264"/>
      <c r="E875" s="264"/>
      <c r="F875" s="264"/>
      <c r="G875" s="264"/>
      <c r="H875" s="264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15">
      <c r="A876" s="264"/>
      <c r="B876" s="264"/>
      <c r="C876" s="264"/>
      <c r="D876" s="264"/>
      <c r="E876" s="264"/>
      <c r="F876" s="264"/>
      <c r="G876" s="264"/>
      <c r="H876" s="264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15">
      <c r="A877" s="264"/>
      <c r="B877" s="264"/>
      <c r="C877" s="264"/>
      <c r="D877" s="264"/>
      <c r="E877" s="264"/>
      <c r="F877" s="264"/>
      <c r="G877" s="264"/>
      <c r="H877" s="264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15">
      <c r="A878" s="264"/>
      <c r="B878" s="264"/>
      <c r="C878" s="264"/>
      <c r="D878" s="264"/>
      <c r="E878" s="264"/>
      <c r="F878" s="264"/>
      <c r="G878" s="264"/>
      <c r="H878" s="264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15">
      <c r="A879" s="264"/>
      <c r="B879" s="264"/>
      <c r="C879" s="264"/>
      <c r="D879" s="264"/>
      <c r="E879" s="264"/>
      <c r="F879" s="264"/>
      <c r="G879" s="264"/>
      <c r="H879" s="264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15">
      <c r="A880" s="264"/>
      <c r="B880" s="264"/>
      <c r="C880" s="264"/>
      <c r="D880" s="264"/>
      <c r="E880" s="264"/>
      <c r="F880" s="264"/>
      <c r="G880" s="264"/>
      <c r="H880" s="264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15">
      <c r="A881" s="264"/>
      <c r="B881" s="264"/>
      <c r="C881" s="264"/>
      <c r="D881" s="264"/>
      <c r="E881" s="264"/>
      <c r="F881" s="264"/>
      <c r="G881" s="264"/>
      <c r="H881" s="264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15">
      <c r="A882" s="264"/>
      <c r="B882" s="264"/>
      <c r="C882" s="264"/>
      <c r="D882" s="264"/>
      <c r="E882" s="264"/>
      <c r="F882" s="264"/>
      <c r="G882" s="264"/>
      <c r="H882" s="264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15">
      <c r="A883" s="264"/>
      <c r="B883" s="264"/>
      <c r="C883" s="264"/>
      <c r="D883" s="264"/>
      <c r="E883" s="264"/>
      <c r="F883" s="264"/>
      <c r="G883" s="264"/>
      <c r="H883" s="264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15">
      <c r="A884" s="264"/>
      <c r="B884" s="264"/>
      <c r="C884" s="264"/>
      <c r="D884" s="264"/>
      <c r="E884" s="264"/>
      <c r="F884" s="264"/>
      <c r="G884" s="264"/>
      <c r="H884" s="264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15">
      <c r="A885" s="264"/>
      <c r="B885" s="264"/>
      <c r="C885" s="264"/>
      <c r="D885" s="264"/>
      <c r="E885" s="264"/>
      <c r="F885" s="264"/>
      <c r="G885" s="264"/>
      <c r="H885" s="264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15">
      <c r="A886" s="264"/>
      <c r="B886" s="264"/>
      <c r="C886" s="264"/>
      <c r="D886" s="264"/>
      <c r="E886" s="264"/>
      <c r="F886" s="264"/>
      <c r="G886" s="264"/>
      <c r="H886" s="264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15">
      <c r="A887" s="264"/>
      <c r="B887" s="264"/>
      <c r="C887" s="264"/>
      <c r="D887" s="264"/>
      <c r="E887" s="264"/>
      <c r="F887" s="264"/>
      <c r="G887" s="264"/>
      <c r="H887" s="264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15">
      <c r="A888" s="264"/>
      <c r="B888" s="264"/>
      <c r="C888" s="264"/>
      <c r="D888" s="264"/>
      <c r="E888" s="264"/>
      <c r="F888" s="264"/>
      <c r="G888" s="264"/>
      <c r="H888" s="264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15">
      <c r="A889" s="264"/>
      <c r="B889" s="264"/>
      <c r="C889" s="264"/>
      <c r="D889" s="264"/>
      <c r="E889" s="264"/>
      <c r="F889" s="264"/>
      <c r="G889" s="264"/>
      <c r="H889" s="264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15">
      <c r="A890" s="264"/>
      <c r="B890" s="264"/>
      <c r="C890" s="264"/>
      <c r="D890" s="264"/>
      <c r="E890" s="264"/>
      <c r="F890" s="264"/>
      <c r="G890" s="264"/>
      <c r="H890" s="264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15">
      <c r="A891" s="264"/>
      <c r="B891" s="264"/>
      <c r="C891" s="264"/>
      <c r="D891" s="264"/>
      <c r="E891" s="264"/>
      <c r="F891" s="264"/>
      <c r="G891" s="264"/>
      <c r="H891" s="264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15">
      <c r="A892" s="264"/>
      <c r="B892" s="264"/>
      <c r="C892" s="264"/>
      <c r="D892" s="264"/>
      <c r="E892" s="264"/>
      <c r="F892" s="264"/>
      <c r="G892" s="264"/>
      <c r="H892" s="264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15">
      <c r="A893" s="264"/>
      <c r="B893" s="264"/>
      <c r="C893" s="264"/>
      <c r="D893" s="264"/>
      <c r="E893" s="264"/>
      <c r="F893" s="264"/>
      <c r="G893" s="264"/>
      <c r="H893" s="264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15">
      <c r="A894" s="264"/>
      <c r="B894" s="264"/>
      <c r="C894" s="264"/>
      <c r="D894" s="264"/>
      <c r="E894" s="264"/>
      <c r="F894" s="264"/>
      <c r="G894" s="264"/>
      <c r="H894" s="264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15">
      <c r="A895" s="264"/>
      <c r="B895" s="264"/>
      <c r="C895" s="264"/>
      <c r="D895" s="264"/>
      <c r="E895" s="264"/>
      <c r="F895" s="264"/>
      <c r="G895" s="264"/>
      <c r="H895" s="264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15">
      <c r="A896" s="264"/>
      <c r="B896" s="264"/>
      <c r="C896" s="264"/>
      <c r="D896" s="264"/>
      <c r="E896" s="264"/>
      <c r="F896" s="264"/>
      <c r="G896" s="264"/>
      <c r="H896" s="264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15">
      <c r="A897" s="264"/>
      <c r="B897" s="264"/>
      <c r="C897" s="264"/>
      <c r="D897" s="264"/>
      <c r="E897" s="264"/>
      <c r="F897" s="264"/>
      <c r="G897" s="264"/>
      <c r="H897" s="264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15">
      <c r="A898" s="264"/>
      <c r="B898" s="264"/>
      <c r="C898" s="264"/>
      <c r="D898" s="264"/>
      <c r="E898" s="264"/>
      <c r="F898" s="264"/>
      <c r="G898" s="264"/>
      <c r="H898" s="264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15">
      <c r="A899" s="264"/>
      <c r="B899" s="264"/>
      <c r="C899" s="264"/>
      <c r="D899" s="264"/>
      <c r="E899" s="264"/>
      <c r="F899" s="264"/>
      <c r="G899" s="264"/>
      <c r="H899" s="264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15">
      <c r="A900" s="264"/>
      <c r="B900" s="264"/>
      <c r="C900" s="264"/>
      <c r="D900" s="264"/>
      <c r="E900" s="264"/>
      <c r="F900" s="264"/>
      <c r="G900" s="264"/>
      <c r="H900" s="264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15">
      <c r="A901" s="264"/>
      <c r="B901" s="264"/>
      <c r="C901" s="264"/>
      <c r="D901" s="264"/>
      <c r="E901" s="264"/>
      <c r="F901" s="264"/>
      <c r="G901" s="264"/>
      <c r="H901" s="264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15">
      <c r="A902" s="264"/>
      <c r="B902" s="264"/>
      <c r="C902" s="264"/>
      <c r="D902" s="264"/>
      <c r="E902" s="264"/>
      <c r="F902" s="264"/>
      <c r="G902" s="264"/>
      <c r="H902" s="264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15">
      <c r="A903" s="264"/>
      <c r="B903" s="264"/>
      <c r="C903" s="264"/>
      <c r="D903" s="264"/>
      <c r="E903" s="264"/>
      <c r="F903" s="264"/>
      <c r="G903" s="264"/>
      <c r="H903" s="264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15">
      <c r="A904" s="264"/>
      <c r="B904" s="264"/>
      <c r="C904" s="264"/>
      <c r="D904" s="264"/>
      <c r="E904" s="264"/>
      <c r="F904" s="264"/>
      <c r="G904" s="264"/>
      <c r="H904" s="264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15">
      <c r="A905" s="264"/>
      <c r="B905" s="264"/>
      <c r="C905" s="264"/>
      <c r="D905" s="264"/>
      <c r="E905" s="264"/>
      <c r="F905" s="264"/>
      <c r="G905" s="264"/>
      <c r="H905" s="264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15">
      <c r="A906" s="264"/>
      <c r="B906" s="264"/>
      <c r="C906" s="264"/>
      <c r="D906" s="264"/>
      <c r="E906" s="264"/>
      <c r="F906" s="264"/>
      <c r="G906" s="264"/>
      <c r="H906" s="264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15">
      <c r="A907" s="264"/>
      <c r="B907" s="264"/>
      <c r="C907" s="264"/>
      <c r="D907" s="264"/>
      <c r="E907" s="264"/>
      <c r="F907" s="264"/>
      <c r="G907" s="264"/>
      <c r="H907" s="264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15">
      <c r="A908" s="264"/>
      <c r="B908" s="264"/>
      <c r="C908" s="264"/>
      <c r="D908" s="264"/>
      <c r="E908" s="264"/>
      <c r="F908" s="264"/>
      <c r="G908" s="264"/>
      <c r="H908" s="264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15">
      <c r="A909" s="264"/>
      <c r="B909" s="264"/>
      <c r="C909" s="264"/>
      <c r="D909" s="264"/>
      <c r="E909" s="264"/>
      <c r="F909" s="264"/>
      <c r="G909" s="264"/>
      <c r="H909" s="264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15">
      <c r="A910" s="264"/>
      <c r="B910" s="264"/>
      <c r="C910" s="264"/>
      <c r="D910" s="264"/>
      <c r="E910" s="264"/>
      <c r="F910" s="264"/>
      <c r="G910" s="264"/>
      <c r="H910" s="264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15">
      <c r="A911" s="264"/>
      <c r="B911" s="264"/>
      <c r="C911" s="264"/>
      <c r="D911" s="264"/>
      <c r="E911" s="264"/>
      <c r="F911" s="264"/>
      <c r="G911" s="264"/>
      <c r="H911" s="264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15">
      <c r="A912" s="264"/>
      <c r="B912" s="264"/>
      <c r="C912" s="264"/>
      <c r="D912" s="264"/>
      <c r="E912" s="264"/>
      <c r="F912" s="264"/>
      <c r="G912" s="264"/>
      <c r="H912" s="264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15">
      <c r="A913" s="264"/>
      <c r="B913" s="264"/>
      <c r="C913" s="264"/>
      <c r="D913" s="264"/>
      <c r="E913" s="264"/>
      <c r="F913" s="264"/>
      <c r="G913" s="264"/>
      <c r="H913" s="264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15">
      <c r="A914" s="264"/>
      <c r="B914" s="264"/>
      <c r="C914" s="264"/>
      <c r="D914" s="264"/>
      <c r="E914" s="264"/>
      <c r="F914" s="264"/>
      <c r="G914" s="264"/>
      <c r="H914" s="264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15">
      <c r="A915" s="264"/>
      <c r="B915" s="264"/>
      <c r="C915" s="264"/>
      <c r="D915" s="264"/>
      <c r="E915" s="264"/>
      <c r="F915" s="264"/>
      <c r="G915" s="264"/>
      <c r="H915" s="264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15">
      <c r="A916" s="264"/>
      <c r="B916" s="264"/>
      <c r="C916" s="264"/>
      <c r="D916" s="264"/>
      <c r="E916" s="264"/>
      <c r="F916" s="264"/>
      <c r="G916" s="264"/>
      <c r="H916" s="264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15">
      <c r="A917" s="264"/>
      <c r="B917" s="264"/>
      <c r="C917" s="264"/>
      <c r="D917" s="264"/>
      <c r="E917" s="264"/>
      <c r="F917" s="264"/>
      <c r="G917" s="264"/>
      <c r="H917" s="264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15">
      <c r="A918" s="264"/>
      <c r="B918" s="264"/>
      <c r="C918" s="264"/>
      <c r="D918" s="264"/>
      <c r="E918" s="264"/>
      <c r="F918" s="264"/>
      <c r="G918" s="264"/>
      <c r="H918" s="264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15">
      <c r="A919" s="264"/>
      <c r="B919" s="264"/>
      <c r="C919" s="264"/>
      <c r="D919" s="264"/>
      <c r="E919" s="264"/>
      <c r="F919" s="264"/>
      <c r="G919" s="264"/>
      <c r="H919" s="264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15">
      <c r="A920" s="264"/>
      <c r="B920" s="264"/>
      <c r="C920" s="264"/>
      <c r="D920" s="264"/>
      <c r="E920" s="264"/>
      <c r="F920" s="264"/>
      <c r="G920" s="264"/>
      <c r="H920" s="264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15">
      <c r="A921" s="264"/>
      <c r="B921" s="264"/>
      <c r="C921" s="264"/>
      <c r="D921" s="264"/>
      <c r="E921" s="264"/>
      <c r="F921" s="264"/>
      <c r="G921" s="264"/>
      <c r="H921" s="264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15">
      <c r="A922" s="264"/>
      <c r="B922" s="264"/>
      <c r="C922" s="264"/>
      <c r="D922" s="264"/>
      <c r="E922" s="264"/>
      <c r="F922" s="264"/>
      <c r="G922" s="264"/>
      <c r="H922" s="264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15">
      <c r="A923" s="264"/>
      <c r="B923" s="264"/>
      <c r="C923" s="264"/>
      <c r="D923" s="264"/>
      <c r="E923" s="264"/>
      <c r="F923" s="264"/>
      <c r="G923" s="264"/>
      <c r="H923" s="264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15">
      <c r="A924" s="264"/>
      <c r="B924" s="264"/>
      <c r="C924" s="264"/>
      <c r="D924" s="264"/>
      <c r="E924" s="264"/>
      <c r="F924" s="264"/>
      <c r="G924" s="264"/>
      <c r="H924" s="264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15">
      <c r="A925" s="264"/>
      <c r="B925" s="264"/>
      <c r="C925" s="264"/>
      <c r="D925" s="264"/>
      <c r="E925" s="264"/>
      <c r="F925" s="264"/>
      <c r="G925" s="264"/>
      <c r="H925" s="264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15">
      <c r="A926" s="264"/>
      <c r="B926" s="264"/>
      <c r="C926" s="264"/>
      <c r="D926" s="264"/>
      <c r="E926" s="264"/>
      <c r="F926" s="264"/>
      <c r="G926" s="264"/>
      <c r="H926" s="264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15">
      <c r="A927" s="264"/>
      <c r="B927" s="264"/>
      <c r="C927" s="264"/>
      <c r="D927" s="264"/>
      <c r="E927" s="264"/>
      <c r="F927" s="264"/>
      <c r="G927" s="264"/>
      <c r="H927" s="264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15">
      <c r="A928" s="264"/>
      <c r="B928" s="264"/>
      <c r="C928" s="264"/>
      <c r="D928" s="264"/>
      <c r="E928" s="264"/>
      <c r="F928" s="264"/>
      <c r="G928" s="264"/>
      <c r="H928" s="264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15">
      <c r="A929" s="264"/>
      <c r="B929" s="264"/>
      <c r="C929" s="264"/>
      <c r="D929" s="264"/>
      <c r="E929" s="264"/>
      <c r="F929" s="264"/>
      <c r="G929" s="264"/>
      <c r="H929" s="264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15">
      <c r="A930" s="264"/>
      <c r="B930" s="264"/>
      <c r="C930" s="264"/>
      <c r="D930" s="264"/>
      <c r="E930" s="264"/>
      <c r="F930" s="264"/>
      <c r="G930" s="264"/>
      <c r="H930" s="264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15">
      <c r="A931" s="264"/>
      <c r="B931" s="264"/>
      <c r="C931" s="264"/>
      <c r="D931" s="264"/>
      <c r="E931" s="264"/>
      <c r="F931" s="264"/>
      <c r="G931" s="264"/>
      <c r="H931" s="264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15">
      <c r="A932" s="264"/>
      <c r="B932" s="264"/>
      <c r="C932" s="264"/>
      <c r="D932" s="264"/>
      <c r="E932" s="264"/>
      <c r="F932" s="264"/>
      <c r="G932" s="264"/>
      <c r="H932" s="264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15">
      <c r="A933" s="264"/>
      <c r="B933" s="264"/>
      <c r="C933" s="264"/>
      <c r="D933" s="264"/>
      <c r="E933" s="264"/>
      <c r="F933" s="264"/>
      <c r="G933" s="264"/>
      <c r="H933" s="264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15">
      <c r="A934" s="264"/>
      <c r="B934" s="264"/>
      <c r="C934" s="264"/>
      <c r="D934" s="264"/>
      <c r="E934" s="264"/>
      <c r="F934" s="264"/>
      <c r="G934" s="264"/>
      <c r="H934" s="264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15">
      <c r="A935" s="264"/>
      <c r="B935" s="264"/>
      <c r="C935" s="264"/>
      <c r="D935" s="264"/>
      <c r="E935" s="264"/>
      <c r="F935" s="264"/>
      <c r="G935" s="264"/>
      <c r="H935" s="264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15">
      <c r="A936" s="264"/>
      <c r="B936" s="264"/>
      <c r="C936" s="264"/>
      <c r="D936" s="264"/>
      <c r="E936" s="264"/>
      <c r="F936" s="264"/>
      <c r="G936" s="264"/>
      <c r="H936" s="264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15">
      <c r="A937" s="264"/>
      <c r="B937" s="264"/>
      <c r="C937" s="264"/>
      <c r="D937" s="264"/>
      <c r="E937" s="264"/>
      <c r="F937" s="264"/>
      <c r="G937" s="264"/>
      <c r="H937" s="264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15">
      <c r="A938" s="264"/>
      <c r="B938" s="264"/>
      <c r="C938" s="264"/>
      <c r="D938" s="264"/>
      <c r="E938" s="264"/>
      <c r="F938" s="264"/>
      <c r="G938" s="264"/>
      <c r="H938" s="264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15">
      <c r="A939" s="264"/>
      <c r="B939" s="264"/>
      <c r="C939" s="264"/>
      <c r="D939" s="264"/>
      <c r="E939" s="264"/>
      <c r="F939" s="264"/>
      <c r="G939" s="264"/>
      <c r="H939" s="264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15">
      <c r="A940" s="264"/>
      <c r="B940" s="264"/>
      <c r="C940" s="264"/>
      <c r="D940" s="264"/>
      <c r="E940" s="264"/>
      <c r="F940" s="264"/>
      <c r="G940" s="264"/>
      <c r="H940" s="264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15">
      <c r="A941" s="264"/>
      <c r="B941" s="264"/>
      <c r="C941" s="264"/>
      <c r="D941" s="264"/>
      <c r="E941" s="264"/>
      <c r="F941" s="264"/>
      <c r="G941" s="264"/>
      <c r="H941" s="264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15">
      <c r="A942" s="264"/>
      <c r="B942" s="264"/>
      <c r="C942" s="264"/>
      <c r="D942" s="264"/>
      <c r="E942" s="264"/>
      <c r="F942" s="264"/>
      <c r="G942" s="264"/>
      <c r="H942" s="264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15">
      <c r="A943" s="264"/>
      <c r="B943" s="264"/>
      <c r="C943" s="264"/>
      <c r="D943" s="264"/>
      <c r="E943" s="264"/>
      <c r="F943" s="264"/>
      <c r="G943" s="264"/>
      <c r="H943" s="264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15">
      <c r="A944" s="264"/>
      <c r="B944" s="264"/>
      <c r="C944" s="264"/>
      <c r="D944" s="264"/>
      <c r="E944" s="264"/>
      <c r="F944" s="264"/>
      <c r="G944" s="264"/>
      <c r="H944" s="264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15">
      <c r="A945" s="264"/>
      <c r="B945" s="264"/>
      <c r="C945" s="264"/>
      <c r="D945" s="264"/>
      <c r="E945" s="264"/>
      <c r="F945" s="264"/>
      <c r="G945" s="264"/>
      <c r="H945" s="264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15">
      <c r="A946" s="264"/>
      <c r="B946" s="264"/>
      <c r="C946" s="264"/>
      <c r="D946" s="264"/>
      <c r="E946" s="264"/>
      <c r="F946" s="264"/>
      <c r="G946" s="264"/>
      <c r="H946" s="264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15">
      <c r="A947" s="264"/>
      <c r="B947" s="264"/>
      <c r="C947" s="264"/>
      <c r="D947" s="264"/>
      <c r="E947" s="264"/>
      <c r="F947" s="264"/>
      <c r="G947" s="264"/>
      <c r="H947" s="264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15">
      <c r="A948" s="264"/>
      <c r="B948" s="264"/>
      <c r="C948" s="264"/>
      <c r="D948" s="264"/>
      <c r="E948" s="264"/>
      <c r="F948" s="264"/>
      <c r="G948" s="264"/>
      <c r="H948" s="264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15">
      <c r="A949" s="264"/>
      <c r="B949" s="264"/>
      <c r="C949" s="264"/>
      <c r="D949" s="264"/>
      <c r="E949" s="264"/>
      <c r="F949" s="264"/>
      <c r="G949" s="264"/>
      <c r="H949" s="264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15">
      <c r="A950" s="264"/>
      <c r="B950" s="264"/>
      <c r="C950" s="264"/>
      <c r="D950" s="264"/>
      <c r="E950" s="264"/>
      <c r="F950" s="264"/>
      <c r="G950" s="264"/>
      <c r="H950" s="264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15">
      <c r="A951" s="264"/>
      <c r="B951" s="264"/>
      <c r="C951" s="264"/>
      <c r="D951" s="264"/>
      <c r="E951" s="264"/>
      <c r="F951" s="264"/>
      <c r="G951" s="264"/>
      <c r="H951" s="264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15">
      <c r="A952" s="264"/>
      <c r="B952" s="264"/>
      <c r="C952" s="264"/>
      <c r="D952" s="264"/>
      <c r="E952" s="264"/>
      <c r="F952" s="264"/>
      <c r="G952" s="264"/>
      <c r="H952" s="264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15">
      <c r="A953" s="264"/>
      <c r="B953" s="264"/>
      <c r="C953" s="264"/>
      <c r="D953" s="264"/>
      <c r="E953" s="264"/>
      <c r="F953" s="264"/>
      <c r="G953" s="264"/>
      <c r="H953" s="264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15">
      <c r="A954" s="264"/>
      <c r="B954" s="264"/>
      <c r="C954" s="264"/>
      <c r="D954" s="264"/>
      <c r="E954" s="264"/>
      <c r="F954" s="264"/>
      <c r="G954" s="264"/>
      <c r="H954" s="264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15">
      <c r="A955" s="264"/>
      <c r="B955" s="264"/>
      <c r="C955" s="264"/>
      <c r="D955" s="264"/>
      <c r="E955" s="264"/>
      <c r="F955" s="264"/>
      <c r="G955" s="264"/>
      <c r="H955" s="264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15">
      <c r="A956" s="264"/>
      <c r="B956" s="264"/>
      <c r="C956" s="264"/>
      <c r="D956" s="264"/>
      <c r="E956" s="264"/>
      <c r="F956" s="264"/>
      <c r="G956" s="264"/>
      <c r="H956" s="264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15">
      <c r="A957" s="264"/>
      <c r="B957" s="264"/>
      <c r="C957" s="264"/>
      <c r="D957" s="264"/>
      <c r="E957" s="264"/>
      <c r="F957" s="264"/>
      <c r="G957" s="264"/>
      <c r="H957" s="264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15">
      <c r="A958" s="264"/>
      <c r="B958" s="264"/>
      <c r="C958" s="264"/>
      <c r="D958" s="264"/>
      <c r="E958" s="264"/>
      <c r="F958" s="264"/>
      <c r="G958" s="264"/>
      <c r="H958" s="264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15">
      <c r="A959" s="264"/>
      <c r="B959" s="264"/>
      <c r="C959" s="264"/>
      <c r="D959" s="264"/>
      <c r="E959" s="264"/>
      <c r="F959" s="264"/>
      <c r="G959" s="264"/>
      <c r="H959" s="264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15">
      <c r="A960" s="264"/>
      <c r="B960" s="264"/>
      <c r="C960" s="264"/>
      <c r="D960" s="264"/>
      <c r="E960" s="264"/>
      <c r="F960" s="264"/>
      <c r="G960" s="264"/>
      <c r="H960" s="264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15">
      <c r="A961" s="264"/>
      <c r="B961" s="264"/>
      <c r="C961" s="264"/>
      <c r="D961" s="264"/>
      <c r="E961" s="264"/>
      <c r="F961" s="264"/>
      <c r="G961" s="264"/>
      <c r="H961" s="264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15">
      <c r="A962" s="264"/>
      <c r="B962" s="264"/>
      <c r="C962" s="264"/>
      <c r="D962" s="264"/>
      <c r="E962" s="264"/>
      <c r="F962" s="264"/>
      <c r="G962" s="264"/>
      <c r="H962" s="264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15">
      <c r="A963" s="264"/>
      <c r="B963" s="264"/>
      <c r="C963" s="264"/>
      <c r="D963" s="264"/>
      <c r="E963" s="264"/>
      <c r="F963" s="264"/>
      <c r="G963" s="264"/>
      <c r="H963" s="264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15">
      <c r="A964" s="264"/>
      <c r="B964" s="264"/>
      <c r="C964" s="264"/>
      <c r="D964" s="264"/>
      <c r="E964" s="264"/>
      <c r="F964" s="264"/>
      <c r="G964" s="264"/>
      <c r="H964" s="264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15">
      <c r="A965" s="264"/>
      <c r="B965" s="264"/>
      <c r="C965" s="264"/>
      <c r="D965" s="264"/>
      <c r="E965" s="264"/>
      <c r="F965" s="264"/>
      <c r="G965" s="264"/>
      <c r="H965" s="264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15">
      <c r="A966" s="264"/>
      <c r="B966" s="264"/>
      <c r="C966" s="264"/>
      <c r="D966" s="264"/>
      <c r="E966" s="264"/>
      <c r="F966" s="264"/>
      <c r="G966" s="264"/>
      <c r="H966" s="264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15">
      <c r="A967" s="264"/>
      <c r="B967" s="264"/>
      <c r="C967" s="264"/>
      <c r="D967" s="264"/>
      <c r="E967" s="264"/>
      <c r="F967" s="264"/>
      <c r="G967" s="264"/>
      <c r="H967" s="264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15">
      <c r="A968" s="264"/>
      <c r="B968" s="264"/>
      <c r="C968" s="264"/>
      <c r="D968" s="264"/>
      <c r="E968" s="264"/>
      <c r="F968" s="264"/>
      <c r="G968" s="264"/>
      <c r="H968" s="264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15">
      <c r="A969" s="264"/>
      <c r="B969" s="264"/>
      <c r="C969" s="264"/>
      <c r="D969" s="264"/>
      <c r="E969" s="264"/>
      <c r="F969" s="264"/>
      <c r="G969" s="264"/>
      <c r="H969" s="264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15">
      <c r="A970" s="264"/>
      <c r="B970" s="264"/>
      <c r="C970" s="264"/>
      <c r="D970" s="264"/>
      <c r="E970" s="264"/>
      <c r="F970" s="264"/>
      <c r="G970" s="264"/>
      <c r="H970" s="264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15">
      <c r="A971" s="264"/>
      <c r="B971" s="264"/>
      <c r="C971" s="264"/>
      <c r="D971" s="264"/>
      <c r="E971" s="264"/>
      <c r="F971" s="264"/>
      <c r="G971" s="264"/>
      <c r="H971" s="264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15">
      <c r="A972" s="264"/>
      <c r="B972" s="264"/>
      <c r="C972" s="264"/>
      <c r="D972" s="264"/>
      <c r="E972" s="264"/>
      <c r="F972" s="264"/>
      <c r="G972" s="264"/>
      <c r="H972" s="264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15">
      <c r="A973" s="264"/>
      <c r="B973" s="264"/>
      <c r="C973" s="264"/>
      <c r="D973" s="264"/>
      <c r="E973" s="264"/>
      <c r="F973" s="264"/>
      <c r="G973" s="264"/>
      <c r="H973" s="264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15">
      <c r="A974" s="264"/>
      <c r="B974" s="264"/>
      <c r="C974" s="264"/>
      <c r="D974" s="264"/>
      <c r="E974" s="264"/>
      <c r="F974" s="264"/>
      <c r="G974" s="264"/>
      <c r="H974" s="264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15">
      <c r="A975" s="264"/>
      <c r="B975" s="264"/>
      <c r="C975" s="264"/>
      <c r="D975" s="264"/>
      <c r="E975" s="264"/>
      <c r="F975" s="264"/>
      <c r="G975" s="264"/>
      <c r="H975" s="264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15">
      <c r="A976" s="264"/>
      <c r="B976" s="264"/>
      <c r="C976" s="264"/>
      <c r="D976" s="264"/>
      <c r="E976" s="264"/>
      <c r="F976" s="264"/>
      <c r="G976" s="264"/>
      <c r="H976" s="264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15">
      <c r="A977" s="264"/>
      <c r="B977" s="264"/>
      <c r="C977" s="264"/>
      <c r="D977" s="264"/>
      <c r="E977" s="264"/>
      <c r="F977" s="264"/>
      <c r="G977" s="264"/>
      <c r="H977" s="264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15">
      <c r="A978" s="264"/>
      <c r="B978" s="264"/>
      <c r="C978" s="264"/>
      <c r="D978" s="264"/>
      <c r="E978" s="264"/>
      <c r="F978" s="264"/>
      <c r="G978" s="264"/>
      <c r="H978" s="264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15">
      <c r="A979" s="264"/>
      <c r="B979" s="264"/>
      <c r="C979" s="264"/>
      <c r="D979" s="264"/>
      <c r="E979" s="264"/>
      <c r="F979" s="264"/>
      <c r="G979" s="264"/>
      <c r="H979" s="264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15">
      <c r="A980" s="264"/>
      <c r="B980" s="264"/>
      <c r="C980" s="264"/>
      <c r="D980" s="264"/>
      <c r="E980" s="264"/>
      <c r="F980" s="264"/>
      <c r="G980" s="264"/>
      <c r="H980" s="264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15">
      <c r="A981" s="264"/>
      <c r="B981" s="264"/>
      <c r="C981" s="264"/>
      <c r="D981" s="264"/>
      <c r="E981" s="264"/>
      <c r="F981" s="264"/>
      <c r="G981" s="264"/>
      <c r="H981" s="264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15">
      <c r="A982" s="264"/>
      <c r="B982" s="264"/>
      <c r="C982" s="264"/>
      <c r="D982" s="264"/>
      <c r="E982" s="264"/>
      <c r="F982" s="264"/>
      <c r="G982" s="264"/>
      <c r="H982" s="264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15">
      <c r="A983" s="264"/>
      <c r="B983" s="264"/>
      <c r="C983" s="264"/>
      <c r="D983" s="264"/>
      <c r="E983" s="264"/>
      <c r="F983" s="264"/>
      <c r="G983" s="264"/>
      <c r="H983" s="264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15">
      <c r="A984" s="264"/>
      <c r="B984" s="264"/>
      <c r="C984" s="264"/>
      <c r="D984" s="264"/>
      <c r="E984" s="264"/>
      <c r="F984" s="264"/>
      <c r="G984" s="264"/>
      <c r="H984" s="264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15">
      <c r="A985" s="264"/>
      <c r="B985" s="264"/>
      <c r="C985" s="264"/>
      <c r="D985" s="264"/>
      <c r="E985" s="264"/>
      <c r="F985" s="264"/>
      <c r="G985" s="264"/>
      <c r="H985" s="264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15">
      <c r="A986" s="264"/>
      <c r="B986" s="264"/>
      <c r="C986" s="264"/>
      <c r="D986" s="264"/>
      <c r="E986" s="264"/>
      <c r="F986" s="264"/>
      <c r="G986" s="264"/>
      <c r="H986" s="264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15">
      <c r="A987" s="264"/>
      <c r="B987" s="264"/>
      <c r="C987" s="264"/>
      <c r="D987" s="264"/>
      <c r="E987" s="264"/>
      <c r="F987" s="264"/>
      <c r="G987" s="264"/>
      <c r="H987" s="264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15">
      <c r="A988" s="264"/>
      <c r="B988" s="264"/>
      <c r="C988" s="264"/>
      <c r="D988" s="264"/>
      <c r="E988" s="264"/>
      <c r="F988" s="264"/>
      <c r="G988" s="264"/>
      <c r="H988" s="264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15">
      <c r="A989" s="264"/>
      <c r="B989" s="264"/>
      <c r="C989" s="264"/>
      <c r="D989" s="264"/>
      <c r="E989" s="264"/>
      <c r="F989" s="264"/>
      <c r="G989" s="264"/>
      <c r="H989" s="264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15">
      <c r="A990" s="264"/>
      <c r="B990" s="264"/>
      <c r="C990" s="264"/>
      <c r="D990" s="264"/>
      <c r="E990" s="264"/>
      <c r="F990" s="264"/>
      <c r="G990" s="264"/>
      <c r="H990" s="264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15">
      <c r="A991" s="264"/>
      <c r="B991" s="264"/>
      <c r="C991" s="264"/>
      <c r="D991" s="264"/>
      <c r="E991" s="264"/>
      <c r="F991" s="264"/>
      <c r="G991" s="264"/>
      <c r="H991" s="264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15">
      <c r="A992" s="264"/>
      <c r="B992" s="264"/>
      <c r="C992" s="264"/>
      <c r="D992" s="264"/>
      <c r="E992" s="264"/>
      <c r="F992" s="264"/>
      <c r="G992" s="264"/>
      <c r="H992" s="264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15">
      <c r="A993" s="264"/>
      <c r="B993" s="264"/>
      <c r="C993" s="264"/>
      <c r="D993" s="264"/>
      <c r="E993" s="264"/>
      <c r="F993" s="264"/>
      <c r="G993" s="264"/>
      <c r="H993" s="264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15">
      <c r="A994" s="264"/>
      <c r="B994" s="264"/>
      <c r="C994" s="264"/>
      <c r="D994" s="264"/>
      <c r="E994" s="264"/>
      <c r="F994" s="264"/>
      <c r="G994" s="264"/>
      <c r="H994" s="264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15">
      <c r="A995" s="264"/>
      <c r="B995" s="264"/>
      <c r="C995" s="264"/>
      <c r="D995" s="264"/>
      <c r="E995" s="264"/>
      <c r="F995" s="264"/>
      <c r="G995" s="264"/>
      <c r="H995" s="264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15">
      <c r="A996" s="264"/>
      <c r="B996" s="264"/>
      <c r="C996" s="264"/>
      <c r="D996" s="264"/>
      <c r="E996" s="264"/>
      <c r="F996" s="264"/>
      <c r="G996" s="264"/>
      <c r="H996" s="264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15">
      <c r="A997" s="264"/>
      <c r="B997" s="264"/>
      <c r="C997" s="264"/>
      <c r="D997" s="264"/>
      <c r="E997" s="264"/>
      <c r="F997" s="264"/>
      <c r="G997" s="264"/>
      <c r="H997" s="264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15">
      <c r="A998" s="264"/>
      <c r="B998" s="264"/>
      <c r="C998" s="264"/>
      <c r="D998" s="264"/>
      <c r="E998" s="264"/>
      <c r="F998" s="264"/>
      <c r="G998" s="264"/>
      <c r="H998" s="264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15">
      <c r="A999" s="264"/>
      <c r="B999" s="264"/>
      <c r="C999" s="264"/>
      <c r="D999" s="264"/>
      <c r="E999" s="264"/>
      <c r="F999" s="264"/>
      <c r="G999" s="264"/>
      <c r="H999" s="264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15">
      <c r="A1000" s="264"/>
      <c r="B1000" s="264"/>
      <c r="C1000" s="264"/>
      <c r="D1000" s="264"/>
      <c r="E1000" s="264"/>
      <c r="F1000" s="264"/>
      <c r="G1000" s="264"/>
      <c r="H1000" s="264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1">
    <mergeCell ref="M3:S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10</vt:i4>
      </vt:variant>
    </vt:vector>
  </HeadingPairs>
  <TitlesOfParts>
    <vt:vector size="29" baseType="lpstr">
      <vt:lpstr>DATA</vt:lpstr>
      <vt:lpstr>Základ</vt:lpstr>
      <vt:lpstr>DR 1. DEN</vt:lpstr>
      <vt:lpstr>Online týmy - 1. den</vt:lpstr>
      <vt:lpstr>Online jednotlivci - 1. den</vt:lpstr>
      <vt:lpstr>JEDN 1. DEN</vt:lpstr>
      <vt:lpstr>DRUZSTVA 1_2 DEN</vt:lpstr>
      <vt:lpstr>Online týmy So + Ne</vt:lpstr>
      <vt:lpstr>Online jednotlivci So + Ne</vt:lpstr>
      <vt:lpstr>JEDNOTLIVCI 1_2 DEN</vt:lpstr>
      <vt:lpstr>DRUZSTVA COPY</vt:lpstr>
      <vt:lpstr>JEDNOTLIVCI COPY</vt:lpstr>
      <vt:lpstr>DR VYSL</vt:lpstr>
      <vt:lpstr>JEDN VYSL</vt:lpstr>
      <vt:lpstr>DRUZSTVA 2. DEN</vt:lpstr>
      <vt:lpstr>JEDN 2. DEN</vt:lpstr>
      <vt:lpstr>DATABASE</vt:lpstr>
      <vt:lpstr>SOUPISKY</vt:lpstr>
      <vt:lpstr>POMOCNY</vt:lpstr>
      <vt:lpstr>DATABASE!Excel_BuiltIn__FilterDatabase</vt:lpstr>
      <vt:lpstr>DR 1. DEN!Excel_BuiltIn__FilterDatabase</vt:lpstr>
      <vt:lpstr>DRUZSTVA 1_2 DEN!Excel_BuiltIn__FilterDatabase</vt:lpstr>
      <vt:lpstr>DRUZSTVA 2. DEN!Excel_BuiltIn__FilterDatabase</vt:lpstr>
      <vt:lpstr>JEDNOTLIVCI 1_2 DEN!Excel_BuiltIn__FilterDatabase</vt:lpstr>
      <vt:lpstr>Online jednotlivci So + Ne!Excel_BuiltIn__FilterDatabase</vt:lpstr>
      <vt:lpstr>Online týmy - 1. den!Excel_BuiltIn__FilterDatabase</vt:lpstr>
      <vt:lpstr>Online týmy So + Ne!Excel_BuiltIn__FilterDatabase</vt:lpstr>
      <vt:lpstr>POMOCNY!Excel_BuiltIn__FilterDatabase</vt:lpstr>
      <vt:lpstr>Základ!Excel_BuiltIn__FilterDatabase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Družstva</dc:creator>
  <cp:lastModifiedBy>Družstvo</cp:lastModifiedBy>
  <dcterms:created xsi:type="dcterms:W3CDTF">1601-01-01T00:00:00Z</dcterms:created>
  <dcterms:modified xsi:type="dcterms:W3CDTF">2023-05-28T15:59:33Z</dcterms:modified>
</cp:coreProperties>
</file>