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<sst xmlns="http://schemas.openxmlformats.org/spreadsheetml/2006/main" count="100" uniqueCount="61">
  <si>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</si>
  <si>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</si>
  <si>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</si>
  <si>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</si>
  <si>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</si>
  <si>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</si>
  <si>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</si>
  <si>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</si>
  <si>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</si>
  <si>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</si>
  <si>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</si>
  <si>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</si>
  <si>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</si>
  <si>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</si>
  <si>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</si>
  <si>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</si>
  <si>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</si>
  <si>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</si>
  <si>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</si>
  <si>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</si>
  <si>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</si>
  <si>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</si>
  <si>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</si>
  <si>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</si>
  <si>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</si>
  <si>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</si>
  <si>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</si>
  <si>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</si>
  <si>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</si>
  <si>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</si>
  <si>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</si>
  <si>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</si>
  <si>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</si>
  <si>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</si>
  <si>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</si>
  <si>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</si>
  <si>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</si>
  <si>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</si>
  <si>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</si>
  <si>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29.12.2022</t>
  </si>
  <si>
    <t>Filip</t>
  </si>
  <si>
    <t>Pavel</t>
  </si>
  <si>
    <t>Jiří</t>
  </si>
  <si>
    <t>Martin</t>
  </si>
  <si>
    <t>Karel</t>
  </si>
  <si>
    <t>Roman</t>
  </si>
  <si>
    <t>Lukáš</t>
  </si>
  <si>
    <t>Milan</t>
  </si>
  <si>
    <t>Cheníček</t>
  </si>
  <si>
    <t>Honsa</t>
  </si>
  <si>
    <t>Minařík</t>
  </si>
  <si>
    <t>Prokůpek</t>
  </si>
  <si>
    <t>Koubek</t>
  </si>
  <si>
    <t>Pytlík</t>
  </si>
  <si>
    <t>Wagner</t>
  </si>
  <si>
    <t>TJ Blatná -  A</t>
  </si>
  <si>
    <t>SKK Rokycany -  B</t>
  </si>
  <si>
    <t>Karel Koubek</t>
  </si>
  <si>
    <t>Roman Pytlík</t>
  </si>
  <si>
    <t>Zdeněk Svačina</t>
  </si>
  <si>
    <t>(II/0681)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</si>
</sst>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6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6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71" fontId="11" fillId="0" borderId="66" xfId="0" applyNumberFormat="1" applyFont="1" applyBorder="1" applyAlignment="1" applyProtection="1">
      <alignment horizontal="left" vertical="center" indent="1"/>
      <protection hidden="1" locked="0"/>
    </xf>
    <xf numFmtId="171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/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55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48</v>
      </c>
      <c r="B8" s="78"/>
      <c r="C8" s="10">
        <v>1</v>
      </c>
      <c r="D8" s="11">
        <v>89</v>
      </c>
      <c r="E8" s="12">
        <v>44</v>
      </c>
      <c r="F8" s="12">
        <v>1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77" t="s">
        <v>49</v>
      </c>
      <c r="L8" s="78"/>
      <c r="M8" s="10">
        <v>1</v>
      </c>
      <c r="N8" s="11">
        <v>85</v>
      </c>
      <c r="O8" s="12">
        <v>45</v>
      </c>
      <c r="P8" s="12">
        <v>0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95</v>
      </c>
      <c r="E9" s="18">
        <v>41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96</v>
      </c>
      <c r="O9" s="18">
        <v>35</v>
      </c>
      <c r="P9" s="18">
        <v>0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89</v>
      </c>
      <c r="E10" s="18">
        <v>62</v>
      </c>
      <c r="F10" s="18">
        <v>1</v>
      </c>
      <c r="G10" s="19">
        <f>IF(AND(ISBLANK(D10),ISBLANK(E10)),"",D10+E10)</f>
        <v>151</v>
      </c>
      <c r="H10" s="20">
        <f>IF(OR(ISNUMBER($G10),ISNUMBER($Q10)),(SIGN(N($G10)-N($Q10))+1)/2,"")</f>
        <v>1</v>
      </c>
      <c r="I10" s="15"/>
      <c r="K10" s="71" t="s">
        <v>41</v>
      </c>
      <c r="L10" s="72"/>
      <c r="M10" s="16">
        <v>3</v>
      </c>
      <c r="N10" s="17">
        <v>85</v>
      </c>
      <c r="O10" s="18">
        <v>62</v>
      </c>
      <c r="P10" s="18">
        <v>0</v>
      </c>
      <c r="Q10" s="19">
        <f>IF(AND(ISBLANK(N10),ISBLANK(O10)),"",N10+O10)</f>
        <v>147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103</v>
      </c>
      <c r="E11" s="23">
        <v>53</v>
      </c>
      <c r="F11" s="23">
        <v>1</v>
      </c>
      <c r="G11" s="24">
        <f>IF(AND(ISBLANK(D11),ISBLANK(E11)),"",D11+E11)</f>
        <v>156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96</v>
      </c>
      <c r="O11" s="23">
        <v>44</v>
      </c>
      <c r="P11" s="23">
        <v>0</v>
      </c>
      <c r="Q11" s="24">
        <f>IF(AND(ISBLANK(N11),ISBLANK(O11)),"",N11+O11)</f>
        <v>140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24040</v>
      </c>
      <c r="B12" s="82"/>
      <c r="C12" s="26" t="s">
        <v>12</v>
      </c>
      <c r="D12" s="27">
        <f>IF(ISNUMBER($G12),SUM(D8:D11),"")</f>
        <v>376</v>
      </c>
      <c r="E12" s="28">
        <f>IF(ISNUMBER($G12),SUM(E8:E11),"")</f>
        <v>200</v>
      </c>
      <c r="F12" s="28">
        <f>IF(ISNUMBER($G12),SUM(F8:F11),"")</f>
        <v>5</v>
      </c>
      <c r="G12" s="29">
        <f>IF(SUM($G8:$G11)+SUM($Q8:$Q11)&gt;0,SUM(G8:G11),"")</f>
        <v>576</v>
      </c>
      <c r="H12" s="27">
        <f>IF(ISNUMBER($G12),SUM(H8:H11),"")</f>
        <v>4</v>
      </c>
      <c r="I12" s="76"/>
      <c r="K12" s="81">
        <v>2035</v>
      </c>
      <c r="L12" s="82"/>
      <c r="M12" s="26" t="s">
        <v>12</v>
      </c>
      <c r="N12" s="27">
        <f>IF(ISNUMBER($G12),SUM(N8:N11),"")</f>
        <v>362</v>
      </c>
      <c r="O12" s="28">
        <f>IF(ISNUMBER($G12),SUM(O8:O11),"")</f>
        <v>186</v>
      </c>
      <c r="P12" s="28">
        <f>IF(ISNUMBER($G12),SUM(P8:P11),"")</f>
        <v>0</v>
      </c>
      <c r="Q12" s="29">
        <f>IF(SUM($G8:$G11)+SUM($Q8:$Q11)&gt;0,SUM(Q8:Q11),"")</f>
        <v>548</v>
      </c>
      <c r="R12" s="27">
        <f>IF(ISNUMBER($G12),SUM(R8:R11),"")</f>
        <v>0</v>
      </c>
      <c r="S12" s="76"/>
    </row>
    <row r="13" spans="1:19" ht="12.75" customHeight="1">
      <c r="A13" s="77" t="s">
        <v>50</v>
      </c>
      <c r="B13" s="78"/>
      <c r="C13" s="10">
        <v>1</v>
      </c>
      <c r="D13" s="11">
        <v>97</v>
      </c>
      <c r="E13" s="12">
        <v>26</v>
      </c>
      <c r="F13" s="12">
        <v>4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77" t="s">
        <v>51</v>
      </c>
      <c r="L13" s="78"/>
      <c r="M13" s="10">
        <v>1</v>
      </c>
      <c r="N13" s="11">
        <v>99</v>
      </c>
      <c r="O13" s="12">
        <v>45</v>
      </c>
      <c r="P13" s="12">
        <v>1</v>
      </c>
      <c r="Q13" s="13">
        <f>IF(AND(ISBLANK(N13),ISBLANK(O13)),"",N13+O13)</f>
        <v>144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90</v>
      </c>
      <c r="E14" s="18">
        <v>42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101</v>
      </c>
      <c r="O14" s="18">
        <v>34</v>
      </c>
      <c r="P14" s="18">
        <v>2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 thickBot="1">
      <c r="A15" s="71" t="s">
        <v>42</v>
      </c>
      <c r="B15" s="72"/>
      <c r="C15" s="16">
        <v>3</v>
      </c>
      <c r="D15" s="17">
        <v>95</v>
      </c>
      <c r="E15" s="18">
        <v>50</v>
      </c>
      <c r="F15" s="18">
        <v>1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71" t="s">
        <v>43</v>
      </c>
      <c r="L15" s="72"/>
      <c r="M15" s="16">
        <v>3</v>
      </c>
      <c r="N15" s="17">
        <v>90</v>
      </c>
      <c r="O15" s="18">
        <v>53</v>
      </c>
      <c r="P15" s="18">
        <v>0</v>
      </c>
      <c r="Q15" s="19">
        <f>IF(AND(ISBLANK(N15),ISBLANK(O15)),"",N15+O15)</f>
        <v>143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100</v>
      </c>
      <c r="E16" s="23">
        <v>34</v>
      </c>
      <c r="F16" s="23">
        <v>3</v>
      </c>
      <c r="G16" s="24">
        <f>IF(AND(ISBLANK(D16),ISBLANK(E16)),"",D16+E16)</f>
        <v>134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101</v>
      </c>
      <c r="O16" s="23">
        <v>35</v>
      </c>
      <c r="P16" s="23">
        <v>1</v>
      </c>
      <c r="Q16" s="24">
        <f>IF(AND(ISBLANK(N16),ISBLANK(O16)),"",N16+O16)</f>
        <v>136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25236</v>
      </c>
      <c r="B17" s="82"/>
      <c r="C17" s="26" t="s">
        <v>12</v>
      </c>
      <c r="D17" s="27">
        <f>IF(ISNUMBER($G17),SUM(D13:D16),"")</f>
        <v>382</v>
      </c>
      <c r="E17" s="28">
        <f>IF(ISNUMBER($G17),SUM(E13:E16),"")</f>
        <v>152</v>
      </c>
      <c r="F17" s="28">
        <f>IF(ISNUMBER($G17),SUM(F13:F16),"")</f>
        <v>9</v>
      </c>
      <c r="G17" s="29">
        <f>IF(SUM($G13:$G16)+SUM($Q13:$Q16)&gt;0,SUM(G13:G16),"")</f>
        <v>534</v>
      </c>
      <c r="H17" s="27">
        <f>IF(ISNUMBER($G17),SUM(H13:H16),"")</f>
        <v>1</v>
      </c>
      <c r="I17" s="76"/>
      <c r="K17" s="81">
        <v>4637</v>
      </c>
      <c r="L17" s="82"/>
      <c r="M17" s="26" t="s">
        <v>12</v>
      </c>
      <c r="N17" s="27">
        <f>IF(ISNUMBER($G17),SUM(N13:N16),"")</f>
        <v>391</v>
      </c>
      <c r="O17" s="28">
        <f>IF(ISNUMBER($G17),SUM(O13:O16),"")</f>
        <v>167</v>
      </c>
      <c r="P17" s="28">
        <f>IF(ISNUMBER($G17),SUM(P13:P16),"")</f>
        <v>4</v>
      </c>
      <c r="Q17" s="29">
        <f>IF(SUM($G13:$G16)+SUM($Q13:$Q16)&gt;0,SUM(Q13:Q16),"")</f>
        <v>558</v>
      </c>
      <c r="R17" s="27">
        <f>IF(ISNUMBER($G17),SUM(R13:R16),"")</f>
        <v>3</v>
      </c>
      <c r="S17" s="76"/>
    </row>
    <row r="18" spans="1:19" ht="12.75" customHeight="1">
      <c r="A18" s="77" t="s">
        <v>52</v>
      </c>
      <c r="B18" s="78"/>
      <c r="C18" s="10">
        <v>1</v>
      </c>
      <c r="D18" s="11">
        <v>100</v>
      </c>
      <c r="E18" s="12">
        <v>50</v>
      </c>
      <c r="F18" s="12">
        <v>0</v>
      </c>
      <c r="G18" s="13">
        <f>IF(AND(ISBLANK(D18),ISBLANK(E18)),"",D18+E18)</f>
        <v>150</v>
      </c>
      <c r="H18" s="14">
        <f>IF(OR(ISNUMBER($G18),ISNUMBER($Q18)),(SIGN(N($G18)-N($Q18))+1)/2,"")</f>
        <v>1</v>
      </c>
      <c r="I18" s="15"/>
      <c r="K18" s="77" t="s">
        <v>53</v>
      </c>
      <c r="L18" s="78"/>
      <c r="M18" s="10">
        <v>1</v>
      </c>
      <c r="N18" s="11">
        <v>92</v>
      </c>
      <c r="O18" s="12">
        <v>43</v>
      </c>
      <c r="P18" s="12">
        <v>0</v>
      </c>
      <c r="Q18" s="13">
        <f>IF(AND(ISBLANK(N18),ISBLANK(O18)),"",N18+O18)</f>
        <v>135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86</v>
      </c>
      <c r="E19" s="18">
        <v>52</v>
      </c>
      <c r="F19" s="18">
        <v>1</v>
      </c>
      <c r="G19" s="19">
        <f>IF(AND(ISBLANK(D19),ISBLANK(E19)),"",D19+E19)</f>
        <v>138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93</v>
      </c>
      <c r="O19" s="18">
        <v>63</v>
      </c>
      <c r="P19" s="18">
        <v>1</v>
      </c>
      <c r="Q19" s="19">
        <f>IF(AND(ISBLANK(N19),ISBLANK(O19)),"",N19+O19)</f>
        <v>156</v>
      </c>
      <c r="R19" s="20">
        <f>IF(ISNUMBER($H19),1-$H19,"")</f>
        <v>1</v>
      </c>
      <c r="S19" s="15"/>
    </row>
    <row r="20" spans="1:19" ht="12.75" customHeight="1" thickBot="1">
      <c r="A20" s="71" t="s">
        <v>44</v>
      </c>
      <c r="B20" s="72"/>
      <c r="C20" s="16">
        <v>3</v>
      </c>
      <c r="D20" s="17">
        <v>88</v>
      </c>
      <c r="E20" s="18">
        <v>50</v>
      </c>
      <c r="F20" s="18">
        <v>1</v>
      </c>
      <c r="G20" s="19">
        <f>IF(AND(ISBLANK(D20),ISBLANK(E20)),"",D20+E20)</f>
        <v>138</v>
      </c>
      <c r="H20" s="20">
        <f>IF(OR(ISNUMBER($G20),ISNUMBER($Q20)),(SIGN(N($G20)-N($Q20))+1)/2,"")</f>
        <v>0</v>
      </c>
      <c r="I20" s="15"/>
      <c r="K20" s="71" t="s">
        <v>45</v>
      </c>
      <c r="L20" s="72"/>
      <c r="M20" s="16">
        <v>3</v>
      </c>
      <c r="N20" s="17">
        <v>94</v>
      </c>
      <c r="O20" s="18">
        <v>53</v>
      </c>
      <c r="P20" s="18">
        <v>0</v>
      </c>
      <c r="Q20" s="19">
        <f>IF(AND(ISBLANK(N20),ISBLANK(O20)),"",N20+O20)</f>
        <v>147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91</v>
      </c>
      <c r="E21" s="23">
        <v>51</v>
      </c>
      <c r="F21" s="23">
        <v>1</v>
      </c>
      <c r="G21" s="24">
        <f>IF(AND(ISBLANK(D21),ISBLANK(E21)),"",D21+E21)</f>
        <v>142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100</v>
      </c>
      <c r="O21" s="23">
        <v>53</v>
      </c>
      <c r="P21" s="23">
        <v>0</v>
      </c>
      <c r="Q21" s="24">
        <f>IF(AND(ISBLANK(N21),ISBLANK(O21)),"",N21+O21)</f>
        <v>153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20193</v>
      </c>
      <c r="B22" s="82"/>
      <c r="C22" s="26" t="s">
        <v>12</v>
      </c>
      <c r="D22" s="27">
        <f>IF(ISNUMBER($G22),SUM(D18:D21),"")</f>
        <v>365</v>
      </c>
      <c r="E22" s="28">
        <f>IF(ISNUMBER($G22),SUM(E18:E21),"")</f>
        <v>203</v>
      </c>
      <c r="F22" s="28">
        <f>IF(ISNUMBER($G22),SUM(F18:F21),"")</f>
        <v>3</v>
      </c>
      <c r="G22" s="29">
        <f>IF(SUM($G18:$G21)+SUM($Q18:$Q21)&gt;0,SUM(G18:G21),"")</f>
        <v>568</v>
      </c>
      <c r="H22" s="27">
        <f>IF(ISNUMBER($G22),SUM(H18:H21),"")</f>
        <v>1</v>
      </c>
      <c r="I22" s="76"/>
      <c r="K22" s="81">
        <v>4281</v>
      </c>
      <c r="L22" s="82"/>
      <c r="M22" s="26" t="s">
        <v>12</v>
      </c>
      <c r="N22" s="27">
        <f>IF(ISNUMBER($G22),SUM(N18:N21),"")</f>
        <v>379</v>
      </c>
      <c r="O22" s="28">
        <f>IF(ISNUMBER($G22),SUM(O18:O21),"")</f>
        <v>212</v>
      </c>
      <c r="P22" s="28">
        <f>IF(ISNUMBER($G22),SUM(P18:P21),"")</f>
        <v>1</v>
      </c>
      <c r="Q22" s="29">
        <f>IF(SUM($G18:$G21)+SUM($Q18:$Q21)&gt;0,SUM(Q18:Q21),"")</f>
        <v>591</v>
      </c>
      <c r="R22" s="27">
        <f>IF(ISNUMBER($G22),SUM(R18:R21),"")</f>
        <v>3</v>
      </c>
      <c r="S22" s="76"/>
    </row>
    <row r="23" spans="1:19" ht="12.75" customHeight="1">
      <c r="A23" s="77" t="s">
        <v>41</v>
      </c>
      <c r="B23" s="78"/>
      <c r="C23" s="10">
        <v>1</v>
      </c>
      <c r="D23" s="11">
        <v>103</v>
      </c>
      <c r="E23" s="12">
        <v>53</v>
      </c>
      <c r="F23" s="12">
        <v>1</v>
      </c>
      <c r="G23" s="13">
        <f>IF(AND(ISBLANK(D23),ISBLANK(E23)),"",D23+E23)</f>
        <v>156</v>
      </c>
      <c r="H23" s="14">
        <f>IF(OR(ISNUMBER($G23),ISNUMBER($Q23)),(SIGN(N($G23)-N($Q23))+1)/2,"")</f>
        <v>1</v>
      </c>
      <c r="I23" s="15"/>
      <c r="K23" s="77" t="s">
        <v>54</v>
      </c>
      <c r="L23" s="78"/>
      <c r="M23" s="10">
        <v>1</v>
      </c>
      <c r="N23" s="11">
        <v>95</v>
      </c>
      <c r="O23" s="12">
        <v>45</v>
      </c>
      <c r="P23" s="12">
        <v>1</v>
      </c>
      <c r="Q23" s="13">
        <f>IF(AND(ISBLANK(N23),ISBLANK(O23)),"",N23+O23)</f>
        <v>140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98</v>
      </c>
      <c r="E24" s="18">
        <v>35</v>
      </c>
      <c r="F24" s="18">
        <v>4</v>
      </c>
      <c r="G24" s="19">
        <f>IF(AND(ISBLANK(D24),ISBLANK(E24)),"",D24+E24)</f>
        <v>133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92</v>
      </c>
      <c r="O24" s="18">
        <v>54</v>
      </c>
      <c r="P24" s="18">
        <v>0</v>
      </c>
      <c r="Q24" s="19">
        <f>IF(AND(ISBLANK(N24),ISBLANK(O24)),"",N24+O24)</f>
        <v>146</v>
      </c>
      <c r="R24" s="20">
        <f>IF(ISNUMBER($H24),1-$H24,"")</f>
        <v>1</v>
      </c>
      <c r="S24" s="15"/>
    </row>
    <row r="25" spans="1:19" ht="12.75" customHeight="1" thickBot="1">
      <c r="A25" s="71" t="s">
        <v>46</v>
      </c>
      <c r="B25" s="72"/>
      <c r="C25" s="16">
        <v>3</v>
      </c>
      <c r="D25" s="17">
        <v>72</v>
      </c>
      <c r="E25" s="18">
        <v>43</v>
      </c>
      <c r="F25" s="18">
        <v>1</v>
      </c>
      <c r="G25" s="19">
        <f>IF(AND(ISBLANK(D25),ISBLANK(E25)),"",D25+E25)</f>
        <v>115</v>
      </c>
      <c r="H25" s="20">
        <f>IF(OR(ISNUMBER($G25),ISNUMBER($Q25)),(SIGN(N($G25)-N($Q25))+1)/2,"")</f>
        <v>0</v>
      </c>
      <c r="I25" s="15"/>
      <c r="K25" s="71" t="s">
        <v>47</v>
      </c>
      <c r="L25" s="72"/>
      <c r="M25" s="16">
        <v>3</v>
      </c>
      <c r="N25" s="17">
        <v>95</v>
      </c>
      <c r="O25" s="18">
        <v>36</v>
      </c>
      <c r="P25" s="18">
        <v>1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92</v>
      </c>
      <c r="E26" s="23">
        <v>30</v>
      </c>
      <c r="F26" s="23">
        <v>3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89</v>
      </c>
      <c r="O26" s="23">
        <v>54</v>
      </c>
      <c r="P26" s="23">
        <v>0</v>
      </c>
      <c r="Q26" s="24">
        <f>IF(AND(ISBLANK(N26),ISBLANK(O26)),"",N26+O26)</f>
        <v>143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22782</v>
      </c>
      <c r="B27" s="82"/>
      <c r="C27" s="26" t="s">
        <v>12</v>
      </c>
      <c r="D27" s="27">
        <f>IF(ISNUMBER($G27),SUM(D23:D26),"")</f>
        <v>365</v>
      </c>
      <c r="E27" s="28">
        <f>IF(ISNUMBER($G27),SUM(E23:E26),"")</f>
        <v>161</v>
      </c>
      <c r="F27" s="28">
        <f>IF(ISNUMBER($G27),SUM(F23:F26),"")</f>
        <v>9</v>
      </c>
      <c r="G27" s="29">
        <f>IF(SUM($G23:$G26)+SUM($Q23:$Q26)&gt;0,SUM(G23:G26),"")</f>
        <v>526</v>
      </c>
      <c r="H27" s="27">
        <f>IF(ISNUMBER($G27),SUM(H23:H26),"")</f>
        <v>1</v>
      </c>
      <c r="I27" s="76"/>
      <c r="K27" s="81">
        <v>6112</v>
      </c>
      <c r="L27" s="82"/>
      <c r="M27" s="26" t="s">
        <v>12</v>
      </c>
      <c r="N27" s="27">
        <f>IF(ISNUMBER($G27),SUM(N23:N26),"")</f>
        <v>371</v>
      </c>
      <c r="O27" s="28">
        <f>IF(ISNUMBER($G27),SUM(O23:O26),"")</f>
        <v>189</v>
      </c>
      <c r="P27" s="28">
        <f>IF(ISNUMBER($G27),SUM(P23:P26),"")</f>
        <v>2</v>
      </c>
      <c r="Q27" s="29">
        <f>IF(SUM($G23:$G26)+SUM($Q23:$Q26)&gt;0,SUM(Q23:Q26),"")</f>
        <v>560</v>
      </c>
      <c r="R27" s="27">
        <f>IF(ISNUMBER($G27),SUM(R23:R26),"")</f>
        <v>3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1488</v>
      </c>
      <c r="E39" s="34">
        <f>IF(ISNUMBER($G39),SUM(E12,E17,E22,E27,E32,E37),"")</f>
        <v>716</v>
      </c>
      <c r="F39" s="34">
        <f>IF(ISNUMBER($G39),SUM(F12,F17,F22,F27,F32,F37),"")</f>
        <v>26</v>
      </c>
      <c r="G39" s="35">
        <f>IF(SUM($G$8:$G$37)+SUM($Q$8:$Q$37)&gt;0,SUM(G12,G17,G22,G27,G32,G37),"")</f>
        <v>2204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1503</v>
      </c>
      <c r="O39" s="34">
        <f>IF(ISNUMBER($G39),SUM(O12,O17,O22,O27,O32,O37),"")</f>
        <v>754</v>
      </c>
      <c r="P39" s="34">
        <f>IF(ISNUMBER($G39),SUM(P12,P17,P22,P27,P32,P37),"")</f>
        <v>7</v>
      </c>
      <c r="Q39" s="35">
        <f>IF(SUM($G$8:$G$37)+SUM($Q$8:$Q$37)&gt;0,SUM(Q12,Q17,Q22,Q27,Q32,Q37),"")</f>
        <v>2257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57</v>
      </c>
      <c r="D41" s="120"/>
      <c r="E41" s="120"/>
      <c r="G41" s="103"/>
      <c r="H41" s="103"/>
      <c r="I41" s="39">
        <f>IF(ISNUMBER(I$39),SUM(I11,I16,I21,I26,I31,I36,I39),"")</f>
        <v>1</v>
      </c>
      <c r="K41" s="38"/>
      <c r="L41" s="42" t="s">
        <v>22</v>
      </c>
      <c r="M41" s="120" t="s">
        <v>58</v>
      </c>
      <c r="N41" s="120"/>
      <c r="O41" s="120"/>
      <c r="Q41" s="103" t="s">
        <v>16</v>
      </c>
      <c r="R41" s="103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1"/>
      <c r="D42" s="121"/>
      <c r="E42" s="121"/>
      <c r="G42" s="41"/>
      <c r="H42" s="41"/>
      <c r="I42" s="41"/>
      <c r="K42" s="38"/>
      <c r="L42" s="42" t="s">
        <v>21</v>
      </c>
      <c r="M42" s="121"/>
      <c r="N42" s="121"/>
      <c r="O42" s="12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2" t="s">
        <v>59</v>
      </c>
      <c r="D43" s="122"/>
      <c r="E43" s="122"/>
      <c r="F43" s="122"/>
      <c r="G43" s="122"/>
      <c r="H43" s="122"/>
      <c r="I43" s="42"/>
      <c r="J43" s="42"/>
      <c r="K43" s="42" t="s">
        <v>25</v>
      </c>
      <c r="L43" s="123" t="s">
        <v>60</v>
      </c>
      <c r="M43" s="123"/>
      <c r="O43" s="42" t="s">
        <v>21</v>
      </c>
      <c r="P43" s="122"/>
      <c r="Q43" s="122"/>
      <c r="R43" s="122"/>
      <c r="S43" s="12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Blatná -  A – SKK Rokycany -  B</v>
      </c>
    </row>
    <row r="46" spans="2:11" ht="19.5" customHeight="1">
      <c r="B46" s="2" t="s">
        <v>31</v>
      </c>
      <c r="C46" s="127">
        <v>0.4791666666666667</v>
      </c>
      <c r="D46" s="111"/>
      <c r="I46" s="2" t="s">
        <v>33</v>
      </c>
      <c r="J46" s="111">
        <v>16.5</v>
      </c>
      <c r="K46" s="111"/>
    </row>
    <row r="47" spans="2:19" ht="19.5" customHeight="1">
      <c r="B47" s="2" t="s">
        <v>32</v>
      </c>
      <c r="C47" s="128">
        <v>0.5729166666666666</v>
      </c>
      <c r="D47" s="112"/>
      <c r="I47" s="2" t="s">
        <v>34</v>
      </c>
      <c r="J47" s="112">
        <v>15</v>
      </c>
      <c r="K47" s="112"/>
      <c r="P47" s="2" t="s">
        <v>35</v>
      </c>
      <c r="Q47" s="129">
        <v>45540</v>
      </c>
      <c r="R47" s="107"/>
      <c r="S47" s="107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4"/>
      <c r="C57" s="125"/>
      <c r="D57" s="68"/>
      <c r="E57" s="124"/>
      <c r="F57" s="126"/>
      <c r="G57" s="126"/>
      <c r="H57" s="125"/>
      <c r="I57" s="68"/>
      <c r="J57" s="44"/>
      <c r="K57" s="69"/>
      <c r="L57" s="124"/>
      <c r="M57" s="125"/>
      <c r="N57" s="68"/>
      <c r="O57" s="124"/>
      <c r="P57" s="126"/>
      <c r="Q57" s="126"/>
      <c r="R57" s="125"/>
      <c r="S57" s="70"/>
    </row>
    <row r="58" spans="1:19" ht="21" customHeight="1">
      <c r="A58" s="67"/>
      <c r="B58" s="124"/>
      <c r="C58" s="125"/>
      <c r="D58" s="68"/>
      <c r="E58" s="124"/>
      <c r="F58" s="126"/>
      <c r="G58" s="126"/>
      <c r="H58" s="125"/>
      <c r="I58" s="68"/>
      <c r="J58" s="44"/>
      <c r="K58" s="69"/>
      <c r="L58" s="124"/>
      <c r="M58" s="125"/>
      <c r="N58" s="68"/>
      <c r="O58" s="124"/>
      <c r="P58" s="126"/>
      <c r="Q58" s="126"/>
      <c r="R58" s="12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4" t="s">
        <v>19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</row>
    <row r="62" spans="1:19" ht="81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8" ht="30" customHeight="1">
      <c r="A66" s="65"/>
      <c r="B66" s="66" t="s">
        <v>36</v>
      </c>
      <c r="C66" s="130">
        <v>44924</v>
      </c>
      <c r="D66" s="113"/>
      <c r="E66" s="113"/>
      <c r="F66" s="113"/>
      <c r="G66" s="113"/>
      <c r="H66" s="11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 Blatna</cp:lastModifiedBy>
  <cp:lastPrinted>2006-07-31T22:05:11Z</cp:lastPrinted>
  <dcterms:created xsi:type="dcterms:W3CDTF">2005-07-26T20:23:27Z</dcterms:created>
  <dcterms:modified xsi:type="dcterms:W3CDTF">2022-12-29T12:55:15Z</dcterms:modified>
  <cp:category/>
  <cp:version/>
  <cp:contentType/>
  <cp:contentStatus/>
</cp:coreProperties>
</file>