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<sst xmlns="http://schemas.openxmlformats.org/spreadsheetml/2006/main" count="102" uniqueCount="63">
  <si>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Česká kuželkářská
asociace</t>
  </si>
  <si>
    <t>Zápis o utkání</t>
  </si>
  <si>
    <t xml:space="preserve">Kuželna:  </t>
  </si>
  <si>
    <t>Sezimovo Ústí</t>
  </si>
  <si>
    <t>Datum:  </t>
  </si>
  <si>
    <t>10.2.2019</t>
  </si>
  <si>
    <t>Domácí</t>
  </si>
  <si>
    <t xml:space="preserve">KK Hilton Sezimovo Ústí 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</si>
  <si>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</si>
  <si>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</si>
  <si>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</si>
  <si>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</si>
  <si>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</si>
  <si>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</si>
  <si>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</si>
  <si>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</si>
  <si>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</si>
  <si>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</si>
  <si>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</si>
  <si>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</si>
  <si>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</si>
  <si>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Novák</t>
  </si>
  <si>
    <t>Horková</t>
  </si>
  <si>
    <t>Jan</t>
  </si>
  <si>
    <t>Veronika</t>
  </si>
  <si>
    <t>Petrů</t>
  </si>
  <si>
    <t>Černý</t>
  </si>
  <si>
    <t>Thea</t>
  </si>
  <si>
    <t>Dominik</t>
  </si>
  <si>
    <t>Mikuláštík</t>
  </si>
  <si>
    <t>Havlík</t>
  </si>
  <si>
    <t>Filip</t>
  </si>
  <si>
    <t>Vojtěch</t>
  </si>
  <si>
    <t>Celkový výkon družstva  </t>
  </si>
  <si>
    <t>Vedoucí družstva         Jméno:</t>
  </si>
  <si>
    <t>Černuka B.</t>
  </si>
  <si>
    <t>Bodový zisk</t>
  </si>
  <si>
    <t>Andrlík Pavel</t>
  </si>
  <si>
    <t>Podpis:</t>
  </si>
  <si>
    <t>Rozhodčí</t>
  </si>
  <si>
    <t>Jméno:</t>
  </si>
  <si>
    <t>Marek Petr</t>
  </si>
  <si>
    <t>Číslo průkazu:</t>
  </si>
  <si>
    <t>I/0022</t>
  </si>
  <si>
    <t>Čas zahájení utkání:  </t>
  </si>
  <si>
    <t>10:00</t>
  </si>
  <si>
    <t>Teplota na kuželně:  </t>
  </si>
  <si>
    <t>Čas ukončení utkání:  </t>
  </si>
  <si>
    <t>13:10</t>
  </si>
  <si>
    <t>Počet diváků:  </t>
  </si>
  <si>
    <t>Platnost kolaudačního protokolu:  </t>
  </si>
  <si>
    <t>12.8.2021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</si>
  <si>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</si>
  <si>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</si>
  <si>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</si>
  <si>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</si>
  <si>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</si>
  <si>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</si>
  <si>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</si>
  <si>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</si>
  <si>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</si>
  <si>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</si>
  <si>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10.2.2019 Marek 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</si>
</sst>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97</v>
      </c>
      <c r="E8" s="12">
        <v>70</v>
      </c>
      <c r="F8" s="12">
        <v>1</v>
      </c>
      <c r="G8" s="13">
        <f>IF(AND(ISBLANK(D8),ISBLANK(E8)),"",D8+E8)</f>
        <v>167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92</v>
      </c>
      <c r="O8" s="12">
        <v>50</v>
      </c>
      <c r="P8" s="12">
        <v>0</v>
      </c>
      <c r="Q8" s="13">
        <f>IF(AND(ISBLANK(N8),ISBLANK(O8)),"",N8+O8)</f>
        <v>142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87</v>
      </c>
      <c r="E9" s="18">
        <v>51</v>
      </c>
      <c r="F9" s="18">
        <v>1</v>
      </c>
      <c r="G9" s="19">
        <f>IF(AND(ISBLANK(D9),ISBLANK(E9)),"",D9+E9)</f>
        <v>138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97</v>
      </c>
      <c r="O9" s="18">
        <v>45</v>
      </c>
      <c r="P9" s="18">
        <v>1</v>
      </c>
      <c r="Q9" s="19">
        <f>IF(AND(ISBLANK(N9),ISBLANK(O9)),"",N9+O9)</f>
        <v>142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99</v>
      </c>
      <c r="E10" s="18">
        <v>36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81</v>
      </c>
      <c r="O10" s="18">
        <v>44</v>
      </c>
      <c r="P10" s="18">
        <v>0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88</v>
      </c>
      <c r="E11" s="23">
        <v>36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91</v>
      </c>
      <c r="O11" s="23">
        <v>34</v>
      </c>
      <c r="P11" s="23">
        <v>2</v>
      </c>
      <c r="Q11" s="24">
        <f>IF(AND(ISBLANK(N11),ISBLANK(O11)),"",N11+O11)</f>
        <v>125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22708</v>
      </c>
      <c r="B12" s="97"/>
      <c r="C12" s="26" t="s">
        <v>18</v>
      </c>
      <c r="D12" s="27">
        <f>IF(ISNUMBER($G12),SUM(D8:D11),"")</f>
        <v>371</v>
      </c>
      <c r="E12" s="28">
        <f>IF(ISNUMBER($G12),SUM(E8:E11),"")</f>
        <v>193</v>
      </c>
      <c r="F12" s="28">
        <f>IF(ISNUMBER($G12),SUM(F8:F11),"")</f>
        <v>5</v>
      </c>
      <c r="G12" s="29">
        <f>IF(SUM($G8:$G11)+SUM($Q8:$Q11)&gt;0,SUM(G8:G11),"")</f>
        <v>564</v>
      </c>
      <c r="H12" s="27">
        <f>IF(ISNUMBER($G12),SUM(H8:H11),"")</f>
        <v>2</v>
      </c>
      <c r="I12" s="99"/>
      <c r="K12" s="96">
        <v>22630</v>
      </c>
      <c r="L12" s="97"/>
      <c r="M12" s="26" t="s">
        <v>18</v>
      </c>
      <c r="N12" s="27">
        <f>IF(ISNUMBER($G12),SUM(N8:N11),"")</f>
        <v>361</v>
      </c>
      <c r="O12" s="28">
        <f>IF(ISNUMBER($G12),SUM(O8:O11),"")</f>
        <v>173</v>
      </c>
      <c r="P12" s="28">
        <f>IF(ISNUMBER($G12),SUM(P8:P11),"")</f>
        <v>3</v>
      </c>
      <c r="Q12" s="29">
        <f>IF(SUM($G8:$G11)+SUM($Q8:$Q11)&gt;0,SUM(Q8:Q11),"")</f>
        <v>534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101</v>
      </c>
      <c r="E13" s="12">
        <v>54</v>
      </c>
      <c r="F13" s="12">
        <v>0</v>
      </c>
      <c r="G13" s="13">
        <f>IF(AND(ISBLANK(D13),ISBLANK(E13)),"",D13+E13)</f>
        <v>155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96</v>
      </c>
      <c r="O13" s="12">
        <v>49</v>
      </c>
      <c r="P13" s="12">
        <v>0</v>
      </c>
      <c r="Q13" s="13">
        <f>IF(AND(ISBLANK(N13),ISBLANK(O13)),"",N13+O13)</f>
        <v>145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101</v>
      </c>
      <c r="E14" s="18">
        <v>51</v>
      </c>
      <c r="F14" s="18">
        <v>0</v>
      </c>
      <c r="G14" s="19">
        <f>IF(AND(ISBLANK(D14),ISBLANK(E14)),"",D14+E14)</f>
        <v>152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82</v>
      </c>
      <c r="O14" s="18">
        <v>54</v>
      </c>
      <c r="P14" s="18">
        <v>1</v>
      </c>
      <c r="Q14" s="19">
        <f>IF(AND(ISBLANK(N14),ISBLANK(O14)),"",N14+O14)</f>
        <v>136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106</v>
      </c>
      <c r="E15" s="18">
        <v>41</v>
      </c>
      <c r="F15" s="18">
        <v>0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81</v>
      </c>
      <c r="O15" s="18">
        <v>42</v>
      </c>
      <c r="P15" s="18">
        <v>0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99</v>
      </c>
      <c r="E16" s="23">
        <v>60</v>
      </c>
      <c r="F16" s="23">
        <v>0</v>
      </c>
      <c r="G16" s="24">
        <f>IF(AND(ISBLANK(D16),ISBLANK(E16)),"",D16+E16)</f>
        <v>159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83</v>
      </c>
      <c r="O16" s="23">
        <v>33</v>
      </c>
      <c r="P16" s="23">
        <v>2</v>
      </c>
      <c r="Q16" s="24">
        <f>IF(AND(ISBLANK(N16),ISBLANK(O16)),"",N16+O16)</f>
        <v>116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24226</v>
      </c>
      <c r="B17" s="97"/>
      <c r="C17" s="26" t="s">
        <v>18</v>
      </c>
      <c r="D17" s="27">
        <f>IF(ISNUMBER($G17),SUM(D13:D16),"")</f>
        <v>407</v>
      </c>
      <c r="E17" s="28">
        <f>IF(ISNUMBER($G17),SUM(E13:E16),"")</f>
        <v>206</v>
      </c>
      <c r="F17" s="28">
        <f>IF(ISNUMBER($G17),SUM(F13:F16),"")</f>
        <v>0</v>
      </c>
      <c r="G17" s="29">
        <f>IF(SUM($G13:$G16)+SUM($Q13:$Q16)&gt;0,SUM(G13:G16),"")</f>
        <v>613</v>
      </c>
      <c r="H17" s="27">
        <f>IF(ISNUMBER($G17),SUM(H13:H16),"")</f>
        <v>4</v>
      </c>
      <c r="I17" s="99"/>
      <c r="K17" s="96">
        <v>24922</v>
      </c>
      <c r="L17" s="97"/>
      <c r="M17" s="26" t="s">
        <v>18</v>
      </c>
      <c r="N17" s="27">
        <f>IF(ISNUMBER($G17),SUM(N13:N16),"")</f>
        <v>342</v>
      </c>
      <c r="O17" s="28">
        <f>IF(ISNUMBER($G17),SUM(O13:O16),"")</f>
        <v>178</v>
      </c>
      <c r="P17" s="28">
        <f>IF(ISNUMBER($G17),SUM(P13:P16),"")</f>
        <v>3</v>
      </c>
      <c r="Q17" s="29">
        <f>IF(SUM($G13:$G16)+SUM($Q13:$Q16)&gt;0,SUM(Q13:Q16),"")</f>
        <v>520</v>
      </c>
      <c r="R17" s="27">
        <f>IF(ISNUMBER($G17),SUM(R13:R16),"")</f>
        <v>0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98</v>
      </c>
      <c r="E18" s="12">
        <v>41</v>
      </c>
      <c r="F18" s="12">
        <v>0</v>
      </c>
      <c r="G18" s="13">
        <f>IF(AND(ISBLANK(D18),ISBLANK(E18)),"",D18+E18)</f>
        <v>139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89</v>
      </c>
      <c r="O18" s="12">
        <v>44</v>
      </c>
      <c r="P18" s="12">
        <v>1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91</v>
      </c>
      <c r="E19" s="18">
        <v>59</v>
      </c>
      <c r="F19" s="18">
        <v>0</v>
      </c>
      <c r="G19" s="19">
        <f>IF(AND(ISBLANK(D19),ISBLANK(E19)),"",D19+E19)</f>
        <v>150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79</v>
      </c>
      <c r="O19" s="18">
        <v>33</v>
      </c>
      <c r="P19" s="18">
        <v>1</v>
      </c>
      <c r="Q19" s="19">
        <f>IF(AND(ISBLANK(N19),ISBLANK(O19)),"",N19+O19)</f>
        <v>112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84</v>
      </c>
      <c r="E20" s="18">
        <v>42</v>
      </c>
      <c r="F20" s="18">
        <v>0</v>
      </c>
      <c r="G20" s="19">
        <f>IF(AND(ISBLANK(D20),ISBLANK(E20)),"",D20+E20)</f>
        <v>126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31</v>
      </c>
      <c r="P20" s="18">
        <v>4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83</v>
      </c>
      <c r="E21" s="23">
        <v>49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84</v>
      </c>
      <c r="O21" s="23">
        <v>33</v>
      </c>
      <c r="P21" s="23">
        <v>1</v>
      </c>
      <c r="Q21" s="24">
        <f>IF(AND(ISBLANK(N21),ISBLANK(O21)),"",N21+O21)</f>
        <v>117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22134</v>
      </c>
      <c r="B22" s="97"/>
      <c r="C22" s="26" t="s">
        <v>18</v>
      </c>
      <c r="D22" s="27">
        <f>IF(ISNUMBER($G22),SUM(D18:D21),"")</f>
        <v>356</v>
      </c>
      <c r="E22" s="28">
        <f>IF(ISNUMBER($G22),SUM(E18:E21),"")</f>
        <v>191</v>
      </c>
      <c r="F22" s="28">
        <f>IF(ISNUMBER($G22),SUM(F18:F21),"")</f>
        <v>1</v>
      </c>
      <c r="G22" s="29">
        <f>IF(SUM($G18:$G21)+SUM($Q18:$Q21)&gt;0,SUM(G18:G21),"")</f>
        <v>547</v>
      </c>
      <c r="H22" s="27">
        <f>IF(ISNUMBER($G22),SUM(H18:H21),"")</f>
        <v>3</v>
      </c>
      <c r="I22" s="99"/>
      <c r="K22" s="96">
        <v>22915</v>
      </c>
      <c r="L22" s="97"/>
      <c r="M22" s="26" t="s">
        <v>18</v>
      </c>
      <c r="N22" s="27">
        <f>IF(ISNUMBER($G22),SUM(N18:N21),"")</f>
        <v>349</v>
      </c>
      <c r="O22" s="28">
        <f>IF(ISNUMBER($G22),SUM(O18:O21),"")</f>
        <v>141</v>
      </c>
      <c r="P22" s="28">
        <f>IF(ISNUMBER($G22),SUM(P18:P21),"")</f>
        <v>7</v>
      </c>
      <c r="Q22" s="29">
        <f>IF(SUM($G18:$G21)+SUM($Q18:$Q21)&gt;0,SUM(Q18:Q21),"")</f>
        <v>490</v>
      </c>
      <c r="R22" s="27">
        <f>IF(ISNUMBER($G22),SUM(R18:R21),"")</f>
        <v>1</v>
      </c>
      <c r="S22" s="99"/>
    </row>
    <row r="23" spans="1:19" ht="12.75" customHeight="1">
      <c r="A23" s="88"/>
      <c r="B23" s="89"/>
      <c r="C23" s="10">
        <v>1</v>
      </c>
      <c r="D23" s="11"/>
      <c r="E23" s="12"/>
      <c r="F23" s="12"/>
      <c r="G23" s="13">
        <f>IF(AND(ISBLANK(D23),ISBLANK(E23)),"",D23+E23)</f>
      </c>
      <c r="H23" s="14">
        <f>IF(OR(ISNUMBER($G23),ISNUMBER($Q23)),(SIGN(N($G23)-N($Q23))+1)/2,"")</f>
      </c>
      <c r="I23" s="15"/>
      <c r="K23" s="88"/>
      <c r="L23" s="89"/>
      <c r="M23" s="10">
        <v>1</v>
      </c>
      <c r="N23" s="11"/>
      <c r="O23" s="12"/>
      <c r="P23" s="12"/>
      <c r="Q23" s="13">
        <f>IF(AND(ISBLANK(N23),ISBLANK(O23)),"",N23+O23)</f>
      </c>
      <c r="R23" s="14">
        <f>IF(ISNUMBER($H23),1-$H23,"")</f>
      </c>
      <c r="S23" s="15"/>
    </row>
    <row r="24" spans="1:19" ht="12.75" customHeight="1">
      <c r="A24" s="90"/>
      <c r="B24" s="91"/>
      <c r="C24" s="16">
        <v>2</v>
      </c>
      <c r="D24" s="17"/>
      <c r="E24" s="18"/>
      <c r="F24" s="18"/>
      <c r="G24" s="19">
        <f>IF(AND(ISBLANK(D24),ISBLANK(E24)),"",D24+E24)</f>
      </c>
      <c r="H24" s="20">
        <f>IF(OR(ISNUMBER($G24),ISNUMBER($Q24)),(SIGN(N($G24)-N($Q24))+1)/2,"")</f>
      </c>
      <c r="I24" s="15"/>
      <c r="K24" s="90"/>
      <c r="L24" s="91"/>
      <c r="M24" s="16">
        <v>2</v>
      </c>
      <c r="N24" s="17"/>
      <c r="O24" s="18"/>
      <c r="P24" s="18"/>
      <c r="Q24" s="19">
        <f>IF(AND(ISBLANK(N24),ISBLANK(O24)),"",N24+O24)</f>
      </c>
      <c r="R24" s="20">
        <f>IF(ISNUMBER($H24),1-$H24,"")</f>
      </c>
      <c r="S24" s="15"/>
    </row>
    <row r="25" spans="1:19" ht="12.75" customHeight="1">
      <c r="A25" s="92"/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/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</c>
    </row>
    <row r="27" spans="1:19" ht="15.75" customHeight="1">
      <c r="A27" s="96"/>
      <c r="B27" s="97"/>
      <c r="C27" s="26" t="s">
        <v>18</v>
      </c>
      <c r="D27" s="27">
        <f>IF(ISNUMBER($G27),SUM(D23:D26),"")</f>
      </c>
      <c r="E27" s="28">
        <f>IF(ISNUMBER($G27),SUM(E23:E26),"")</f>
      </c>
      <c r="F27" s="28">
        <f>IF(ISNUMBER($G27),SUM(F23:F26),"")</f>
      </c>
      <c r="G27" s="29">
        <f>IF(SUM($G23:$G26)+SUM($Q23:$Q26)&gt;0,SUM(G23:G26),"")</f>
      </c>
      <c r="H27" s="27">
        <f>IF(ISNUMBER($G27),SUM(H23:H26),"")</f>
      </c>
      <c r="I27" s="99"/>
      <c r="K27" s="96"/>
      <c r="L27" s="97"/>
      <c r="M27" s="26" t="s">
        <v>18</v>
      </c>
      <c r="N27" s="27">
        <f>IF(ISNUMBER($G27),SUM(N23:N26),"")</f>
      </c>
      <c r="O27" s="28">
        <f>IF(ISNUMBER($G27),SUM(O23:O26),"")</f>
      </c>
      <c r="P27" s="28">
        <f>IF(ISNUMBER($G27),SUM(P23:P26),"")</f>
      </c>
      <c r="Q27" s="29">
        <f>IF(SUM($G23:$G26)+SUM($Q23:$Q26)&gt;0,SUM(Q23:Q26),"")</f>
      </c>
      <c r="R27" s="27">
        <f>IF(ISNUMBER($G27),SUM(R23:R26),"")</f>
      </c>
      <c r="S27" s="99"/>
    </row>
    <row r="28" spans="1:19" ht="12.75" customHeight="1">
      <c r="A28" s="88"/>
      <c r="B28" s="8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88"/>
      <c r="L28" s="8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90"/>
      <c r="B29" s="9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90"/>
      <c r="L29" s="9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>
      <c r="A30" s="92"/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/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>
      <c r="A32" s="96"/>
      <c r="B32" s="97"/>
      <c r="C32" s="26" t="s">
        <v>18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96"/>
      <c r="L32" s="97"/>
      <c r="M32" s="26" t="s">
        <v>18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88"/>
      <c r="B33" s="8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88"/>
      <c r="L33" s="8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90"/>
      <c r="B34" s="9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90"/>
      <c r="L34" s="9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>
      <c r="A35" s="92"/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/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>
      <c r="A37" s="96"/>
      <c r="B37" s="97"/>
      <c r="C37" s="26" t="s">
        <v>18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96"/>
      <c r="L37" s="97"/>
      <c r="M37" s="26" t="s">
        <v>18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/>
    <row r="39" spans="1:19" ht="19.5" customHeight="1">
      <c r="A39" s="30"/>
      <c r="B39" s="31"/>
      <c r="C39" s="32" t="s">
        <v>33</v>
      </c>
      <c r="D39" s="33">
        <f>IF(ISNUMBER($G39),SUM(D12,D17,D22,D27,D32,D37),"")</f>
        <v>1134</v>
      </c>
      <c r="E39" s="34">
        <f>IF(ISNUMBER($G39),SUM(E12,E17,E22,E27,E32,E37),"")</f>
        <v>590</v>
      </c>
      <c r="F39" s="34">
        <f>IF(ISNUMBER($G39),SUM(F12,F17,F22,F27,F32,F37),"")</f>
        <v>6</v>
      </c>
      <c r="G39" s="35">
        <f>IF(SUM($G$8:$G$37)+SUM($Q$8:$Q$37)&gt;0,SUM(G12,G17,G22,G27,G32,G37),"")</f>
        <v>1724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1</v>
      </c>
      <c r="K39" s="30"/>
      <c r="L39" s="31"/>
      <c r="M39" s="32" t="s">
        <v>33</v>
      </c>
      <c r="N39" s="33">
        <f>IF(ISNUMBER($G39),SUM(N12,N17,N22,N27,N32,N37),"")</f>
        <v>1052</v>
      </c>
      <c r="O39" s="34">
        <f>IF(ISNUMBER($G39),SUM(O12,O17,O22,O27,O32,O37),"")</f>
        <v>492</v>
      </c>
      <c r="P39" s="34">
        <f>IF(ISNUMBER($G39),SUM(P12,P17,P22,P27,P32,P37),"")</f>
        <v>13</v>
      </c>
      <c r="Q39" s="35">
        <f>IF(SUM($G$8:$G$37)+SUM($Q$8:$Q$37)&gt;0,SUM(Q12,Q17,Q22,Q27,Q32,Q37),"")</f>
        <v>1544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34</v>
      </c>
      <c r="C41" s="76" t="s">
        <v>35</v>
      </c>
      <c r="D41" s="76"/>
      <c r="E41" s="76"/>
      <c r="G41" s="85" t="s">
        <v>36</v>
      </c>
      <c r="H41" s="85"/>
      <c r="I41" s="39">
        <f>IF(ISNUMBER(I$39),SUM(I11,I16,I21,I26,I31,I36,I39),"")</f>
        <v>4</v>
      </c>
      <c r="K41" s="38"/>
      <c r="L41" s="42" t="s">
        <v>34</v>
      </c>
      <c r="M41" s="76" t="s">
        <v>37</v>
      </c>
      <c r="N41" s="76"/>
      <c r="O41" s="76"/>
      <c r="Q41" s="85" t="s">
        <v>36</v>
      </c>
      <c r="R41" s="85"/>
      <c r="S41" s="39">
        <f>IF(ISNUMBER(S$39),SUM(S11,S16,S21,S26,S31,S36,S39),"")</f>
        <v>0</v>
      </c>
    </row>
    <row r="42" spans="1:19" ht="18" customHeight="1">
      <c r="A42" s="38"/>
      <c r="B42" s="42" t="s">
        <v>38</v>
      </c>
      <c r="C42" s="77"/>
      <c r="D42" s="77"/>
      <c r="E42" s="77"/>
      <c r="G42" s="41"/>
      <c r="H42" s="41"/>
      <c r="I42" s="41"/>
      <c r="K42" s="38"/>
      <c r="L42" s="42" t="s">
        <v>38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39</v>
      </c>
      <c r="B43" s="42" t="s">
        <v>40</v>
      </c>
      <c r="C43" s="73" t="s">
        <v>41</v>
      </c>
      <c r="D43" s="73"/>
      <c r="E43" s="73"/>
      <c r="F43" s="73"/>
      <c r="G43" s="73"/>
      <c r="H43" s="73"/>
      <c r="I43" s="42"/>
      <c r="J43" s="42"/>
      <c r="K43" s="42" t="s">
        <v>42</v>
      </c>
      <c r="L43" s="73" t="s">
        <v>43</v>
      </c>
      <c r="M43" s="73"/>
      <c r="O43" s="42" t="s">
        <v>38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Hilton Sezimovo Ústí  – SKK Rokycany</v>
      </c>
    </row>
    <row r="46" spans="2:11" ht="19.5" customHeight="1">
      <c r="B46" s="2" t="s">
        <v>44</v>
      </c>
      <c r="C46" s="75" t="s">
        <v>45</v>
      </c>
      <c r="D46" s="75"/>
      <c r="I46" s="2" t="s">
        <v>46</v>
      </c>
      <c r="J46" s="75">
        <v>20</v>
      </c>
      <c r="K46" s="75"/>
    </row>
    <row r="47" spans="2:19" ht="19.5" customHeight="1">
      <c r="B47" s="2" t="s">
        <v>47</v>
      </c>
      <c r="C47" s="87" t="s">
        <v>48</v>
      </c>
      <c r="D47" s="87"/>
      <c r="I47" s="2" t="s">
        <v>49</v>
      </c>
      <c r="J47" s="87">
        <v>5</v>
      </c>
      <c r="K47" s="87"/>
      <c r="P47" s="2" t="s">
        <v>50</v>
      </c>
      <c r="Q47" s="86" t="s">
        <v>51</v>
      </c>
      <c r="R47" s="86"/>
      <c r="S47" s="86"/>
    </row>
    <row r="48" ht="9.75" customHeight="1"/>
    <row r="49" spans="1:19" ht="15" customHeight="1">
      <c r="A49" s="79" t="s">
        <v>52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53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54</v>
      </c>
      <c r="C55" s="46"/>
      <c r="D55" s="47"/>
      <c r="E55" s="59" t="s">
        <v>55</v>
      </c>
      <c r="F55" s="46"/>
      <c r="G55" s="46"/>
      <c r="H55" s="46"/>
      <c r="I55" s="47"/>
      <c r="J55" s="44"/>
      <c r="K55" s="54"/>
      <c r="L55" s="59" t="s">
        <v>54</v>
      </c>
      <c r="M55" s="46"/>
      <c r="N55" s="47"/>
      <c r="O55" s="59" t="s">
        <v>55</v>
      </c>
      <c r="P55" s="46"/>
      <c r="Q55" s="46"/>
      <c r="R55" s="46"/>
      <c r="S55" s="57"/>
    </row>
    <row r="56" spans="1:19" ht="21" customHeight="1">
      <c r="A56" s="53" t="s">
        <v>56</v>
      </c>
      <c r="B56" s="48" t="s">
        <v>57</v>
      </c>
      <c r="C56" s="49"/>
      <c r="D56" s="50" t="s">
        <v>58</v>
      </c>
      <c r="E56" s="48" t="s">
        <v>57</v>
      </c>
      <c r="F56" s="51"/>
      <c r="G56" s="51"/>
      <c r="H56" s="55"/>
      <c r="I56" s="50" t="s">
        <v>58</v>
      </c>
      <c r="J56" s="44"/>
      <c r="K56" s="56" t="s">
        <v>56</v>
      </c>
      <c r="L56" s="48" t="s">
        <v>57</v>
      </c>
      <c r="M56" s="49"/>
      <c r="N56" s="50" t="s">
        <v>58</v>
      </c>
      <c r="O56" s="48" t="s">
        <v>57</v>
      </c>
      <c r="P56" s="51"/>
      <c r="Q56" s="51"/>
      <c r="R56" s="55"/>
      <c r="S56" s="58" t="s">
        <v>58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59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61</v>
      </c>
      <c r="C66" s="78" t="s">
        <v>62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2019-02-10T20:24:03Z</dcterms:modified>
  <cp:category/>
  <cp:version/>
  <cp:contentType/>
  <cp:contentStatus/>
</cp:coreProperties>
</file>