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96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<sst xmlns="http://schemas.openxmlformats.org/spreadsheetml/2006/main" count="102" uniqueCount="62">
  <si>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Česká kuželkářská
asociace</t>
  </si>
  <si>
    <t>Zápis o utkání</t>
  </si>
  <si>
    <t xml:space="preserve">Kuželna:  </t>
  </si>
  <si>
    <t>KK Konstruktiva Praha</t>
  </si>
  <si>
    <t>Datum:  </t>
  </si>
  <si>
    <t>23.9.2018</t>
  </si>
  <si>
    <t>Domácí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</si>
  <si>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</si>
  <si>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</si>
  <si>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</si>
  <si>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</si>
  <si>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</si>
  <si>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</si>
  <si>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</si>
  <si>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</si>
  <si>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</si>
  <si>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</si>
  <si>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</si>
  <si>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</si>
  <si>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</si>
  <si>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Fatka</t>
  </si>
  <si>
    <t>Šreibrová</t>
  </si>
  <si>
    <t>Štěpán</t>
  </si>
  <si>
    <t>Natálie</t>
  </si>
  <si>
    <t>Fujko</t>
  </si>
  <si>
    <t>Černý</t>
  </si>
  <si>
    <t>Samuel</t>
  </si>
  <si>
    <t>Dominik</t>
  </si>
  <si>
    <t>Bendová</t>
  </si>
  <si>
    <t>Pospíšil</t>
  </si>
  <si>
    <t>Tereza</t>
  </si>
  <si>
    <t>Jakub</t>
  </si>
  <si>
    <t>Celkový výkon družstva  </t>
  </si>
  <si>
    <t>Vedoucí družstva         Jméno:</t>
  </si>
  <si>
    <t>Zimáková Jarmila</t>
  </si>
  <si>
    <t>Bodový zisk</t>
  </si>
  <si>
    <t>Andrlík Pavel</t>
  </si>
  <si>
    <t>Podpis:</t>
  </si>
  <si>
    <t>Rozhodčí</t>
  </si>
  <si>
    <t>Jméno:</t>
  </si>
  <si>
    <t>Jiří Novotný</t>
  </si>
  <si>
    <t>Číslo průkazu:</t>
  </si>
  <si>
    <t>I/0065</t>
  </si>
  <si>
    <t>Čas zahájení utkání:  </t>
  </si>
  <si>
    <t>10:00</t>
  </si>
  <si>
    <t>Teplota na kuželně:  </t>
  </si>
  <si>
    <t>Čas ukončení utkání:  </t>
  </si>
  <si>
    <t>11:40</t>
  </si>
  <si>
    <t>Počet diváků:  </t>
  </si>
  <si>
    <t>Platnost kolaudačního protokolu:  </t>
  </si>
  <si>
    <t>1.1.1970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</si>
  <si>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</si>
  <si>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</si>
  <si>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</si>
  <si>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</si>
  <si>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</si>
  <si>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</si>
  <si>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</si>
  <si>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</si>
  <si>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</si>
  <si>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</si>
  <si>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23.9.2018 Jiří Novotný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</si>
</sst>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38100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77</v>
      </c>
      <c r="E8" s="12">
        <v>40</v>
      </c>
      <c r="F8" s="12">
        <v>3</v>
      </c>
      <c r="G8" s="13">
        <f>IF(AND(ISBLANK(D8),ISBLANK(E8)),"",D8+E8)</f>
        <v>117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50</v>
      </c>
      <c r="O8" s="12">
        <v>17</v>
      </c>
      <c r="P8" s="12">
        <v>9</v>
      </c>
      <c r="Q8" s="13">
        <f>IF(AND(ISBLANK(N8),ISBLANK(O8)),"",N8+O8)</f>
        <v>67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75</v>
      </c>
      <c r="E9" s="18">
        <v>25</v>
      </c>
      <c r="F9" s="18">
        <v>3</v>
      </c>
      <c r="G9" s="19">
        <f>IF(AND(ISBLANK(D9),ISBLANK(E9)),"",D9+E9)</f>
        <v>100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67</v>
      </c>
      <c r="O9" s="18">
        <v>16</v>
      </c>
      <c r="P9" s="18">
        <v>7</v>
      </c>
      <c r="Q9" s="19">
        <f>IF(AND(ISBLANK(N9),ISBLANK(O9)),"",N9+O9)</f>
        <v>83</v>
      </c>
      <c r="R9" s="20">
        <f>IF(ISNUMBER($H9),1-$H9,"")</f>
        <v>0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70</v>
      </c>
      <c r="E10" s="18">
        <v>34</v>
      </c>
      <c r="F10" s="18">
        <v>3</v>
      </c>
      <c r="G10" s="19">
        <f>IF(AND(ISBLANK(D10),ISBLANK(E10)),"",D10+E10)</f>
        <v>104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48</v>
      </c>
      <c r="O10" s="18">
        <v>18</v>
      </c>
      <c r="P10" s="18">
        <v>12</v>
      </c>
      <c r="Q10" s="19">
        <f>IF(AND(ISBLANK(N10),ISBLANK(O10)),"",N10+O10)</f>
        <v>66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88</v>
      </c>
      <c r="E11" s="23">
        <v>27</v>
      </c>
      <c r="F11" s="23">
        <v>6</v>
      </c>
      <c r="G11" s="24">
        <f>IF(AND(ISBLANK(D11),ISBLANK(E11)),"",D11+E11)</f>
        <v>115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55</v>
      </c>
      <c r="O11" s="23">
        <v>27</v>
      </c>
      <c r="P11" s="23">
        <v>5</v>
      </c>
      <c r="Q11" s="24">
        <f>IF(AND(ISBLANK(N11),ISBLANK(O11)),"",N11+O11)</f>
        <v>82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22637</v>
      </c>
      <c r="B12" s="97"/>
      <c r="C12" s="26" t="s">
        <v>17</v>
      </c>
      <c r="D12" s="27">
        <f>IF(ISNUMBER($G12),SUM(D8:D11),"")</f>
        <v>310</v>
      </c>
      <c r="E12" s="28">
        <f>IF(ISNUMBER($G12),SUM(E8:E11),"")</f>
        <v>126</v>
      </c>
      <c r="F12" s="28">
        <f>IF(ISNUMBER($G12),SUM(F8:F11),"")</f>
        <v>15</v>
      </c>
      <c r="G12" s="29">
        <f>IF(SUM($G8:$G11)+SUM($Q8:$Q11)&gt;0,SUM(G8:G11),"")</f>
        <v>436</v>
      </c>
      <c r="H12" s="27">
        <f>IF(ISNUMBER($G12),SUM(H8:H11),"")</f>
        <v>4</v>
      </c>
      <c r="I12" s="99"/>
      <c r="K12" s="96">
        <v>25301</v>
      </c>
      <c r="L12" s="97"/>
      <c r="M12" s="26" t="s">
        <v>17</v>
      </c>
      <c r="N12" s="27">
        <f>IF(ISNUMBER($G12),SUM(N8:N11),"")</f>
        <v>220</v>
      </c>
      <c r="O12" s="28">
        <f>IF(ISNUMBER($G12),SUM(O8:O11),"")</f>
        <v>78</v>
      </c>
      <c r="P12" s="28">
        <f>IF(ISNUMBER($G12),SUM(P8:P11),"")</f>
        <v>33</v>
      </c>
      <c r="Q12" s="29">
        <f>IF(SUM($G8:$G11)+SUM($Q8:$Q11)&gt;0,SUM(Q8:Q11),"")</f>
        <v>298</v>
      </c>
      <c r="R12" s="27">
        <f>IF(ISNUMBER($G12),SUM(R8:R11),"")</f>
        <v>0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73</v>
      </c>
      <c r="E13" s="12">
        <v>50</v>
      </c>
      <c r="F13" s="12">
        <v>1</v>
      </c>
      <c r="G13" s="13">
        <f>IF(AND(ISBLANK(D13),ISBLANK(E13)),"",D13+E13)</f>
        <v>123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83</v>
      </c>
      <c r="O13" s="12">
        <v>18</v>
      </c>
      <c r="P13" s="12">
        <v>6</v>
      </c>
      <c r="Q13" s="13">
        <f>IF(AND(ISBLANK(N13),ISBLANK(O13)),"",N13+O13)</f>
        <v>101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78</v>
      </c>
      <c r="E14" s="18">
        <v>43</v>
      </c>
      <c r="F14" s="18">
        <v>2</v>
      </c>
      <c r="G14" s="19">
        <f>IF(AND(ISBLANK(D14),ISBLANK(E14)),"",D14+E14)</f>
        <v>121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69</v>
      </c>
      <c r="O14" s="18">
        <v>26</v>
      </c>
      <c r="P14" s="18">
        <v>4</v>
      </c>
      <c r="Q14" s="19">
        <f>IF(AND(ISBLANK(N14),ISBLANK(O14)),"",N14+O14)</f>
        <v>95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81</v>
      </c>
      <c r="E15" s="18">
        <v>26</v>
      </c>
      <c r="F15" s="18">
        <v>5</v>
      </c>
      <c r="G15" s="19">
        <f>IF(AND(ISBLANK(D15),ISBLANK(E15)),"",D15+E15)</f>
        <v>107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82</v>
      </c>
      <c r="O15" s="18">
        <v>27</v>
      </c>
      <c r="P15" s="18">
        <v>8</v>
      </c>
      <c r="Q15" s="19">
        <f>IF(AND(ISBLANK(N15),ISBLANK(O15)),"",N15+O15)</f>
        <v>109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91</v>
      </c>
      <c r="E16" s="23">
        <v>26</v>
      </c>
      <c r="F16" s="23">
        <v>4</v>
      </c>
      <c r="G16" s="24">
        <f>IF(AND(ISBLANK(D16),ISBLANK(E16)),"",D16+E16)</f>
        <v>117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81</v>
      </c>
      <c r="O16" s="23">
        <v>32</v>
      </c>
      <c r="P16" s="23">
        <v>4</v>
      </c>
      <c r="Q16" s="24">
        <f>IF(AND(ISBLANK(N16),ISBLANK(O16)),"",N16+O16)</f>
        <v>113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23136</v>
      </c>
      <c r="B17" s="97"/>
      <c r="C17" s="26" t="s">
        <v>17</v>
      </c>
      <c r="D17" s="27">
        <f>IF(ISNUMBER($G17),SUM(D13:D16),"")</f>
        <v>323</v>
      </c>
      <c r="E17" s="28">
        <f>IF(ISNUMBER($G17),SUM(E13:E16),"")</f>
        <v>145</v>
      </c>
      <c r="F17" s="28">
        <f>IF(ISNUMBER($G17),SUM(F13:F16),"")</f>
        <v>12</v>
      </c>
      <c r="G17" s="29">
        <f>IF(SUM($G13:$G16)+SUM($Q13:$Q16)&gt;0,SUM(G13:G16),"")</f>
        <v>468</v>
      </c>
      <c r="H17" s="27">
        <f>IF(ISNUMBER($G17),SUM(H13:H16),"")</f>
        <v>3</v>
      </c>
      <c r="I17" s="99"/>
      <c r="K17" s="96">
        <v>24922</v>
      </c>
      <c r="L17" s="97"/>
      <c r="M17" s="26" t="s">
        <v>17</v>
      </c>
      <c r="N17" s="27">
        <f>IF(ISNUMBER($G17),SUM(N13:N16),"")</f>
        <v>315</v>
      </c>
      <c r="O17" s="28">
        <f>IF(ISNUMBER($G17),SUM(O13:O16),"")</f>
        <v>103</v>
      </c>
      <c r="P17" s="28">
        <f>IF(ISNUMBER($G17),SUM(P13:P16),"")</f>
        <v>22</v>
      </c>
      <c r="Q17" s="29">
        <f>IF(SUM($G13:$G16)+SUM($Q13:$Q16)&gt;0,SUM(Q13:Q16),"")</f>
        <v>418</v>
      </c>
      <c r="R17" s="27">
        <f>IF(ISNUMBER($G17),SUM(R13:R16),"")</f>
        <v>1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77</v>
      </c>
      <c r="E18" s="12">
        <v>27</v>
      </c>
      <c r="F18" s="12">
        <v>4</v>
      </c>
      <c r="G18" s="13">
        <f>IF(AND(ISBLANK(D18),ISBLANK(E18)),"",D18+E18)</f>
        <v>104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84</v>
      </c>
      <c r="O18" s="12">
        <v>36</v>
      </c>
      <c r="P18" s="12">
        <v>4</v>
      </c>
      <c r="Q18" s="13">
        <f>IF(AND(ISBLANK(N18),ISBLANK(O18)),"",N18+O18)</f>
        <v>120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97</v>
      </c>
      <c r="E19" s="18">
        <v>44</v>
      </c>
      <c r="F19" s="18">
        <v>2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56</v>
      </c>
      <c r="O19" s="18">
        <v>16</v>
      </c>
      <c r="P19" s="18">
        <v>5</v>
      </c>
      <c r="Q19" s="19">
        <f>IF(AND(ISBLANK(N19),ISBLANK(O19)),"",N19+O19)</f>
        <v>72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96</v>
      </c>
      <c r="E20" s="18">
        <v>38</v>
      </c>
      <c r="F20" s="18">
        <v>1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60</v>
      </c>
      <c r="O20" s="18">
        <v>31</v>
      </c>
      <c r="P20" s="18">
        <v>6</v>
      </c>
      <c r="Q20" s="19">
        <f>IF(AND(ISBLANK(N20),ISBLANK(O20)),"",N20+O20)</f>
        <v>91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86</v>
      </c>
      <c r="E21" s="23">
        <v>45</v>
      </c>
      <c r="F21" s="23">
        <v>0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57</v>
      </c>
      <c r="O21" s="23">
        <v>18</v>
      </c>
      <c r="P21" s="23">
        <v>8</v>
      </c>
      <c r="Q21" s="24">
        <f>IF(AND(ISBLANK(N21),ISBLANK(O21)),"",N21+O21)</f>
        <v>75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22424</v>
      </c>
      <c r="B22" s="97"/>
      <c r="C22" s="26" t="s">
        <v>17</v>
      </c>
      <c r="D22" s="27">
        <f>IF(ISNUMBER($G22),SUM(D18:D21),"")</f>
        <v>356</v>
      </c>
      <c r="E22" s="28">
        <f>IF(ISNUMBER($G22),SUM(E18:E21),"")</f>
        <v>154</v>
      </c>
      <c r="F22" s="28">
        <f>IF(ISNUMBER($G22),SUM(F18:F21),"")</f>
        <v>7</v>
      </c>
      <c r="G22" s="29">
        <f>IF(SUM($G18:$G21)+SUM($Q18:$Q21)&gt;0,SUM(G18:G21),"")</f>
        <v>510</v>
      </c>
      <c r="H22" s="27">
        <f>IF(ISNUMBER($G22),SUM(H18:H21),"")</f>
        <v>3</v>
      </c>
      <c r="I22" s="99"/>
      <c r="K22" s="96">
        <v>25709</v>
      </c>
      <c r="L22" s="97"/>
      <c r="M22" s="26" t="s">
        <v>17</v>
      </c>
      <c r="N22" s="27">
        <f>IF(ISNUMBER($G22),SUM(N18:N21),"")</f>
        <v>257</v>
      </c>
      <c r="O22" s="28">
        <f>IF(ISNUMBER($G22),SUM(O18:O21),"")</f>
        <v>101</v>
      </c>
      <c r="P22" s="28">
        <f>IF(ISNUMBER($G22),SUM(P18:P21),"")</f>
        <v>23</v>
      </c>
      <c r="Q22" s="29">
        <f>IF(SUM($G18:$G21)+SUM($Q18:$Q21)&gt;0,SUM(Q18:Q21),"")</f>
        <v>358</v>
      </c>
      <c r="R22" s="27">
        <f>IF(ISNUMBER($G22),SUM(R18:R21),"")</f>
        <v>1</v>
      </c>
      <c r="S22" s="99"/>
    </row>
    <row r="23" spans="1:19" ht="12.75" customHeight="1">
      <c r="A23" s="88"/>
      <c r="B23" s="89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88"/>
      <c r="L23" s="89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90"/>
      <c r="B24" s="91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90"/>
      <c r="L24" s="91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>
      <c r="A25" s="92"/>
      <c r="B25" s="9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2"/>
      <c r="L25" s="9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4"/>
      <c r="B26" s="9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</c>
      <c r="K26" s="94"/>
      <c r="L26" s="9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</c>
    </row>
    <row r="27" spans="1:19" ht="15.75" customHeight="1">
      <c r="A27" s="96"/>
      <c r="B27" s="97"/>
      <c r="C27" s="26" t="s">
        <v>17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99"/>
      <c r="K27" s="96"/>
      <c r="L27" s="97"/>
      <c r="M27" s="26" t="s">
        <v>17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99"/>
    </row>
    <row r="28" spans="1:19" ht="12.75" customHeight="1">
      <c r="A28" s="88"/>
      <c r="B28" s="8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88"/>
      <c r="L28" s="8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0"/>
      <c r="B29" s="9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0"/>
      <c r="L29" s="9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>
      <c r="A30" s="92"/>
      <c r="B30" s="9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2"/>
      <c r="L30" s="9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4"/>
      <c r="B31" s="9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</c>
      <c r="K31" s="94"/>
      <c r="L31" s="9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</c>
    </row>
    <row r="32" spans="1:19" ht="15.75" customHeight="1">
      <c r="A32" s="96"/>
      <c r="B32" s="97"/>
      <c r="C32" s="26" t="s">
        <v>17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99"/>
      <c r="K32" s="96"/>
      <c r="L32" s="97"/>
      <c r="M32" s="26" t="s">
        <v>17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99"/>
    </row>
    <row r="33" spans="1:19" ht="12.75" customHeight="1">
      <c r="A33" s="88"/>
      <c r="B33" s="8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88"/>
      <c r="L33" s="8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0"/>
      <c r="B34" s="9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0"/>
      <c r="L34" s="9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>
      <c r="A35" s="92"/>
      <c r="B35" s="9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2"/>
      <c r="L35" s="9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4"/>
      <c r="B36" s="9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</c>
      <c r="K36" s="94"/>
      <c r="L36" s="9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</c>
    </row>
    <row r="37" spans="1:19" ht="15.75" customHeight="1">
      <c r="A37" s="96"/>
      <c r="B37" s="97"/>
      <c r="C37" s="26" t="s">
        <v>17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99"/>
      <c r="K37" s="96"/>
      <c r="L37" s="97"/>
      <c r="M37" s="26" t="s">
        <v>17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99"/>
    </row>
    <row r="38" ht="4.5" customHeight="1"/>
    <row r="39" spans="1:19" ht="19.5" customHeight="1">
      <c r="A39" s="30"/>
      <c r="B39" s="31"/>
      <c r="C39" s="32" t="s">
        <v>32</v>
      </c>
      <c r="D39" s="33">
        <f>IF(ISNUMBER($G39),SUM(D12,D17,D22,D27,D32,D37),"")</f>
        <v>989</v>
      </c>
      <c r="E39" s="34">
        <f>IF(ISNUMBER($G39),SUM(E12,E17,E22,E27,E32,E37),"")</f>
        <v>425</v>
      </c>
      <c r="F39" s="34">
        <f>IF(ISNUMBER($G39),SUM(F12,F17,F22,F27,F32,F37),"")</f>
        <v>34</v>
      </c>
      <c r="G39" s="35">
        <f>IF(SUM($G$8:$G$37)+SUM($Q$8:$Q$37)&gt;0,SUM(G12,G17,G22,G27,G32,G37),"")</f>
        <v>1414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1</v>
      </c>
      <c r="K39" s="30"/>
      <c r="L39" s="31"/>
      <c r="M39" s="32" t="s">
        <v>32</v>
      </c>
      <c r="N39" s="33">
        <f>IF(ISNUMBER($G39),SUM(N12,N17,N22,N27,N32,N37),"")</f>
        <v>792</v>
      </c>
      <c r="O39" s="34">
        <f>IF(ISNUMBER($G39),SUM(O12,O17,O22,O27,O32,O37),"")</f>
        <v>282</v>
      </c>
      <c r="P39" s="34">
        <f>IF(ISNUMBER($G39),SUM(P12,P17,P22,P27,P32,P37),"")</f>
        <v>78</v>
      </c>
      <c r="Q39" s="35">
        <f>IF(SUM($G$8:$G$37)+SUM($Q$8:$Q$37)&gt;0,SUM(Q12,Q17,Q22,Q27,Q32,Q37),"")</f>
        <v>1074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33</v>
      </c>
      <c r="C41" s="76" t="s">
        <v>34</v>
      </c>
      <c r="D41" s="76"/>
      <c r="E41" s="76"/>
      <c r="G41" s="85" t="s">
        <v>35</v>
      </c>
      <c r="H41" s="85"/>
      <c r="I41" s="39">
        <f>IF(ISNUMBER(I$39),SUM(I11,I16,I21,I26,I31,I36,I39),"")</f>
        <v>4</v>
      </c>
      <c r="K41" s="38"/>
      <c r="L41" s="42" t="s">
        <v>33</v>
      </c>
      <c r="M41" s="76" t="s">
        <v>36</v>
      </c>
      <c r="N41" s="76"/>
      <c r="O41" s="76"/>
      <c r="Q41" s="85" t="s">
        <v>35</v>
      </c>
      <c r="R41" s="85"/>
      <c r="S41" s="39">
        <f>IF(ISNUMBER(S$39),SUM(S11,S16,S21,S26,S31,S36,S39),"")</f>
        <v>0</v>
      </c>
    </row>
    <row r="42" spans="1:19" ht="18" customHeight="1">
      <c r="A42" s="38"/>
      <c r="B42" s="42" t="s">
        <v>37</v>
      </c>
      <c r="C42" s="77"/>
      <c r="D42" s="77"/>
      <c r="E42" s="77"/>
      <c r="G42" s="41"/>
      <c r="H42" s="41"/>
      <c r="I42" s="41"/>
      <c r="K42" s="38"/>
      <c r="L42" s="42" t="s">
        <v>37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38</v>
      </c>
      <c r="B43" s="42" t="s">
        <v>39</v>
      </c>
      <c r="C43" s="73" t="s">
        <v>40</v>
      </c>
      <c r="D43" s="73"/>
      <c r="E43" s="73"/>
      <c r="F43" s="73"/>
      <c r="G43" s="73"/>
      <c r="H43" s="73"/>
      <c r="I43" s="42"/>
      <c r="J43" s="42"/>
      <c r="K43" s="42" t="s">
        <v>41</v>
      </c>
      <c r="L43" s="73" t="s">
        <v>42</v>
      </c>
      <c r="M43" s="73"/>
      <c r="O43" s="42" t="s">
        <v>37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Konstruktiva Praha – SKK Rokycany</v>
      </c>
    </row>
    <row r="46" spans="2:11" ht="19.5" customHeight="1">
      <c r="B46" s="2" t="s">
        <v>43</v>
      </c>
      <c r="C46" s="75" t="s">
        <v>44</v>
      </c>
      <c r="D46" s="75"/>
      <c r="I46" s="2" t="s">
        <v>45</v>
      </c>
      <c r="J46" s="75">
        <v>20</v>
      </c>
      <c r="K46" s="75"/>
    </row>
    <row r="47" spans="2:19" ht="19.5" customHeight="1">
      <c r="B47" s="2" t="s">
        <v>46</v>
      </c>
      <c r="C47" s="87" t="s">
        <v>47</v>
      </c>
      <c r="D47" s="87"/>
      <c r="I47" s="2" t="s">
        <v>48</v>
      </c>
      <c r="J47" s="87">
        <v>5</v>
      </c>
      <c r="K47" s="87"/>
      <c r="P47" s="2" t="s">
        <v>49</v>
      </c>
      <c r="Q47" s="86" t="s">
        <v>50</v>
      </c>
      <c r="R47" s="86"/>
      <c r="S47" s="86"/>
    </row>
    <row r="48" ht="9.75" customHeight="1"/>
    <row r="49" spans="1:19" ht="15" customHeight="1">
      <c r="A49" s="79" t="s">
        <v>51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53</v>
      </c>
      <c r="C55" s="46"/>
      <c r="D55" s="47"/>
      <c r="E55" s="59" t="s">
        <v>54</v>
      </c>
      <c r="F55" s="46"/>
      <c r="G55" s="46"/>
      <c r="H55" s="46"/>
      <c r="I55" s="47"/>
      <c r="J55" s="44"/>
      <c r="K55" s="54"/>
      <c r="L55" s="59" t="s">
        <v>53</v>
      </c>
      <c r="M55" s="46"/>
      <c r="N55" s="47"/>
      <c r="O55" s="59" t="s">
        <v>54</v>
      </c>
      <c r="P55" s="46"/>
      <c r="Q55" s="46"/>
      <c r="R55" s="46"/>
      <c r="S55" s="57"/>
    </row>
    <row r="56" spans="1:19" ht="21" customHeight="1">
      <c r="A56" s="53" t="s">
        <v>55</v>
      </c>
      <c r="B56" s="48" t="s">
        <v>56</v>
      </c>
      <c r="C56" s="49"/>
      <c r="D56" s="50" t="s">
        <v>57</v>
      </c>
      <c r="E56" s="48" t="s">
        <v>56</v>
      </c>
      <c r="F56" s="51"/>
      <c r="G56" s="51"/>
      <c r="H56" s="55"/>
      <c r="I56" s="50" t="s">
        <v>57</v>
      </c>
      <c r="J56" s="44"/>
      <c r="K56" s="56" t="s">
        <v>55</v>
      </c>
      <c r="L56" s="48" t="s">
        <v>56</v>
      </c>
      <c r="M56" s="49"/>
      <c r="N56" s="50" t="s">
        <v>57</v>
      </c>
      <c r="O56" s="48" t="s">
        <v>56</v>
      </c>
      <c r="P56" s="51"/>
      <c r="Q56" s="51"/>
      <c r="R56" s="55"/>
      <c r="S56" s="58" t="s">
        <v>57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58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59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60</v>
      </c>
      <c r="C66" s="78" t="s">
        <v>61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Vavřička</cp:lastModifiedBy>
  <dcterms:created xsi:type="dcterms:W3CDTF">2005-07-26T20:23:27Z</dcterms:created>
  <dcterms:modified xsi:type="dcterms:W3CDTF">2018-12-30T20:17:11Z</dcterms:modified>
  <cp:category/>
  <cp:version/>
  <cp:contentType/>
  <cp:contentStatus/>
</cp:coreProperties>
</file>